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9040" windowHeight="12975"/>
  </bookViews>
  <sheets>
    <sheet name="幼儿园成绩公示" sheetId="1" r:id="rId1"/>
  </sheets>
  <definedNames>
    <definedName name="_xlnm._FilterDatabase" localSheetId="0" hidden="1">幼儿园成绩公示!$B$3:$AC$67</definedName>
    <definedName name="_xlnm.Print_Titles" localSheetId="0">幼儿园成绩公示!$3:$4</definedName>
  </definedNames>
  <calcPr calcId="124519"/>
</workbook>
</file>

<file path=xl/calcChain.xml><?xml version="1.0" encoding="utf-8"?>
<calcChain xmlns="http://schemas.openxmlformats.org/spreadsheetml/2006/main">
  <c r="AC67" i="1"/>
  <c r="AA67"/>
  <c r="Z67"/>
  <c r="Y67"/>
  <c r="X67"/>
  <c r="W67"/>
  <c r="U67"/>
  <c r="S67"/>
  <c r="Q67"/>
  <c r="O67"/>
  <c r="M67"/>
  <c r="K67"/>
  <c r="AC66"/>
  <c r="AA66"/>
  <c r="Z66"/>
  <c r="Y66"/>
  <c r="X66"/>
  <c r="W66"/>
  <c r="U66"/>
  <c r="S66"/>
  <c r="Q66"/>
  <c r="O66"/>
  <c r="M66"/>
  <c r="K66"/>
  <c r="AC65"/>
  <c r="AA65"/>
  <c r="Z65"/>
  <c r="Y65"/>
  <c r="X65"/>
  <c r="W65"/>
  <c r="U65"/>
  <c r="S65"/>
  <c r="Q65"/>
  <c r="O65"/>
  <c r="M65"/>
  <c r="K65"/>
  <c r="AC64"/>
  <c r="AA64"/>
  <c r="Z64"/>
  <c r="Y64"/>
  <c r="X64"/>
  <c r="W64"/>
  <c r="U64"/>
  <c r="S64"/>
  <c r="Q64"/>
  <c r="O64"/>
  <c r="M64"/>
  <c r="K64"/>
  <c r="AC63"/>
  <c r="AA63"/>
  <c r="Z63"/>
  <c r="Y63"/>
  <c r="X63"/>
  <c r="W63"/>
  <c r="U63"/>
  <c r="S63"/>
  <c r="Q63"/>
  <c r="O63"/>
  <c r="M63"/>
  <c r="K63"/>
  <c r="AC62"/>
  <c r="AA62"/>
  <c r="Z62"/>
  <c r="Y62"/>
  <c r="X62"/>
  <c r="W62"/>
  <c r="U62"/>
  <c r="S62"/>
  <c r="Q62"/>
  <c r="O62"/>
  <c r="M62"/>
  <c r="K62"/>
  <c r="AC61"/>
  <c r="AA61"/>
  <c r="Z61"/>
  <c r="Y61"/>
  <c r="X61"/>
  <c r="W61"/>
  <c r="U61"/>
  <c r="S61"/>
  <c r="Q61"/>
  <c r="O61"/>
  <c r="M61"/>
  <c r="K61"/>
  <c r="AC60"/>
  <c r="AA60"/>
  <c r="Z60"/>
  <c r="Y60"/>
  <c r="X60"/>
  <c r="W60"/>
  <c r="U60"/>
  <c r="S60"/>
  <c r="Q60"/>
  <c r="O60"/>
  <c r="M60"/>
  <c r="K60"/>
  <c r="AC59"/>
  <c r="AA59"/>
  <c r="Z59"/>
  <c r="Y59"/>
  <c r="X59"/>
  <c r="W59"/>
  <c r="U59"/>
  <c r="S59"/>
  <c r="Q59"/>
  <c r="O59"/>
  <c r="M59"/>
  <c r="K59"/>
  <c r="AC58"/>
  <c r="AA58"/>
  <c r="Z58"/>
  <c r="Y58"/>
  <c r="X58"/>
  <c r="W58"/>
  <c r="U58"/>
  <c r="S58"/>
  <c r="Q58"/>
  <c r="O58"/>
  <c r="M58"/>
  <c r="K58"/>
  <c r="AC57"/>
  <c r="AA57"/>
  <c r="Z57"/>
  <c r="Y57"/>
  <c r="X57"/>
  <c r="W57"/>
  <c r="U57"/>
  <c r="S57"/>
  <c r="Q57"/>
  <c r="O57"/>
  <c r="M57"/>
  <c r="K57"/>
  <c r="AC56"/>
  <c r="AA56"/>
  <c r="Z56"/>
  <c r="Y56"/>
  <c r="X56"/>
  <c r="W56"/>
  <c r="U56"/>
  <c r="S56"/>
  <c r="Q56"/>
  <c r="O56"/>
  <c r="M56"/>
  <c r="K56"/>
  <c r="AC55"/>
  <c r="AA55"/>
  <c r="Z55"/>
  <c r="Y55"/>
  <c r="X55"/>
  <c r="W55"/>
  <c r="U55"/>
  <c r="S55"/>
  <c r="Q55"/>
  <c r="O55"/>
  <c r="M55"/>
  <c r="K55"/>
  <c r="AC54"/>
  <c r="AA54"/>
  <c r="Z54"/>
  <c r="Y54"/>
  <c r="X54"/>
  <c r="W54"/>
  <c r="U54"/>
  <c r="S54"/>
  <c r="Q54"/>
  <c r="O54"/>
  <c r="M54"/>
  <c r="K54"/>
  <c r="AC53"/>
  <c r="AA53"/>
  <c r="Z53"/>
  <c r="Y53"/>
  <c r="X53"/>
  <c r="W53"/>
  <c r="U53"/>
  <c r="S53"/>
  <c r="Q53"/>
  <c r="O53"/>
  <c r="M53"/>
  <c r="K53"/>
  <c r="AC52"/>
  <c r="AA52"/>
  <c r="Z52"/>
  <c r="Y52"/>
  <c r="X52"/>
  <c r="W52"/>
  <c r="U52"/>
  <c r="S52"/>
  <c r="Q52"/>
  <c r="O52"/>
  <c r="M52"/>
  <c r="K52"/>
  <c r="AC51"/>
  <c r="AA51"/>
  <c r="Z51"/>
  <c r="Y51"/>
  <c r="X51"/>
  <c r="W51"/>
  <c r="U51"/>
  <c r="S51"/>
  <c r="Q51"/>
  <c r="O51"/>
  <c r="M51"/>
  <c r="K51"/>
  <c r="AC50"/>
  <c r="AA50"/>
  <c r="Z50"/>
  <c r="Y50"/>
  <c r="X50"/>
  <c r="W50"/>
  <c r="U50"/>
  <c r="S50"/>
  <c r="Q50"/>
  <c r="O50"/>
  <c r="M50"/>
  <c r="K50"/>
  <c r="AC49"/>
  <c r="AA49"/>
  <c r="Z49"/>
  <c r="Y49"/>
  <c r="X49"/>
  <c r="W49"/>
  <c r="U49"/>
  <c r="S49"/>
  <c r="Q49"/>
  <c r="O49"/>
  <c r="M49"/>
  <c r="K49"/>
  <c r="AC48"/>
  <c r="AA48"/>
  <c r="Z48"/>
  <c r="Y48"/>
  <c r="X48"/>
  <c r="W48"/>
  <c r="U48"/>
  <c r="S48"/>
  <c r="Q48"/>
  <c r="O48"/>
  <c r="M48"/>
  <c r="K48"/>
  <c r="AC47"/>
  <c r="AA47"/>
  <c r="Z47"/>
  <c r="Y47"/>
  <c r="X47"/>
  <c r="W47"/>
  <c r="U47"/>
  <c r="S47"/>
  <c r="Q47"/>
  <c r="O47"/>
  <c r="M47"/>
  <c r="K47"/>
  <c r="AC46"/>
  <c r="AA46"/>
  <c r="Z46"/>
  <c r="Y46"/>
  <c r="X46"/>
  <c r="W46"/>
  <c r="U46"/>
  <c r="S46"/>
  <c r="Q46"/>
  <c r="O46"/>
  <c r="M46"/>
  <c r="K46"/>
  <c r="AC45"/>
  <c r="AA45"/>
  <c r="Z45"/>
  <c r="Y45"/>
  <c r="X45"/>
  <c r="W45"/>
  <c r="U45"/>
  <c r="S45"/>
  <c r="Q45"/>
  <c r="O45"/>
  <c r="M45"/>
  <c r="K45"/>
  <c r="AC44"/>
  <c r="AA44"/>
  <c r="Z44"/>
  <c r="Y44"/>
  <c r="X44"/>
  <c r="W44"/>
  <c r="U44"/>
  <c r="S44"/>
  <c r="Q44"/>
  <c r="O44"/>
  <c r="M44"/>
  <c r="K44"/>
  <c r="AC43"/>
  <c r="AA43"/>
  <c r="Z43"/>
  <c r="Y43"/>
  <c r="X43"/>
  <c r="W43"/>
  <c r="U43"/>
  <c r="S43"/>
  <c r="Q43"/>
  <c r="O43"/>
  <c r="M43"/>
  <c r="K43"/>
  <c r="AC42"/>
  <c r="AA42"/>
  <c r="Z42"/>
  <c r="Y42"/>
  <c r="X42"/>
  <c r="W42"/>
  <c r="U42"/>
  <c r="S42"/>
  <c r="Q42"/>
  <c r="O42"/>
  <c r="M42"/>
  <c r="K42"/>
  <c r="AC41"/>
  <c r="AA41"/>
  <c r="Z41"/>
  <c r="Y41"/>
  <c r="X41"/>
  <c r="W41"/>
  <c r="U41"/>
  <c r="S41"/>
  <c r="Q41"/>
  <c r="O41"/>
  <c r="M41"/>
  <c r="K41"/>
  <c r="AC40"/>
  <c r="AA40"/>
  <c r="Z40"/>
  <c r="Y40"/>
  <c r="X40"/>
  <c r="W40"/>
  <c r="U40"/>
  <c r="S40"/>
  <c r="Q40"/>
  <c r="O40"/>
  <c r="M40"/>
  <c r="K40"/>
  <c r="AC39"/>
  <c r="AA39"/>
  <c r="Z39"/>
  <c r="Y39"/>
  <c r="X39"/>
  <c r="W39"/>
  <c r="U39"/>
  <c r="S39"/>
  <c r="Q39"/>
  <c r="O39"/>
  <c r="M39"/>
  <c r="K39"/>
  <c r="AC38"/>
  <c r="AA38"/>
  <c r="Z38"/>
  <c r="Y38"/>
  <c r="X38"/>
  <c r="W38"/>
  <c r="U38"/>
  <c r="S38"/>
  <c r="Q38"/>
  <c r="O38"/>
  <c r="M38"/>
  <c r="K38"/>
  <c r="AC37"/>
  <c r="AA37"/>
  <c r="Z37"/>
  <c r="Y37"/>
  <c r="X37"/>
  <c r="W37"/>
  <c r="U37"/>
  <c r="S37"/>
  <c r="Q37"/>
  <c r="O37"/>
  <c r="M37"/>
  <c r="K37"/>
  <c r="AC36"/>
  <c r="AA36"/>
  <c r="Z36"/>
  <c r="Y36"/>
  <c r="X36"/>
  <c r="W36"/>
  <c r="U36"/>
  <c r="S36"/>
  <c r="Q36"/>
  <c r="O36"/>
  <c r="M36"/>
  <c r="K36"/>
  <c r="AC35"/>
  <c r="AA35"/>
  <c r="Z35"/>
  <c r="Y35"/>
  <c r="X35"/>
  <c r="W35"/>
  <c r="U35"/>
  <c r="S35"/>
  <c r="Q35"/>
  <c r="O35"/>
  <c r="M35"/>
  <c r="K35"/>
  <c r="AC34"/>
  <c r="AA34"/>
  <c r="Z34"/>
  <c r="Y34"/>
  <c r="X34"/>
  <c r="W34"/>
  <c r="U34"/>
  <c r="S34"/>
  <c r="Q34"/>
  <c r="O34"/>
  <c r="M34"/>
  <c r="K34"/>
  <c r="AC33"/>
  <c r="AA33"/>
  <c r="Z33"/>
  <c r="Y33"/>
  <c r="X33"/>
  <c r="W33"/>
  <c r="U33"/>
  <c r="S33"/>
  <c r="Q33"/>
  <c r="O33"/>
  <c r="M33"/>
  <c r="K33"/>
  <c r="AC32"/>
  <c r="AA32"/>
  <c r="Z32"/>
  <c r="Y32"/>
  <c r="X32"/>
  <c r="W32"/>
  <c r="U32"/>
  <c r="S32"/>
  <c r="Q32"/>
  <c r="O32"/>
  <c r="M32"/>
  <c r="K32"/>
  <c r="AC31"/>
  <c r="AA31"/>
  <c r="Z31"/>
  <c r="Y31"/>
  <c r="X31"/>
  <c r="W31"/>
  <c r="U31"/>
  <c r="S31"/>
  <c r="Q31"/>
  <c r="O31"/>
  <c r="M31"/>
  <c r="K31"/>
  <c r="AC30"/>
  <c r="AA30"/>
  <c r="Z30"/>
  <c r="Y30"/>
  <c r="X30"/>
  <c r="W30"/>
  <c r="U30"/>
  <c r="S30"/>
  <c r="Q30"/>
  <c r="O30"/>
  <c r="M30"/>
  <c r="K30"/>
  <c r="AC29"/>
  <c r="AA29"/>
  <c r="Z29"/>
  <c r="Y29"/>
  <c r="X29"/>
  <c r="W29"/>
  <c r="U29"/>
  <c r="S29"/>
  <c r="Q29"/>
  <c r="O29"/>
  <c r="M29"/>
  <c r="K29"/>
  <c r="AC28"/>
  <c r="AA28"/>
  <c r="Z28"/>
  <c r="Y28"/>
  <c r="X28"/>
  <c r="W28"/>
  <c r="U28"/>
  <c r="S28"/>
  <c r="Q28"/>
  <c r="O28"/>
  <c r="M28"/>
  <c r="K28"/>
  <c r="AC27"/>
  <c r="AA27"/>
  <c r="Z27"/>
  <c r="Y27"/>
  <c r="X27"/>
  <c r="W27"/>
  <c r="U27"/>
  <c r="S27"/>
  <c r="Q27"/>
  <c r="O27"/>
  <c r="M27"/>
  <c r="K27"/>
  <c r="AC26"/>
  <c r="AA26"/>
  <c r="Z26"/>
  <c r="Y26"/>
  <c r="X26"/>
  <c r="W26"/>
  <c r="U26"/>
  <c r="S26"/>
  <c r="Q26"/>
  <c r="O26"/>
  <c r="M26"/>
  <c r="K26"/>
  <c r="AC25"/>
  <c r="AA25"/>
  <c r="Z25"/>
  <c r="Y25"/>
  <c r="X25"/>
  <c r="W25"/>
  <c r="U25"/>
  <c r="S25"/>
  <c r="Q25"/>
  <c r="O25"/>
  <c r="M25"/>
  <c r="K25"/>
  <c r="AC24"/>
  <c r="AA24"/>
  <c r="Z24"/>
  <c r="Y24"/>
  <c r="X24"/>
  <c r="W24"/>
  <c r="U24"/>
  <c r="S24"/>
  <c r="Q24"/>
  <c r="O24"/>
  <c r="M24"/>
  <c r="K24"/>
  <c r="AC23"/>
  <c r="AA23"/>
  <c r="Z23"/>
  <c r="Y23"/>
  <c r="X23"/>
  <c r="W23"/>
  <c r="U23"/>
  <c r="S23"/>
  <c r="Q23"/>
  <c r="O23"/>
  <c r="M23"/>
  <c r="K23"/>
  <c r="AC22"/>
  <c r="AA22"/>
  <c r="Z22"/>
  <c r="Y22"/>
  <c r="X22"/>
  <c r="W22"/>
  <c r="U22"/>
  <c r="S22"/>
  <c r="Q22"/>
  <c r="O22"/>
  <c r="M22"/>
  <c r="K22"/>
  <c r="AC21"/>
  <c r="AA21"/>
  <c r="Z21"/>
  <c r="Y21"/>
  <c r="X21"/>
  <c r="W21"/>
  <c r="U21"/>
  <c r="S21"/>
  <c r="Q21"/>
  <c r="O21"/>
  <c r="M21"/>
  <c r="K21"/>
  <c r="AC20"/>
  <c r="AA20"/>
  <c r="Z20"/>
  <c r="Y20"/>
  <c r="X20"/>
  <c r="W20"/>
  <c r="U20"/>
  <c r="S20"/>
  <c r="Q20"/>
  <c r="O20"/>
  <c r="M20"/>
  <c r="K20"/>
  <c r="AC19"/>
  <c r="AA19"/>
  <c r="Z19"/>
  <c r="Y19"/>
  <c r="X19"/>
  <c r="W19"/>
  <c r="U19"/>
  <c r="S19"/>
  <c r="Q19"/>
  <c r="O19"/>
  <c r="M19"/>
  <c r="K19"/>
  <c r="AC18"/>
  <c r="AA18"/>
  <c r="Z18"/>
  <c r="Y18"/>
  <c r="X18"/>
  <c r="W18"/>
  <c r="U18"/>
  <c r="S18"/>
  <c r="Q18"/>
  <c r="O18"/>
  <c r="M18"/>
  <c r="K18"/>
  <c r="AC17"/>
  <c r="AA17"/>
  <c r="Z17"/>
  <c r="Y17"/>
  <c r="X17"/>
  <c r="W17"/>
  <c r="U17"/>
  <c r="S17"/>
  <c r="Q17"/>
  <c r="O17"/>
  <c r="M17"/>
  <c r="K17"/>
  <c r="AC16"/>
  <c r="AA16"/>
  <c r="Z16"/>
  <c r="Y16"/>
  <c r="X16"/>
  <c r="W16"/>
  <c r="U16"/>
  <c r="S16"/>
  <c r="Q16"/>
  <c r="O16"/>
  <c r="M16"/>
  <c r="K16"/>
  <c r="AC15"/>
  <c r="AA15"/>
  <c r="Z15"/>
  <c r="Y15"/>
  <c r="X15"/>
  <c r="W15"/>
  <c r="U15"/>
  <c r="S15"/>
  <c r="Q15"/>
  <c r="O15"/>
  <c r="M15"/>
  <c r="K15"/>
  <c r="AC14"/>
  <c r="AA14"/>
  <c r="Z14"/>
  <c r="Y14"/>
  <c r="X14"/>
  <c r="W14"/>
  <c r="U14"/>
  <c r="S14"/>
  <c r="Q14"/>
  <c r="O14"/>
  <c r="M14"/>
  <c r="K14"/>
  <c r="AC13"/>
  <c r="AA13"/>
  <c r="Z13"/>
  <c r="Y13"/>
  <c r="X13"/>
  <c r="W13"/>
  <c r="U13"/>
  <c r="S13"/>
  <c r="Q13"/>
  <c r="O13"/>
  <c r="M13"/>
  <c r="K13"/>
  <c r="AC12"/>
  <c r="AA12"/>
  <c r="Z12"/>
  <c r="Y12"/>
  <c r="X12"/>
  <c r="W12"/>
  <c r="U12"/>
  <c r="S12"/>
  <c r="Q12"/>
  <c r="O12"/>
  <c r="M12"/>
  <c r="K12"/>
  <c r="AC11"/>
  <c r="AA11"/>
  <c r="Z11"/>
  <c r="Y11"/>
  <c r="X11"/>
  <c r="W11"/>
  <c r="U11"/>
  <c r="S11"/>
  <c r="Q11"/>
  <c r="O11"/>
  <c r="M11"/>
  <c r="K11"/>
  <c r="AC10"/>
  <c r="AA10"/>
  <c r="Z10"/>
  <c r="Y10"/>
  <c r="X10"/>
  <c r="W10"/>
  <c r="U10"/>
  <c r="S10"/>
  <c r="Q10"/>
  <c r="O10"/>
  <c r="M10"/>
  <c r="K10"/>
  <c r="AC9"/>
  <c r="AA9"/>
  <c r="Z9"/>
  <c r="Y9"/>
  <c r="X9"/>
  <c r="W9"/>
  <c r="U9"/>
  <c r="S9"/>
  <c r="Q9"/>
  <c r="O9"/>
  <c r="M9"/>
  <c r="K9"/>
  <c r="AC8"/>
  <c r="AA8"/>
  <c r="Z8"/>
  <c r="Y8"/>
  <c r="X8"/>
  <c r="W8"/>
  <c r="U8"/>
  <c r="S8"/>
  <c r="Q8"/>
  <c r="O8"/>
  <c r="M8"/>
  <c r="K8"/>
  <c r="AC7"/>
  <c r="AA7"/>
  <c r="Z7"/>
  <c r="Y7"/>
  <c r="X7"/>
  <c r="W7"/>
  <c r="U7"/>
  <c r="S7"/>
  <c r="Q7"/>
  <c r="O7"/>
  <c r="M7"/>
  <c r="K7"/>
  <c r="AC6"/>
  <c r="AA6"/>
  <c r="Z6"/>
  <c r="Y6"/>
  <c r="X6"/>
  <c r="W6"/>
  <c r="U6"/>
  <c r="S6"/>
  <c r="Q6"/>
  <c r="O6"/>
  <c r="M6"/>
  <c r="K6"/>
  <c r="AC5"/>
  <c r="AA5"/>
  <c r="Z5"/>
  <c r="Y5"/>
  <c r="X5"/>
  <c r="W5"/>
  <c r="U5"/>
  <c r="S5"/>
  <c r="Q5"/>
  <c r="O5"/>
  <c r="M5"/>
  <c r="K5"/>
</calcChain>
</file>

<file path=xl/sharedStrings.xml><?xml version="1.0" encoding="utf-8"?>
<sst xmlns="http://schemas.openxmlformats.org/spreadsheetml/2006/main" count="411" uniqueCount="195">
  <si>
    <t>序号</t>
  </si>
  <si>
    <t>准考证号码</t>
  </si>
  <si>
    <t>考场号</t>
  </si>
  <si>
    <t>座位号</t>
  </si>
  <si>
    <t>姓名</t>
  </si>
  <si>
    <t>性别</t>
  </si>
  <si>
    <t>岗位学科</t>
  </si>
  <si>
    <t>试讲考场</t>
  </si>
  <si>
    <t>笔试成绩(40%)</t>
  </si>
  <si>
    <t>面试成绩(60%)</t>
  </si>
  <si>
    <t>总成绩</t>
  </si>
  <si>
    <t>岗位
排名</t>
  </si>
  <si>
    <t>是否进入体检</t>
  </si>
  <si>
    <t>备注</t>
  </si>
  <si>
    <t>绘画(100分)</t>
  </si>
  <si>
    <t>绘画折算(15分)</t>
  </si>
  <si>
    <t>试讲(100分)</t>
  </si>
  <si>
    <t>试讲折算(25分)</t>
  </si>
  <si>
    <t>试讲系数</t>
  </si>
  <si>
    <t>试讲均衡成绩</t>
  </si>
  <si>
    <t>弹唱(100分)</t>
  </si>
  <si>
    <t>弹唱折算(40分)</t>
  </si>
  <si>
    <t>弹唱系数</t>
  </si>
  <si>
    <t>弹唱均衡成绩</t>
  </si>
  <si>
    <t>舞蹈(100分)</t>
  </si>
  <si>
    <t>舞蹈折算(20分)</t>
  </si>
  <si>
    <t>舞蹈系数</t>
  </si>
  <si>
    <t>舞蹈均衡成绩</t>
  </si>
  <si>
    <t>面试小计</t>
  </si>
  <si>
    <t>20200101</t>
  </si>
  <si>
    <t>01</t>
  </si>
  <si>
    <t>万文丽</t>
  </si>
  <si>
    <t>女</t>
  </si>
  <si>
    <t>幼儿园教师(应届 )</t>
  </si>
  <si>
    <t>20200102</t>
  </si>
  <si>
    <t>02</t>
  </si>
  <si>
    <t>高薇</t>
  </si>
  <si>
    <t>20200103</t>
  </si>
  <si>
    <t>03</t>
  </si>
  <si>
    <t>杨硕</t>
  </si>
  <si>
    <t>20200104</t>
  </si>
  <si>
    <t>04</t>
  </si>
  <si>
    <t>孙秀霞</t>
  </si>
  <si>
    <t>20200105</t>
  </si>
  <si>
    <t>05</t>
  </si>
  <si>
    <t>程瑜萍</t>
  </si>
  <si>
    <t>20200106</t>
  </si>
  <si>
    <t>06</t>
  </si>
  <si>
    <t>赵琪琪</t>
  </si>
  <si>
    <t>20200107</t>
  </si>
  <si>
    <t>07</t>
  </si>
  <si>
    <t>于之莹</t>
  </si>
  <si>
    <t>20200108</t>
  </si>
  <si>
    <t>08</t>
  </si>
  <si>
    <t>童珊</t>
  </si>
  <si>
    <t>20200109</t>
  </si>
  <si>
    <t>09</t>
  </si>
  <si>
    <t>倪飘</t>
  </si>
  <si>
    <t>20200110</t>
  </si>
  <si>
    <t>10</t>
  </si>
  <si>
    <t>吴真</t>
  </si>
  <si>
    <t>20200111</t>
  </si>
  <si>
    <t>11</t>
  </si>
  <si>
    <t>甘鑫仪</t>
  </si>
  <si>
    <t>20200112</t>
  </si>
  <si>
    <t>12</t>
  </si>
  <si>
    <t>齐薇</t>
  </si>
  <si>
    <t>20200113</t>
  </si>
  <si>
    <t>13</t>
  </si>
  <si>
    <t>艾子玉</t>
  </si>
  <si>
    <t>20200114</t>
  </si>
  <si>
    <t>14</t>
  </si>
  <si>
    <t>倪佳慧</t>
  </si>
  <si>
    <t>20200115</t>
  </si>
  <si>
    <t>15</t>
  </si>
  <si>
    <t>张鑫</t>
  </si>
  <si>
    <t>20200116</t>
  </si>
  <si>
    <t>16</t>
  </si>
  <si>
    <t>吴小恋</t>
  </si>
  <si>
    <t>20200117</t>
  </si>
  <si>
    <t>17</t>
  </si>
  <si>
    <t>杨子梦</t>
  </si>
  <si>
    <t>20200118</t>
  </si>
  <si>
    <t>18</t>
  </si>
  <si>
    <t>张慧</t>
  </si>
  <si>
    <t>20200119</t>
  </si>
  <si>
    <t>19</t>
  </si>
  <si>
    <t>祝羊羊</t>
  </si>
  <si>
    <t>20200120</t>
  </si>
  <si>
    <t>20</t>
  </si>
  <si>
    <t>张月平</t>
  </si>
  <si>
    <t>20200121</t>
  </si>
  <si>
    <t>21</t>
  </si>
  <si>
    <t>王飞萍</t>
  </si>
  <si>
    <t>20200122</t>
  </si>
  <si>
    <t>22</t>
  </si>
  <si>
    <t>艾妮</t>
  </si>
  <si>
    <t>20200123</t>
  </si>
  <si>
    <t>23</t>
  </si>
  <si>
    <t>徐佳璐</t>
  </si>
  <si>
    <t>20200124</t>
  </si>
  <si>
    <t>24</t>
  </si>
  <si>
    <t>朱超凡</t>
  </si>
  <si>
    <t>20200125</t>
  </si>
  <si>
    <t>25</t>
  </si>
  <si>
    <t>宁雨苗</t>
  </si>
  <si>
    <t>20200126</t>
  </si>
  <si>
    <t>26</t>
  </si>
  <si>
    <t>汤慧珍</t>
  </si>
  <si>
    <t>20200127</t>
  </si>
  <si>
    <t>27</t>
  </si>
  <si>
    <t>宋珏</t>
  </si>
  <si>
    <t>20200128</t>
  </si>
  <si>
    <t>28</t>
  </si>
  <si>
    <t>王婧</t>
  </si>
  <si>
    <t>20200129</t>
  </si>
  <si>
    <t>29</t>
  </si>
  <si>
    <t>涂研</t>
  </si>
  <si>
    <t>20200130</t>
  </si>
  <si>
    <t>30</t>
  </si>
  <si>
    <t>汪昭远</t>
  </si>
  <si>
    <t>20200131</t>
  </si>
  <si>
    <t>31</t>
  </si>
  <si>
    <t>王馨</t>
  </si>
  <si>
    <t>20200132</t>
  </si>
  <si>
    <t>32</t>
  </si>
  <si>
    <t>周丽娟</t>
  </si>
  <si>
    <t>20200133</t>
  </si>
  <si>
    <t>33</t>
  </si>
  <si>
    <t>李静</t>
  </si>
  <si>
    <t>20200201</t>
  </si>
  <si>
    <t>黄晶</t>
  </si>
  <si>
    <t>幼儿园教师(历届)</t>
  </si>
  <si>
    <t>20200202</t>
  </si>
  <si>
    <t>吴青英</t>
  </si>
  <si>
    <t>20200203</t>
  </si>
  <si>
    <t>陈红霞</t>
  </si>
  <si>
    <t>20200204</t>
  </si>
  <si>
    <t>夏慧慧</t>
  </si>
  <si>
    <t>20200205</t>
  </si>
  <si>
    <t>毛露</t>
  </si>
  <si>
    <t>20200206</t>
  </si>
  <si>
    <t>江蓝</t>
  </si>
  <si>
    <t>20200207</t>
  </si>
  <si>
    <t>吴江燕</t>
  </si>
  <si>
    <t>20200208</t>
  </si>
  <si>
    <t>江蒙</t>
  </si>
  <si>
    <t>20200209</t>
  </si>
  <si>
    <t>熊晓秋</t>
  </si>
  <si>
    <t>20200210</t>
  </si>
  <si>
    <t>王雅婷</t>
  </si>
  <si>
    <t>20200211</t>
  </si>
  <si>
    <t>毛嘉茜</t>
  </si>
  <si>
    <t>20200212</t>
  </si>
  <si>
    <t>曾雅慧</t>
  </si>
  <si>
    <t>20200213</t>
  </si>
  <si>
    <t>徐雨婷</t>
  </si>
  <si>
    <t>20200214</t>
  </si>
  <si>
    <t>宋蓝斐</t>
  </si>
  <si>
    <t>20200215</t>
  </si>
  <si>
    <t>刘晨霞</t>
  </si>
  <si>
    <t>20200216</t>
  </si>
  <si>
    <t>周诗雨</t>
  </si>
  <si>
    <t>20200217</t>
  </si>
  <si>
    <t>金铭</t>
  </si>
  <si>
    <t>20200218</t>
  </si>
  <si>
    <t>杨美敏</t>
  </si>
  <si>
    <t>20200219</t>
  </si>
  <si>
    <t>廖凯玲</t>
  </si>
  <si>
    <t>20200220</t>
  </si>
  <si>
    <t>邓紫依</t>
  </si>
  <si>
    <t>递补</t>
  </si>
  <si>
    <t>20200221</t>
  </si>
  <si>
    <t>胡影婷</t>
  </si>
  <si>
    <t>20200222</t>
  </si>
  <si>
    <t>何欣</t>
  </si>
  <si>
    <t>20200223</t>
  </si>
  <si>
    <t>周锦辉</t>
  </si>
  <si>
    <t>20200224</t>
  </si>
  <si>
    <t>黄佳萌</t>
  </si>
  <si>
    <t>20200225</t>
  </si>
  <si>
    <t>张彩霞</t>
  </si>
  <si>
    <t>20200226</t>
  </si>
  <si>
    <t>蒋诚俊</t>
  </si>
  <si>
    <t>20200227</t>
  </si>
  <si>
    <t>饶迎紫</t>
  </si>
  <si>
    <t>20200228</t>
  </si>
  <si>
    <t>陈瑶</t>
  </si>
  <si>
    <t>20200229</t>
  </si>
  <si>
    <t>乐伊婕</t>
  </si>
  <si>
    <t>20200230</t>
  </si>
  <si>
    <t>朱敏</t>
  </si>
  <si>
    <t>余江区幼儿园教师招聘面试工作领导小组</t>
  </si>
  <si>
    <t>2020年鹰潭市余江区幼儿园教师招聘面试成绩公示</t>
    <phoneticPr fontId="12" type="noConversion"/>
  </si>
  <si>
    <t xml:space="preserve">     根据《2020年鹰潭市余江区幼儿园教师招聘面试工作方案》，8月22日面试结束。经余江区幼儿园教师招聘面试工作领导小组研究同意，现将参加面试人员成绩公示。
 公示时间：2020年8月22日～8月28日。 如有异议，请在公示期内与0701-5881360(区人社局)，0701-5888620(区教体局)联系。</t>
    <phoneticPr fontId="12" type="noConversion"/>
  </si>
</sst>
</file>

<file path=xl/styles.xml><?xml version="1.0" encoding="utf-8"?>
<styleSheet xmlns="http://schemas.openxmlformats.org/spreadsheetml/2006/main">
  <numFmts count="2">
    <numFmt numFmtId="177" formatCode="0.0000_ "/>
    <numFmt numFmtId="179" formatCode="0.00_ "/>
  </numFmts>
  <fonts count="1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sz val="14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  <scheme val="minor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0"/>
      <name val="宋体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79" fontId="1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center" vertical="center" wrapText="1" shrinkToFit="1"/>
    </xf>
    <xf numFmtId="177" fontId="2" fillId="0" borderId="1" xfId="0" applyNumberFormat="1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179" fontId="0" fillId="2" borderId="1" xfId="0" applyNumberForma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177" fontId="9" fillId="2" borderId="1" xfId="0" applyNumberFormat="1" applyFont="1" applyFill="1" applyBorder="1" applyAlignment="1">
      <alignment horizontal="center" vertical="center"/>
    </xf>
    <xf numFmtId="179" fontId="0" fillId="0" borderId="1" xfId="0" applyNumberForma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79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179" fontId="5" fillId="0" borderId="0" xfId="0" applyNumberFormat="1" applyFont="1" applyFill="1" applyAlignment="1">
      <alignment horizontal="left" vertical="center" wrapText="1"/>
    </xf>
    <xf numFmtId="177" fontId="5" fillId="0" borderId="0" xfId="0" applyNumberFormat="1" applyFont="1" applyFill="1" applyAlignment="1">
      <alignment horizontal="left" vertical="center" wrapText="1"/>
    </xf>
    <xf numFmtId="0" fontId="5" fillId="0" borderId="0" xfId="0" applyNumberFormat="1" applyFont="1" applyFill="1" applyAlignment="1">
      <alignment horizontal="left" vertical="center" wrapText="1"/>
    </xf>
    <xf numFmtId="179" fontId="1" fillId="0" borderId="4" xfId="0" applyNumberFormat="1" applyFont="1" applyFill="1" applyBorder="1" applyAlignment="1">
      <alignment horizontal="center" vertical="center" wrapText="1" shrinkToFit="1"/>
    </xf>
    <xf numFmtId="0" fontId="1" fillId="0" borderId="5" xfId="0" applyFont="1" applyFill="1" applyBorder="1" applyAlignment="1">
      <alignment horizontal="center" vertical="center" wrapText="1" shrinkToFit="1"/>
    </xf>
    <xf numFmtId="177" fontId="1" fillId="0" borderId="5" xfId="0" applyNumberFormat="1" applyFont="1" applyFill="1" applyBorder="1" applyAlignment="1">
      <alignment horizontal="center" vertical="center" wrapText="1" shrinkToFit="1"/>
    </xf>
    <xf numFmtId="0" fontId="1" fillId="0" borderId="5" xfId="0" applyNumberFormat="1" applyFont="1" applyFill="1" applyBorder="1" applyAlignment="1">
      <alignment horizontal="center" vertical="center" wrapText="1" shrinkToFit="1"/>
    </xf>
    <xf numFmtId="0" fontId="1" fillId="0" borderId="6" xfId="0" applyFont="1" applyFill="1" applyBorder="1" applyAlignment="1">
      <alignment horizontal="center" vertical="center" wrapText="1" shrinkToFit="1"/>
    </xf>
    <xf numFmtId="31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 wrapText="1" shrinkToFit="1"/>
    </xf>
    <xf numFmtId="179" fontId="10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 shrinkToFi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D72"/>
  <sheetViews>
    <sheetView tabSelected="1" workbookViewId="0">
      <pane ySplit="4" topLeftCell="A5" activePane="bottomLeft" state="frozen"/>
      <selection pane="bottomLeft" activeCell="AE3" sqref="AE3"/>
    </sheetView>
  </sheetViews>
  <sheetFormatPr defaultColWidth="9" defaultRowHeight="14.25"/>
  <cols>
    <col min="1" max="1" width="3.375" style="3" customWidth="1"/>
    <col min="2" max="2" width="11.375" style="1" hidden="1" customWidth="1"/>
    <col min="3" max="4" width="4.125" style="1" customWidth="1"/>
    <col min="5" max="5" width="7.5" style="4" customWidth="1"/>
    <col min="6" max="6" width="3.5" style="4" customWidth="1"/>
    <col min="7" max="7" width="10.625" style="5" customWidth="1"/>
    <col min="8" max="8" width="4.5" style="5" customWidth="1"/>
    <col min="9" max="9" width="6.5" style="1" customWidth="1"/>
    <col min="10" max="10" width="8.125" style="6" customWidth="1"/>
    <col min="11" max="11" width="9.25" style="1" customWidth="1"/>
    <col min="12" max="12" width="8.125" style="1" customWidth="1"/>
    <col min="13" max="13" width="9.625" style="1" customWidth="1"/>
    <col min="14" max="14" width="8" style="7" customWidth="1"/>
    <col min="15" max="15" width="7.25" style="1" customWidth="1"/>
    <col min="16" max="16" width="8.25" style="1" customWidth="1"/>
    <col min="17" max="17" width="9.625" style="1" customWidth="1"/>
    <col min="18" max="18" width="8.375" style="8" customWidth="1"/>
    <col min="19" max="19" width="7.875" style="1" customWidth="1"/>
    <col min="20" max="20" width="8.25" style="1" customWidth="1"/>
    <col min="21" max="21" width="9.5" style="1" customWidth="1"/>
    <col min="22" max="22" width="8.5" style="7" customWidth="1"/>
    <col min="23" max="23" width="7.125" style="1" customWidth="1"/>
    <col min="24" max="24" width="7.25" style="1" customWidth="1"/>
    <col min="25" max="25" width="7" style="6" customWidth="1"/>
    <col min="26" max="26" width="5.625" style="1" customWidth="1"/>
    <col min="27" max="27" width="6.25" style="1" customWidth="1"/>
    <col min="28" max="28" width="4.5" style="1" customWidth="1"/>
    <col min="29" max="29" width="9" style="1" hidden="1" customWidth="1"/>
    <col min="30" max="30" width="9" style="1" customWidth="1"/>
    <col min="31" max="16384" width="9" style="1"/>
  </cols>
  <sheetData>
    <row r="1" spans="1:16384" ht="30" customHeight="1">
      <c r="B1" s="48" t="s">
        <v>193</v>
      </c>
      <c r="C1" s="48"/>
      <c r="D1" s="48"/>
      <c r="E1" s="49"/>
      <c r="F1" s="49"/>
      <c r="G1" s="50"/>
      <c r="H1" s="50"/>
      <c r="I1" s="48"/>
      <c r="J1" s="51"/>
      <c r="K1" s="48"/>
      <c r="L1" s="48"/>
      <c r="M1" s="48"/>
      <c r="N1" s="52"/>
      <c r="O1" s="48"/>
      <c r="P1" s="48"/>
      <c r="Q1" s="48"/>
      <c r="R1" s="53"/>
      <c r="S1" s="48"/>
      <c r="T1" s="48"/>
      <c r="U1" s="48"/>
      <c r="V1" s="52"/>
      <c r="W1" s="48"/>
      <c r="X1" s="48"/>
      <c r="Y1" s="51"/>
      <c r="Z1" s="48"/>
      <c r="AA1" s="48"/>
      <c r="AB1" s="48"/>
    </row>
    <row r="2" spans="1:16384" ht="60" customHeight="1">
      <c r="A2" s="54" t="s">
        <v>194</v>
      </c>
      <c r="B2" s="54"/>
      <c r="C2" s="54"/>
      <c r="D2" s="54"/>
      <c r="E2" s="55"/>
      <c r="F2" s="55"/>
      <c r="G2" s="54"/>
      <c r="H2" s="54"/>
      <c r="I2" s="54"/>
      <c r="J2" s="56"/>
      <c r="K2" s="54"/>
      <c r="L2" s="54"/>
      <c r="M2" s="54"/>
      <c r="N2" s="57"/>
      <c r="O2" s="54"/>
      <c r="P2" s="54"/>
      <c r="Q2" s="54"/>
      <c r="R2" s="58"/>
      <c r="S2" s="54"/>
      <c r="T2" s="54"/>
      <c r="U2" s="54"/>
      <c r="V2" s="57"/>
      <c r="W2" s="54"/>
      <c r="X2" s="54"/>
      <c r="Y2" s="56"/>
      <c r="Z2" s="54"/>
      <c r="AA2" s="54"/>
      <c r="AB2" s="54"/>
    </row>
    <row r="3" spans="1:16384" ht="27" customHeight="1">
      <c r="A3" s="65" t="s">
        <v>0</v>
      </c>
      <c r="B3" s="65" t="s">
        <v>1</v>
      </c>
      <c r="C3" s="65" t="s">
        <v>2</v>
      </c>
      <c r="D3" s="65" t="s">
        <v>3</v>
      </c>
      <c r="E3" s="66" t="s">
        <v>4</v>
      </c>
      <c r="F3" s="66" t="s">
        <v>5</v>
      </c>
      <c r="G3" s="65" t="s">
        <v>6</v>
      </c>
      <c r="H3" s="67" t="s">
        <v>7</v>
      </c>
      <c r="I3" s="65" t="s">
        <v>8</v>
      </c>
      <c r="J3" s="59" t="s">
        <v>9</v>
      </c>
      <c r="K3" s="60"/>
      <c r="L3" s="60"/>
      <c r="M3" s="60"/>
      <c r="N3" s="61"/>
      <c r="O3" s="60"/>
      <c r="P3" s="60"/>
      <c r="Q3" s="60"/>
      <c r="R3" s="62"/>
      <c r="S3" s="60"/>
      <c r="T3" s="60"/>
      <c r="U3" s="60"/>
      <c r="V3" s="61"/>
      <c r="W3" s="60"/>
      <c r="X3" s="63"/>
      <c r="Y3" s="69" t="s">
        <v>10</v>
      </c>
      <c r="Z3" s="70" t="s">
        <v>11</v>
      </c>
      <c r="AA3" s="70" t="s">
        <v>12</v>
      </c>
      <c r="AB3" s="70" t="s">
        <v>13</v>
      </c>
      <c r="AC3" s="16"/>
    </row>
    <row r="4" spans="1:16384" ht="42" customHeight="1">
      <c r="A4" s="65"/>
      <c r="B4" s="65"/>
      <c r="C4" s="65"/>
      <c r="D4" s="65"/>
      <c r="E4" s="66"/>
      <c r="F4" s="66"/>
      <c r="G4" s="65"/>
      <c r="H4" s="68"/>
      <c r="I4" s="65"/>
      <c r="J4" s="30" t="s">
        <v>14</v>
      </c>
      <c r="K4" s="31" t="s">
        <v>15</v>
      </c>
      <c r="L4" s="9" t="s">
        <v>16</v>
      </c>
      <c r="M4" s="9" t="s">
        <v>17</v>
      </c>
      <c r="N4" s="32" t="s">
        <v>18</v>
      </c>
      <c r="O4" s="31" t="s">
        <v>19</v>
      </c>
      <c r="P4" s="9" t="s">
        <v>20</v>
      </c>
      <c r="Q4" s="9" t="s">
        <v>21</v>
      </c>
      <c r="R4" s="42" t="s">
        <v>22</v>
      </c>
      <c r="S4" s="31" t="s">
        <v>23</v>
      </c>
      <c r="T4" s="9" t="s">
        <v>24</v>
      </c>
      <c r="U4" s="9" t="s">
        <v>25</v>
      </c>
      <c r="V4" s="32" t="s">
        <v>26</v>
      </c>
      <c r="W4" s="31" t="s">
        <v>27</v>
      </c>
      <c r="X4" s="9" t="s">
        <v>28</v>
      </c>
      <c r="Y4" s="69"/>
      <c r="Z4" s="70"/>
      <c r="AA4" s="70"/>
      <c r="AB4" s="70"/>
      <c r="AC4" s="16"/>
    </row>
    <row r="5" spans="1:16384" ht="30" customHeight="1">
      <c r="A5" s="10">
        <v>1</v>
      </c>
      <c r="B5" s="11" t="s">
        <v>29</v>
      </c>
      <c r="C5" s="12" t="s">
        <v>30</v>
      </c>
      <c r="D5" s="12" t="s">
        <v>30</v>
      </c>
      <c r="E5" s="13" t="s">
        <v>31</v>
      </c>
      <c r="F5" s="14" t="s">
        <v>32</v>
      </c>
      <c r="G5" s="15" t="s">
        <v>33</v>
      </c>
      <c r="H5" s="15">
        <v>1</v>
      </c>
      <c r="I5" s="33">
        <v>57.5</v>
      </c>
      <c r="J5" s="34">
        <v>69</v>
      </c>
      <c r="K5" s="35">
        <f t="shared" ref="K5:K67" si="0">J5*15/100</f>
        <v>10.35</v>
      </c>
      <c r="L5" s="35">
        <v>82</v>
      </c>
      <c r="M5" s="35">
        <f t="shared" ref="M5:M67" si="1">L5*25/100</f>
        <v>20.5</v>
      </c>
      <c r="N5" s="36">
        <v>0.99</v>
      </c>
      <c r="O5" s="35">
        <f t="shared" ref="O5:O67" si="2">M5*N5</f>
        <v>20.295000000000002</v>
      </c>
      <c r="P5" s="35">
        <v>76.67</v>
      </c>
      <c r="Q5" s="35">
        <f t="shared" ref="Q5:Q67" si="3">P5*40/100</f>
        <v>30.667999999999999</v>
      </c>
      <c r="R5" s="43">
        <v>0.87509999999999999</v>
      </c>
      <c r="S5" s="35">
        <f t="shared" ref="S5:S67" si="4">Q5*R5</f>
        <v>26.837566800000001</v>
      </c>
      <c r="T5" s="35">
        <v>78</v>
      </c>
      <c r="U5" s="35">
        <f t="shared" ref="U5:U67" si="5">T5*20/100</f>
        <v>15.6</v>
      </c>
      <c r="V5" s="40">
        <v>0.90800000000000003</v>
      </c>
      <c r="W5" s="35">
        <f t="shared" ref="W5:W67" si="6">U5*V5</f>
        <v>14.1648</v>
      </c>
      <c r="X5" s="35">
        <f t="shared" ref="X5:X67" si="7">K5+O5+S5+W5</f>
        <v>71.6473668</v>
      </c>
      <c r="Y5" s="35">
        <f t="shared" ref="Y5:Y67" si="8">I5*0.4+X5*0.6</f>
        <v>65.988420079999997</v>
      </c>
      <c r="Z5" s="44">
        <f t="shared" ref="Z5:Z37" si="9">RANK(Y5,Y$3:Y$37)</f>
        <v>26</v>
      </c>
      <c r="AA5" s="33" t="str">
        <f t="shared" ref="AA5:AA67" si="10">IF(Z5&lt;=15,"是","否")</f>
        <v>否</v>
      </c>
      <c r="AB5" s="33"/>
      <c r="AC5" s="45" t="b">
        <f t="shared" ref="AC5:AC67" si="11">MOD(ROW(),2)=0</f>
        <v>0</v>
      </c>
    </row>
    <row r="6" spans="1:16384" s="2" customFormat="1" ht="30" customHeight="1">
      <c r="A6" s="16">
        <v>2</v>
      </c>
      <c r="B6" s="11" t="s">
        <v>34</v>
      </c>
      <c r="C6" s="17" t="s">
        <v>30</v>
      </c>
      <c r="D6" s="17" t="s">
        <v>35</v>
      </c>
      <c r="E6" s="18" t="s">
        <v>36</v>
      </c>
      <c r="F6" s="19" t="s">
        <v>32</v>
      </c>
      <c r="G6" s="20" t="s">
        <v>33</v>
      </c>
      <c r="H6" s="20">
        <v>1</v>
      </c>
      <c r="I6" s="11">
        <v>61.5</v>
      </c>
      <c r="J6" s="37">
        <v>79.67</v>
      </c>
      <c r="K6" s="38">
        <f t="shared" si="0"/>
        <v>11.9505</v>
      </c>
      <c r="L6" s="38">
        <v>86</v>
      </c>
      <c r="M6" s="38">
        <f t="shared" si="1"/>
        <v>21.5</v>
      </c>
      <c r="N6" s="39">
        <v>0.99</v>
      </c>
      <c r="O6" s="38">
        <f t="shared" si="2"/>
        <v>21.285</v>
      </c>
      <c r="P6" s="38">
        <v>80.67</v>
      </c>
      <c r="Q6" s="38">
        <f t="shared" si="3"/>
        <v>32.268000000000001</v>
      </c>
      <c r="R6" s="27">
        <v>0.87509999999999999</v>
      </c>
      <c r="S6" s="38">
        <f t="shared" si="4"/>
        <v>28.237726800000001</v>
      </c>
      <c r="T6" s="38">
        <v>82.33</v>
      </c>
      <c r="U6" s="38">
        <f t="shared" si="5"/>
        <v>16.466000000000001</v>
      </c>
      <c r="V6" s="41">
        <v>0.90800000000000003</v>
      </c>
      <c r="W6" s="38">
        <f t="shared" si="6"/>
        <v>14.951128000000001</v>
      </c>
      <c r="X6" s="38">
        <f t="shared" si="7"/>
        <v>76.424354800000003</v>
      </c>
      <c r="Y6" s="38">
        <f t="shared" si="8"/>
        <v>70.454612879999999</v>
      </c>
      <c r="Z6" s="46">
        <f t="shared" si="9"/>
        <v>9</v>
      </c>
      <c r="AA6" s="11" t="str">
        <f t="shared" si="10"/>
        <v>是</v>
      </c>
      <c r="AB6" s="11"/>
      <c r="AC6" s="47" t="b">
        <f t="shared" si="11"/>
        <v>1</v>
      </c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ht="30" customHeight="1">
      <c r="A7" s="10">
        <v>3</v>
      </c>
      <c r="B7" s="11" t="s">
        <v>37</v>
      </c>
      <c r="C7" s="12" t="s">
        <v>30</v>
      </c>
      <c r="D7" s="12" t="s">
        <v>38</v>
      </c>
      <c r="E7" s="13" t="s">
        <v>39</v>
      </c>
      <c r="F7" s="14" t="s">
        <v>32</v>
      </c>
      <c r="G7" s="15" t="s">
        <v>33</v>
      </c>
      <c r="H7" s="15">
        <v>1</v>
      </c>
      <c r="I7" s="33">
        <v>58.5</v>
      </c>
      <c r="J7" s="34">
        <v>65.67</v>
      </c>
      <c r="K7" s="35">
        <f t="shared" si="0"/>
        <v>9.8505000000000003</v>
      </c>
      <c r="L7" s="35">
        <v>82.17</v>
      </c>
      <c r="M7" s="35">
        <f t="shared" si="1"/>
        <v>20.5425</v>
      </c>
      <c r="N7" s="36">
        <v>0.99</v>
      </c>
      <c r="O7" s="35">
        <f t="shared" si="2"/>
        <v>20.337074999999999</v>
      </c>
      <c r="P7" s="35">
        <v>84</v>
      </c>
      <c r="Q7" s="35">
        <f t="shared" si="3"/>
        <v>33.6</v>
      </c>
      <c r="R7" s="43">
        <v>0.87509999999999999</v>
      </c>
      <c r="S7" s="35">
        <f t="shared" si="4"/>
        <v>29.403359999999999</v>
      </c>
      <c r="T7" s="35">
        <v>77</v>
      </c>
      <c r="U7" s="35">
        <f t="shared" si="5"/>
        <v>15.4</v>
      </c>
      <c r="V7" s="40">
        <v>0.90800000000000003</v>
      </c>
      <c r="W7" s="35">
        <f t="shared" si="6"/>
        <v>13.9832</v>
      </c>
      <c r="X7" s="35">
        <f t="shared" si="7"/>
        <v>73.574134999999998</v>
      </c>
      <c r="Y7" s="35">
        <f t="shared" si="8"/>
        <v>67.544481000000005</v>
      </c>
      <c r="Z7" s="44">
        <f t="shared" si="9"/>
        <v>22</v>
      </c>
      <c r="AA7" s="33" t="str">
        <f t="shared" si="10"/>
        <v>否</v>
      </c>
      <c r="AB7" s="33"/>
      <c r="AC7" s="45" t="b">
        <f t="shared" si="11"/>
        <v>0</v>
      </c>
    </row>
    <row r="8" spans="1:16384" s="2" customFormat="1" ht="30" customHeight="1">
      <c r="A8" s="16">
        <v>4</v>
      </c>
      <c r="B8" s="11" t="s">
        <v>40</v>
      </c>
      <c r="C8" s="17" t="s">
        <v>30</v>
      </c>
      <c r="D8" s="17" t="s">
        <v>41</v>
      </c>
      <c r="E8" s="21" t="s">
        <v>42</v>
      </c>
      <c r="F8" s="19" t="s">
        <v>32</v>
      </c>
      <c r="G8" s="20" t="s">
        <v>33</v>
      </c>
      <c r="H8" s="20">
        <v>1</v>
      </c>
      <c r="I8" s="11">
        <v>64</v>
      </c>
      <c r="J8" s="37">
        <v>65.33</v>
      </c>
      <c r="K8" s="38">
        <f t="shared" si="0"/>
        <v>9.7995000000000001</v>
      </c>
      <c r="L8" s="38">
        <v>81.17</v>
      </c>
      <c r="M8" s="38">
        <f t="shared" si="1"/>
        <v>20.2925</v>
      </c>
      <c r="N8" s="39">
        <v>0.99</v>
      </c>
      <c r="O8" s="38">
        <f t="shared" si="2"/>
        <v>20.089575</v>
      </c>
      <c r="P8" s="38">
        <v>78.33</v>
      </c>
      <c r="Q8" s="38">
        <f t="shared" si="3"/>
        <v>31.332000000000001</v>
      </c>
      <c r="R8" s="27">
        <v>0.87509999999999999</v>
      </c>
      <c r="S8" s="38">
        <f t="shared" si="4"/>
        <v>27.418633199999999</v>
      </c>
      <c r="T8" s="38">
        <v>78.33</v>
      </c>
      <c r="U8" s="38">
        <f t="shared" si="5"/>
        <v>15.666</v>
      </c>
      <c r="V8" s="41">
        <v>0.90800000000000003</v>
      </c>
      <c r="W8" s="38">
        <f t="shared" si="6"/>
        <v>14.224728000000001</v>
      </c>
      <c r="X8" s="38">
        <f t="shared" si="7"/>
        <v>71.532436200000006</v>
      </c>
      <c r="Y8" s="38">
        <f t="shared" si="8"/>
        <v>68.519461719999995</v>
      </c>
      <c r="Z8" s="46">
        <f t="shared" si="9"/>
        <v>16</v>
      </c>
      <c r="AA8" s="11" t="str">
        <f t="shared" si="10"/>
        <v>否</v>
      </c>
      <c r="AB8" s="11"/>
      <c r="AC8" s="47" t="b">
        <f t="shared" si="11"/>
        <v>1</v>
      </c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ht="30" customHeight="1">
      <c r="A9" s="10">
        <v>5</v>
      </c>
      <c r="B9" s="11" t="s">
        <v>43</v>
      </c>
      <c r="C9" s="12" t="s">
        <v>30</v>
      </c>
      <c r="D9" s="12" t="s">
        <v>44</v>
      </c>
      <c r="E9" s="13" t="s">
        <v>45</v>
      </c>
      <c r="F9" s="14" t="s">
        <v>32</v>
      </c>
      <c r="G9" s="15" t="s">
        <v>33</v>
      </c>
      <c r="H9" s="15">
        <v>1</v>
      </c>
      <c r="I9" s="33">
        <v>57</v>
      </c>
      <c r="J9" s="34">
        <v>54.33</v>
      </c>
      <c r="K9" s="35">
        <f t="shared" si="0"/>
        <v>8.1494999999999997</v>
      </c>
      <c r="L9" s="35">
        <v>80.5</v>
      </c>
      <c r="M9" s="35">
        <f t="shared" si="1"/>
        <v>20.125</v>
      </c>
      <c r="N9" s="36">
        <v>0.99</v>
      </c>
      <c r="O9" s="35">
        <f t="shared" si="2"/>
        <v>19.923749999999998</v>
      </c>
      <c r="P9" s="35">
        <v>75.33</v>
      </c>
      <c r="Q9" s="35">
        <f t="shared" si="3"/>
        <v>30.132000000000001</v>
      </c>
      <c r="R9" s="43">
        <v>0.87509999999999999</v>
      </c>
      <c r="S9" s="35">
        <f t="shared" si="4"/>
        <v>26.368513199999999</v>
      </c>
      <c r="T9" s="35">
        <v>76</v>
      </c>
      <c r="U9" s="35">
        <f t="shared" si="5"/>
        <v>15.2</v>
      </c>
      <c r="V9" s="40">
        <v>0.90800000000000003</v>
      </c>
      <c r="W9" s="35">
        <f t="shared" si="6"/>
        <v>13.801600000000001</v>
      </c>
      <c r="X9" s="35">
        <f t="shared" si="7"/>
        <v>68.243363200000005</v>
      </c>
      <c r="Y9" s="35">
        <f t="shared" si="8"/>
        <v>63.74601792</v>
      </c>
      <c r="Z9" s="44">
        <f t="shared" si="9"/>
        <v>30</v>
      </c>
      <c r="AA9" s="33" t="str">
        <f t="shared" si="10"/>
        <v>否</v>
      </c>
      <c r="AB9" s="33"/>
      <c r="AC9" s="45" t="b">
        <f t="shared" si="11"/>
        <v>0</v>
      </c>
    </row>
    <row r="10" spans="1:16384" s="2" customFormat="1" ht="30" customHeight="1">
      <c r="A10" s="16">
        <v>6</v>
      </c>
      <c r="B10" s="11" t="s">
        <v>46</v>
      </c>
      <c r="C10" s="17" t="s">
        <v>30</v>
      </c>
      <c r="D10" s="17" t="s">
        <v>47</v>
      </c>
      <c r="E10" s="21" t="s">
        <v>48</v>
      </c>
      <c r="F10" s="19" t="s">
        <v>32</v>
      </c>
      <c r="G10" s="20" t="s">
        <v>33</v>
      </c>
      <c r="H10" s="20">
        <v>1</v>
      </c>
      <c r="I10" s="11">
        <v>63.5</v>
      </c>
      <c r="J10" s="37">
        <v>60.33</v>
      </c>
      <c r="K10" s="38">
        <f t="shared" si="0"/>
        <v>9.0495000000000001</v>
      </c>
      <c r="L10" s="38">
        <v>82.5</v>
      </c>
      <c r="M10" s="38">
        <f t="shared" si="1"/>
        <v>20.625</v>
      </c>
      <c r="N10" s="39">
        <v>0.99</v>
      </c>
      <c r="O10" s="38">
        <f t="shared" si="2"/>
        <v>20.418749999999999</v>
      </c>
      <c r="P10" s="38">
        <v>81</v>
      </c>
      <c r="Q10" s="38">
        <f t="shared" si="3"/>
        <v>32.4</v>
      </c>
      <c r="R10" s="27">
        <v>0.87509999999999999</v>
      </c>
      <c r="S10" s="38">
        <f t="shared" si="4"/>
        <v>28.35324</v>
      </c>
      <c r="T10" s="38">
        <v>82.33</v>
      </c>
      <c r="U10" s="38">
        <f t="shared" si="5"/>
        <v>16.466000000000001</v>
      </c>
      <c r="V10" s="41">
        <v>0.90800000000000003</v>
      </c>
      <c r="W10" s="38">
        <f t="shared" si="6"/>
        <v>14.951128000000001</v>
      </c>
      <c r="X10" s="38">
        <f t="shared" si="7"/>
        <v>72.772617999999994</v>
      </c>
      <c r="Y10" s="38">
        <f t="shared" si="8"/>
        <v>69.063570799999994</v>
      </c>
      <c r="Z10" s="46">
        <f t="shared" si="9"/>
        <v>15</v>
      </c>
      <c r="AA10" s="11" t="str">
        <f t="shared" si="10"/>
        <v>是</v>
      </c>
      <c r="AB10" s="11"/>
      <c r="AC10" s="47" t="b">
        <f t="shared" si="11"/>
        <v>1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30" customHeight="1">
      <c r="A11" s="10">
        <v>7</v>
      </c>
      <c r="B11" s="11" t="s">
        <v>49</v>
      </c>
      <c r="C11" s="12" t="s">
        <v>30</v>
      </c>
      <c r="D11" s="12" t="s">
        <v>50</v>
      </c>
      <c r="E11" s="22" t="s">
        <v>51</v>
      </c>
      <c r="F11" s="22" t="s">
        <v>32</v>
      </c>
      <c r="G11" s="15" t="s">
        <v>33</v>
      </c>
      <c r="H11" s="15">
        <v>1</v>
      </c>
      <c r="I11" s="33">
        <v>62</v>
      </c>
      <c r="J11" s="34">
        <v>74</v>
      </c>
      <c r="K11" s="35">
        <f t="shared" si="0"/>
        <v>11.1</v>
      </c>
      <c r="L11" s="35">
        <v>79.33</v>
      </c>
      <c r="M11" s="35">
        <f t="shared" si="1"/>
        <v>19.8325</v>
      </c>
      <c r="N11" s="36">
        <v>0.99</v>
      </c>
      <c r="O11" s="35">
        <f t="shared" si="2"/>
        <v>19.634174999999999</v>
      </c>
      <c r="P11" s="35">
        <v>75.67</v>
      </c>
      <c r="Q11" s="35">
        <f t="shared" si="3"/>
        <v>30.268000000000001</v>
      </c>
      <c r="R11" s="43">
        <v>0.87509999999999999</v>
      </c>
      <c r="S11" s="35">
        <f t="shared" si="4"/>
        <v>26.487526800000001</v>
      </c>
      <c r="T11" s="35">
        <v>78</v>
      </c>
      <c r="U11" s="35">
        <f t="shared" si="5"/>
        <v>15.6</v>
      </c>
      <c r="V11" s="40">
        <v>0.90800000000000003</v>
      </c>
      <c r="W11" s="35">
        <f t="shared" si="6"/>
        <v>14.1648</v>
      </c>
      <c r="X11" s="35">
        <f t="shared" si="7"/>
        <v>71.386501800000005</v>
      </c>
      <c r="Y11" s="35">
        <f t="shared" si="8"/>
        <v>67.631901080000006</v>
      </c>
      <c r="Z11" s="44">
        <f t="shared" si="9"/>
        <v>21</v>
      </c>
      <c r="AA11" s="33" t="str">
        <f t="shared" si="10"/>
        <v>否</v>
      </c>
      <c r="AB11" s="33"/>
      <c r="AC11" s="45" t="b">
        <f t="shared" si="11"/>
        <v>0</v>
      </c>
    </row>
    <row r="12" spans="1:16384" s="2" customFormat="1" ht="30" customHeight="1">
      <c r="A12" s="16">
        <v>8</v>
      </c>
      <c r="B12" s="11" t="s">
        <v>52</v>
      </c>
      <c r="C12" s="17" t="s">
        <v>30</v>
      </c>
      <c r="D12" s="17" t="s">
        <v>53</v>
      </c>
      <c r="E12" s="23" t="s">
        <v>54</v>
      </c>
      <c r="F12" s="23" t="s">
        <v>32</v>
      </c>
      <c r="G12" s="20" t="s">
        <v>33</v>
      </c>
      <c r="H12" s="20">
        <v>1</v>
      </c>
      <c r="I12" s="11">
        <v>56</v>
      </c>
      <c r="J12" s="37">
        <v>67.33</v>
      </c>
      <c r="K12" s="38">
        <f t="shared" si="0"/>
        <v>10.099500000000001</v>
      </c>
      <c r="L12" s="38">
        <v>82</v>
      </c>
      <c r="M12" s="38">
        <f t="shared" si="1"/>
        <v>20.5</v>
      </c>
      <c r="N12" s="39">
        <v>0.99</v>
      </c>
      <c r="O12" s="38">
        <f t="shared" si="2"/>
        <v>20.295000000000002</v>
      </c>
      <c r="P12" s="38">
        <v>77</v>
      </c>
      <c r="Q12" s="38">
        <f t="shared" si="3"/>
        <v>30.8</v>
      </c>
      <c r="R12" s="27">
        <v>0.87509999999999999</v>
      </c>
      <c r="S12" s="38">
        <f t="shared" si="4"/>
        <v>26.95308</v>
      </c>
      <c r="T12" s="38">
        <v>79</v>
      </c>
      <c r="U12" s="38">
        <f t="shared" si="5"/>
        <v>15.8</v>
      </c>
      <c r="V12" s="41">
        <v>0.90800000000000003</v>
      </c>
      <c r="W12" s="38">
        <f t="shared" si="6"/>
        <v>14.346399999999999</v>
      </c>
      <c r="X12" s="38">
        <f t="shared" si="7"/>
        <v>71.693979999999996</v>
      </c>
      <c r="Y12" s="38">
        <f t="shared" si="8"/>
        <v>65.416387999999998</v>
      </c>
      <c r="Z12" s="46">
        <f t="shared" si="9"/>
        <v>27</v>
      </c>
      <c r="AA12" s="11" t="str">
        <f t="shared" si="10"/>
        <v>否</v>
      </c>
      <c r="AB12" s="11"/>
      <c r="AC12" s="47" t="b">
        <f t="shared" si="11"/>
        <v>1</v>
      </c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30" customHeight="1">
      <c r="A13" s="10">
        <v>9</v>
      </c>
      <c r="B13" s="11" t="s">
        <v>55</v>
      </c>
      <c r="C13" s="12" t="s">
        <v>30</v>
      </c>
      <c r="D13" s="12" t="s">
        <v>56</v>
      </c>
      <c r="E13" s="22" t="s">
        <v>57</v>
      </c>
      <c r="F13" s="22" t="s">
        <v>32</v>
      </c>
      <c r="G13" s="15" t="s">
        <v>33</v>
      </c>
      <c r="H13" s="15">
        <v>1</v>
      </c>
      <c r="I13" s="33">
        <v>62</v>
      </c>
      <c r="J13" s="34">
        <v>59</v>
      </c>
      <c r="K13" s="35">
        <f t="shared" si="0"/>
        <v>8.85</v>
      </c>
      <c r="L13" s="35">
        <v>86.67</v>
      </c>
      <c r="M13" s="35">
        <f t="shared" si="1"/>
        <v>21.6675</v>
      </c>
      <c r="N13" s="36">
        <v>0.99</v>
      </c>
      <c r="O13" s="35">
        <f t="shared" si="2"/>
        <v>21.450824999999998</v>
      </c>
      <c r="P13" s="35">
        <v>78.33</v>
      </c>
      <c r="Q13" s="35">
        <f t="shared" si="3"/>
        <v>31.332000000000001</v>
      </c>
      <c r="R13" s="43">
        <v>0.87509999999999999</v>
      </c>
      <c r="S13" s="35">
        <f t="shared" si="4"/>
        <v>27.418633199999999</v>
      </c>
      <c r="T13" s="35">
        <v>82.67</v>
      </c>
      <c r="U13" s="35">
        <f t="shared" si="5"/>
        <v>16.533999999999999</v>
      </c>
      <c r="V13" s="40">
        <v>0.90800000000000003</v>
      </c>
      <c r="W13" s="35">
        <f t="shared" si="6"/>
        <v>15.012872</v>
      </c>
      <c r="X13" s="35">
        <f t="shared" si="7"/>
        <v>72.732330200000007</v>
      </c>
      <c r="Y13" s="35">
        <f t="shared" si="8"/>
        <v>68.439398120000007</v>
      </c>
      <c r="Z13" s="44">
        <f t="shared" si="9"/>
        <v>17</v>
      </c>
      <c r="AA13" s="33" t="str">
        <f t="shared" si="10"/>
        <v>否</v>
      </c>
      <c r="AB13" s="33"/>
      <c r="AC13" s="45" t="b">
        <f t="shared" si="11"/>
        <v>0</v>
      </c>
    </row>
    <row r="14" spans="1:16384" s="2" customFormat="1" ht="30" customHeight="1">
      <c r="A14" s="16">
        <v>10</v>
      </c>
      <c r="B14" s="11" t="s">
        <v>58</v>
      </c>
      <c r="C14" s="17" t="s">
        <v>30</v>
      </c>
      <c r="D14" s="17" t="s">
        <v>59</v>
      </c>
      <c r="E14" s="19" t="s">
        <v>60</v>
      </c>
      <c r="F14" s="19" t="s">
        <v>32</v>
      </c>
      <c r="G14" s="20" t="s">
        <v>33</v>
      </c>
      <c r="H14" s="20">
        <v>1</v>
      </c>
      <c r="I14" s="11">
        <v>57</v>
      </c>
      <c r="J14" s="37">
        <v>63.67</v>
      </c>
      <c r="K14" s="38">
        <f t="shared" si="0"/>
        <v>9.5504999999999995</v>
      </c>
      <c r="L14" s="38">
        <v>85</v>
      </c>
      <c r="M14" s="38">
        <f t="shared" si="1"/>
        <v>21.25</v>
      </c>
      <c r="N14" s="39">
        <v>0.99</v>
      </c>
      <c r="O14" s="38">
        <f t="shared" si="2"/>
        <v>21.037500000000001</v>
      </c>
      <c r="P14" s="38">
        <v>75</v>
      </c>
      <c r="Q14" s="38">
        <f t="shared" si="3"/>
        <v>30</v>
      </c>
      <c r="R14" s="27">
        <v>0.87509999999999999</v>
      </c>
      <c r="S14" s="38">
        <f t="shared" si="4"/>
        <v>26.253</v>
      </c>
      <c r="T14" s="38">
        <v>85.33</v>
      </c>
      <c r="U14" s="38">
        <f t="shared" si="5"/>
        <v>17.065999999999999</v>
      </c>
      <c r="V14" s="41">
        <v>0.90800000000000003</v>
      </c>
      <c r="W14" s="38">
        <f t="shared" si="6"/>
        <v>15.495927999999999</v>
      </c>
      <c r="X14" s="38">
        <f t="shared" si="7"/>
        <v>72.336928</v>
      </c>
      <c r="Y14" s="38">
        <f t="shared" si="8"/>
        <v>66.202156799999997</v>
      </c>
      <c r="Z14" s="46">
        <f t="shared" si="9"/>
        <v>25</v>
      </c>
      <c r="AA14" s="11" t="str">
        <f t="shared" si="10"/>
        <v>否</v>
      </c>
      <c r="AB14" s="11"/>
      <c r="AC14" s="47" t="b">
        <f t="shared" si="11"/>
        <v>1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pans="1:16384" ht="30" customHeight="1">
      <c r="A15" s="10">
        <v>11</v>
      </c>
      <c r="B15" s="11" t="s">
        <v>61</v>
      </c>
      <c r="C15" s="12" t="s">
        <v>30</v>
      </c>
      <c r="D15" s="12" t="s">
        <v>62</v>
      </c>
      <c r="E15" s="24" t="s">
        <v>63</v>
      </c>
      <c r="F15" s="14" t="s">
        <v>32</v>
      </c>
      <c r="G15" s="15" t="s">
        <v>33</v>
      </c>
      <c r="H15" s="15">
        <v>1</v>
      </c>
      <c r="I15" s="33">
        <v>56</v>
      </c>
      <c r="J15" s="34">
        <v>83</v>
      </c>
      <c r="K15" s="35">
        <f t="shared" si="0"/>
        <v>12.45</v>
      </c>
      <c r="L15" s="35">
        <v>84.67</v>
      </c>
      <c r="M15" s="35">
        <f t="shared" si="1"/>
        <v>21.1675</v>
      </c>
      <c r="N15" s="36">
        <v>0.99</v>
      </c>
      <c r="O15" s="35">
        <f t="shared" si="2"/>
        <v>20.955825000000001</v>
      </c>
      <c r="P15" s="35">
        <v>80.33</v>
      </c>
      <c r="Q15" s="35">
        <f t="shared" si="3"/>
        <v>32.131999999999998</v>
      </c>
      <c r="R15" s="43">
        <v>0.87509999999999999</v>
      </c>
      <c r="S15" s="35">
        <f t="shared" si="4"/>
        <v>28.118713199999998</v>
      </c>
      <c r="T15" s="35">
        <v>83.67</v>
      </c>
      <c r="U15" s="35">
        <f t="shared" si="5"/>
        <v>16.734000000000002</v>
      </c>
      <c r="V15" s="40">
        <v>0.90800000000000003</v>
      </c>
      <c r="W15" s="35">
        <f t="shared" si="6"/>
        <v>15.194471999999999</v>
      </c>
      <c r="X15" s="35">
        <f t="shared" si="7"/>
        <v>76.7190102</v>
      </c>
      <c r="Y15" s="35">
        <f t="shared" si="8"/>
        <v>68.431406120000005</v>
      </c>
      <c r="Z15" s="44">
        <f t="shared" si="9"/>
        <v>18</v>
      </c>
      <c r="AA15" s="33" t="str">
        <f t="shared" si="10"/>
        <v>否</v>
      </c>
      <c r="AB15" s="33"/>
      <c r="AC15" s="45" t="b">
        <f t="shared" si="11"/>
        <v>0</v>
      </c>
    </row>
    <row r="16" spans="1:16384" s="2" customFormat="1" ht="30" customHeight="1">
      <c r="A16" s="16">
        <v>12</v>
      </c>
      <c r="B16" s="11" t="s">
        <v>64</v>
      </c>
      <c r="C16" s="17" t="s">
        <v>30</v>
      </c>
      <c r="D16" s="17" t="s">
        <v>65</v>
      </c>
      <c r="E16" s="25" t="s">
        <v>66</v>
      </c>
      <c r="F16" s="19" t="s">
        <v>32</v>
      </c>
      <c r="G16" s="20" t="s">
        <v>33</v>
      </c>
      <c r="H16" s="20">
        <v>1</v>
      </c>
      <c r="I16" s="11">
        <v>70</v>
      </c>
      <c r="J16" s="37">
        <v>55.67</v>
      </c>
      <c r="K16" s="38">
        <f t="shared" si="0"/>
        <v>8.3505000000000003</v>
      </c>
      <c r="L16" s="38">
        <v>83.17</v>
      </c>
      <c r="M16" s="38">
        <f t="shared" si="1"/>
        <v>20.7925</v>
      </c>
      <c r="N16" s="39">
        <v>0.99</v>
      </c>
      <c r="O16" s="38">
        <f t="shared" si="2"/>
        <v>20.584575000000001</v>
      </c>
      <c r="P16" s="38">
        <v>77</v>
      </c>
      <c r="Q16" s="38">
        <f t="shared" si="3"/>
        <v>30.8</v>
      </c>
      <c r="R16" s="27">
        <v>0.87509999999999999</v>
      </c>
      <c r="S16" s="38">
        <f t="shared" si="4"/>
        <v>26.95308</v>
      </c>
      <c r="T16" s="38">
        <v>87</v>
      </c>
      <c r="U16" s="38">
        <f t="shared" si="5"/>
        <v>17.399999999999999</v>
      </c>
      <c r="V16" s="41">
        <v>0.90800000000000003</v>
      </c>
      <c r="W16" s="38">
        <f t="shared" si="6"/>
        <v>15.799200000000001</v>
      </c>
      <c r="X16" s="38">
        <f t="shared" si="7"/>
        <v>71.687354999999997</v>
      </c>
      <c r="Y16" s="38">
        <f t="shared" si="8"/>
        <v>71.012412999999995</v>
      </c>
      <c r="Z16" s="46">
        <f t="shared" si="9"/>
        <v>8</v>
      </c>
      <c r="AA16" s="11" t="str">
        <f t="shared" si="10"/>
        <v>是</v>
      </c>
      <c r="AB16" s="11"/>
      <c r="AC16" s="47" t="b">
        <f t="shared" si="11"/>
        <v>1</v>
      </c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pans="1:16384" ht="30" customHeight="1">
      <c r="A17" s="10">
        <v>13</v>
      </c>
      <c r="B17" s="11" t="s">
        <v>67</v>
      </c>
      <c r="C17" s="12" t="s">
        <v>30</v>
      </c>
      <c r="D17" s="12" t="s">
        <v>68</v>
      </c>
      <c r="E17" s="22" t="s">
        <v>69</v>
      </c>
      <c r="F17" s="22" t="s">
        <v>32</v>
      </c>
      <c r="G17" s="15" t="s">
        <v>33</v>
      </c>
      <c r="H17" s="15">
        <v>1</v>
      </c>
      <c r="I17" s="33">
        <v>67.5</v>
      </c>
      <c r="J17" s="34">
        <v>65.33</v>
      </c>
      <c r="K17" s="35">
        <f t="shared" si="0"/>
        <v>9.7995000000000001</v>
      </c>
      <c r="L17" s="35">
        <v>84.33</v>
      </c>
      <c r="M17" s="35">
        <f t="shared" si="1"/>
        <v>21.0825</v>
      </c>
      <c r="N17" s="36">
        <v>0.99</v>
      </c>
      <c r="O17" s="35">
        <f t="shared" si="2"/>
        <v>20.871675</v>
      </c>
      <c r="P17" s="35">
        <v>85.67</v>
      </c>
      <c r="Q17" s="35">
        <f t="shared" si="3"/>
        <v>34.268000000000001</v>
      </c>
      <c r="R17" s="43">
        <v>0.87509999999999999</v>
      </c>
      <c r="S17" s="35">
        <f t="shared" si="4"/>
        <v>29.9879268</v>
      </c>
      <c r="T17" s="35">
        <v>84.67</v>
      </c>
      <c r="U17" s="35">
        <f t="shared" si="5"/>
        <v>16.934000000000001</v>
      </c>
      <c r="V17" s="40">
        <v>0.90800000000000003</v>
      </c>
      <c r="W17" s="35">
        <f t="shared" si="6"/>
        <v>15.376072000000001</v>
      </c>
      <c r="X17" s="35">
        <f t="shared" si="7"/>
        <v>76.035173799999995</v>
      </c>
      <c r="Y17" s="35">
        <f t="shared" si="8"/>
        <v>72.621104279999997</v>
      </c>
      <c r="Z17" s="44">
        <f t="shared" si="9"/>
        <v>5</v>
      </c>
      <c r="AA17" s="33" t="str">
        <f t="shared" si="10"/>
        <v>是</v>
      </c>
      <c r="AB17" s="33"/>
      <c r="AC17" s="45" t="b">
        <f t="shared" si="11"/>
        <v>0</v>
      </c>
    </row>
    <row r="18" spans="1:16384" s="2" customFormat="1" ht="30" customHeight="1">
      <c r="A18" s="16">
        <v>14</v>
      </c>
      <c r="B18" s="11" t="s">
        <v>70</v>
      </c>
      <c r="C18" s="17" t="s">
        <v>30</v>
      </c>
      <c r="D18" s="17" t="s">
        <v>71</v>
      </c>
      <c r="E18" s="19" t="s">
        <v>72</v>
      </c>
      <c r="F18" s="19" t="s">
        <v>32</v>
      </c>
      <c r="G18" s="20" t="s">
        <v>33</v>
      </c>
      <c r="H18" s="20">
        <v>1</v>
      </c>
      <c r="I18" s="11">
        <v>68.5</v>
      </c>
      <c r="J18" s="37">
        <v>62.67</v>
      </c>
      <c r="K18" s="38">
        <f t="shared" si="0"/>
        <v>9.4004999999999992</v>
      </c>
      <c r="L18" s="38">
        <v>86.33</v>
      </c>
      <c r="M18" s="38">
        <f t="shared" si="1"/>
        <v>21.5825</v>
      </c>
      <c r="N18" s="39">
        <v>0.99</v>
      </c>
      <c r="O18" s="38">
        <f t="shared" si="2"/>
        <v>21.366675000000001</v>
      </c>
      <c r="P18" s="38"/>
      <c r="Q18" s="38">
        <f t="shared" si="3"/>
        <v>0</v>
      </c>
      <c r="R18" s="27">
        <v>0.87509999999999999</v>
      </c>
      <c r="S18" s="38">
        <f t="shared" si="4"/>
        <v>0</v>
      </c>
      <c r="T18" s="38"/>
      <c r="U18" s="38">
        <f t="shared" si="5"/>
        <v>0</v>
      </c>
      <c r="V18" s="41">
        <v>0.90800000000000003</v>
      </c>
      <c r="W18" s="38">
        <f t="shared" si="6"/>
        <v>0</v>
      </c>
      <c r="X18" s="38">
        <f t="shared" si="7"/>
        <v>30.767175000000002</v>
      </c>
      <c r="Y18" s="38">
        <f t="shared" si="8"/>
        <v>45.860304999999997</v>
      </c>
      <c r="Z18" s="46">
        <f t="shared" si="9"/>
        <v>33</v>
      </c>
      <c r="AA18" s="11" t="str">
        <f t="shared" si="10"/>
        <v>否</v>
      </c>
      <c r="AB18" s="11"/>
      <c r="AC18" s="47" t="b">
        <f t="shared" si="11"/>
        <v>1</v>
      </c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pans="1:16384" ht="30" customHeight="1">
      <c r="A19" s="10">
        <v>15</v>
      </c>
      <c r="B19" s="11" t="s">
        <v>73</v>
      </c>
      <c r="C19" s="12" t="s">
        <v>30</v>
      </c>
      <c r="D19" s="12" t="s">
        <v>74</v>
      </c>
      <c r="E19" s="24" t="s">
        <v>75</v>
      </c>
      <c r="F19" s="14" t="s">
        <v>32</v>
      </c>
      <c r="G19" s="15" t="s">
        <v>33</v>
      </c>
      <c r="H19" s="15">
        <v>1</v>
      </c>
      <c r="I19" s="33">
        <v>67.5</v>
      </c>
      <c r="J19" s="34">
        <v>59</v>
      </c>
      <c r="K19" s="35">
        <f t="shared" si="0"/>
        <v>8.85</v>
      </c>
      <c r="L19" s="35">
        <v>85.83</v>
      </c>
      <c r="M19" s="35">
        <f t="shared" si="1"/>
        <v>21.4575</v>
      </c>
      <c r="N19" s="36">
        <v>0.99</v>
      </c>
      <c r="O19" s="35">
        <f t="shared" si="2"/>
        <v>21.242925</v>
      </c>
      <c r="P19" s="35">
        <v>76.67</v>
      </c>
      <c r="Q19" s="35">
        <f t="shared" si="3"/>
        <v>30.667999999999999</v>
      </c>
      <c r="R19" s="43">
        <v>0.87509999999999999</v>
      </c>
      <c r="S19" s="35">
        <f t="shared" si="4"/>
        <v>26.837566800000001</v>
      </c>
      <c r="T19" s="35">
        <v>82</v>
      </c>
      <c r="U19" s="35">
        <f t="shared" si="5"/>
        <v>16.399999999999999</v>
      </c>
      <c r="V19" s="40">
        <v>0.90800000000000003</v>
      </c>
      <c r="W19" s="35">
        <f t="shared" si="6"/>
        <v>14.8912</v>
      </c>
      <c r="X19" s="35">
        <f t="shared" si="7"/>
        <v>71.821691799999996</v>
      </c>
      <c r="Y19" s="35">
        <f t="shared" si="8"/>
        <v>70.093015080000001</v>
      </c>
      <c r="Z19" s="44">
        <f t="shared" si="9"/>
        <v>12</v>
      </c>
      <c r="AA19" s="33" t="str">
        <f t="shared" si="10"/>
        <v>是</v>
      </c>
      <c r="AB19" s="33"/>
      <c r="AC19" s="45" t="b">
        <f t="shared" si="11"/>
        <v>0</v>
      </c>
    </row>
    <row r="20" spans="1:16384" s="2" customFormat="1" ht="30" customHeight="1">
      <c r="A20" s="16">
        <v>16</v>
      </c>
      <c r="B20" s="11" t="s">
        <v>76</v>
      </c>
      <c r="C20" s="17" t="s">
        <v>30</v>
      </c>
      <c r="D20" s="17" t="s">
        <v>77</v>
      </c>
      <c r="E20" s="25" t="s">
        <v>78</v>
      </c>
      <c r="F20" s="19" t="s">
        <v>32</v>
      </c>
      <c r="G20" s="20" t="s">
        <v>33</v>
      </c>
      <c r="H20" s="20">
        <v>1</v>
      </c>
      <c r="I20" s="11">
        <v>56</v>
      </c>
      <c r="J20" s="37">
        <v>58.67</v>
      </c>
      <c r="K20" s="38">
        <f t="shared" si="0"/>
        <v>8.8004999999999995</v>
      </c>
      <c r="L20" s="38">
        <v>80.5</v>
      </c>
      <c r="M20" s="38">
        <f t="shared" si="1"/>
        <v>20.125</v>
      </c>
      <c r="N20" s="39">
        <v>0.99</v>
      </c>
      <c r="O20" s="38">
        <f t="shared" si="2"/>
        <v>19.923749999999998</v>
      </c>
      <c r="P20" s="38">
        <v>78</v>
      </c>
      <c r="Q20" s="38">
        <f t="shared" si="3"/>
        <v>31.2</v>
      </c>
      <c r="R20" s="27">
        <v>0.87509999999999999</v>
      </c>
      <c r="S20" s="38">
        <f t="shared" si="4"/>
        <v>27.30312</v>
      </c>
      <c r="T20" s="38">
        <v>75.33</v>
      </c>
      <c r="U20" s="38">
        <f t="shared" si="5"/>
        <v>15.066000000000001</v>
      </c>
      <c r="V20" s="41">
        <v>0.90800000000000003</v>
      </c>
      <c r="W20" s="38">
        <f t="shared" si="6"/>
        <v>13.679928</v>
      </c>
      <c r="X20" s="38">
        <f t="shared" si="7"/>
        <v>69.707297999999994</v>
      </c>
      <c r="Y20" s="38">
        <f t="shared" si="8"/>
        <v>64.224378799999997</v>
      </c>
      <c r="Z20" s="46">
        <f t="shared" si="9"/>
        <v>29</v>
      </c>
      <c r="AA20" s="11" t="str">
        <f t="shared" si="10"/>
        <v>否</v>
      </c>
      <c r="AB20" s="11"/>
      <c r="AC20" s="47" t="b">
        <f t="shared" si="11"/>
        <v>1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pans="1:16384" ht="30" customHeight="1">
      <c r="A21" s="10">
        <v>17</v>
      </c>
      <c r="B21" s="11" t="s">
        <v>79</v>
      </c>
      <c r="C21" s="12" t="s">
        <v>30</v>
      </c>
      <c r="D21" s="12" t="s">
        <v>80</v>
      </c>
      <c r="E21" s="22" t="s">
        <v>81</v>
      </c>
      <c r="F21" s="22" t="s">
        <v>32</v>
      </c>
      <c r="G21" s="15" t="s">
        <v>33</v>
      </c>
      <c r="H21" s="15">
        <v>2</v>
      </c>
      <c r="I21" s="33">
        <v>58.5</v>
      </c>
      <c r="J21" s="34">
        <v>66</v>
      </c>
      <c r="K21" s="35">
        <f t="shared" si="0"/>
        <v>9.9</v>
      </c>
      <c r="L21" s="35">
        <v>81.67</v>
      </c>
      <c r="M21" s="35">
        <f t="shared" si="1"/>
        <v>20.4175</v>
      </c>
      <c r="N21" s="40">
        <v>1.0096000000000001</v>
      </c>
      <c r="O21" s="35">
        <f t="shared" si="2"/>
        <v>20.613507999999999</v>
      </c>
      <c r="P21" s="35">
        <v>65.67</v>
      </c>
      <c r="Q21" s="35">
        <f t="shared" si="3"/>
        <v>26.268000000000001</v>
      </c>
      <c r="R21" s="43">
        <v>1.1440999999999999</v>
      </c>
      <c r="S21" s="35">
        <f t="shared" si="4"/>
        <v>30.0532188</v>
      </c>
      <c r="T21" s="35">
        <v>64.33</v>
      </c>
      <c r="U21" s="35">
        <f t="shared" si="5"/>
        <v>12.866</v>
      </c>
      <c r="V21" s="40">
        <v>1.0982000000000001</v>
      </c>
      <c r="W21" s="35">
        <f t="shared" si="6"/>
        <v>14.1294412</v>
      </c>
      <c r="X21" s="35">
        <f t="shared" si="7"/>
        <v>74.696168</v>
      </c>
      <c r="Y21" s="35">
        <f t="shared" si="8"/>
        <v>68.217700800000003</v>
      </c>
      <c r="Z21" s="44">
        <f t="shared" si="9"/>
        <v>19</v>
      </c>
      <c r="AA21" s="33" t="str">
        <f t="shared" si="10"/>
        <v>否</v>
      </c>
      <c r="AB21" s="33"/>
      <c r="AC21" s="45" t="b">
        <f t="shared" si="11"/>
        <v>0</v>
      </c>
    </row>
    <row r="22" spans="1:16384" s="2" customFormat="1" ht="30" customHeight="1">
      <c r="A22" s="16">
        <v>18</v>
      </c>
      <c r="B22" s="11" t="s">
        <v>82</v>
      </c>
      <c r="C22" s="17" t="s">
        <v>30</v>
      </c>
      <c r="D22" s="17" t="s">
        <v>83</v>
      </c>
      <c r="E22" s="21" t="s">
        <v>84</v>
      </c>
      <c r="F22" s="19" t="s">
        <v>32</v>
      </c>
      <c r="G22" s="20" t="s">
        <v>33</v>
      </c>
      <c r="H22" s="20">
        <v>2</v>
      </c>
      <c r="I22" s="11">
        <v>67</v>
      </c>
      <c r="J22" s="37">
        <v>55.33</v>
      </c>
      <c r="K22" s="38">
        <f t="shared" si="0"/>
        <v>8.2995000000000001</v>
      </c>
      <c r="L22" s="38">
        <v>81</v>
      </c>
      <c r="M22" s="38">
        <f t="shared" si="1"/>
        <v>20.25</v>
      </c>
      <c r="N22" s="41">
        <v>1.0096000000000001</v>
      </c>
      <c r="O22" s="38">
        <f t="shared" si="2"/>
        <v>20.444400000000002</v>
      </c>
      <c r="P22" s="38">
        <v>71</v>
      </c>
      <c r="Q22" s="38">
        <f t="shared" si="3"/>
        <v>28.4</v>
      </c>
      <c r="R22" s="27">
        <v>1.1440999999999999</v>
      </c>
      <c r="S22" s="38">
        <f t="shared" si="4"/>
        <v>32.492440000000002</v>
      </c>
      <c r="T22" s="38">
        <v>64</v>
      </c>
      <c r="U22" s="38">
        <f t="shared" si="5"/>
        <v>12.8</v>
      </c>
      <c r="V22" s="41">
        <v>1.0982000000000001</v>
      </c>
      <c r="W22" s="38">
        <f t="shared" si="6"/>
        <v>14.05696</v>
      </c>
      <c r="X22" s="38">
        <f t="shared" si="7"/>
        <v>75.293300000000002</v>
      </c>
      <c r="Y22" s="38">
        <f t="shared" si="8"/>
        <v>71.975980000000007</v>
      </c>
      <c r="Z22" s="46">
        <f t="shared" si="9"/>
        <v>6</v>
      </c>
      <c r="AA22" s="11" t="str">
        <f t="shared" si="10"/>
        <v>是</v>
      </c>
      <c r="AB22" s="11"/>
      <c r="AC22" s="47" t="b">
        <f t="shared" si="11"/>
        <v>1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pans="1:16384" ht="30" customHeight="1">
      <c r="A23" s="10">
        <v>19</v>
      </c>
      <c r="B23" s="11" t="s">
        <v>85</v>
      </c>
      <c r="C23" s="12" t="s">
        <v>30</v>
      </c>
      <c r="D23" s="12" t="s">
        <v>86</v>
      </c>
      <c r="E23" s="13" t="s">
        <v>87</v>
      </c>
      <c r="F23" s="14" t="s">
        <v>32</v>
      </c>
      <c r="G23" s="15" t="s">
        <v>33</v>
      </c>
      <c r="H23" s="15">
        <v>2</v>
      </c>
      <c r="I23" s="33">
        <v>67</v>
      </c>
      <c r="J23" s="34">
        <v>58</v>
      </c>
      <c r="K23" s="35">
        <f t="shared" si="0"/>
        <v>8.6999999999999993</v>
      </c>
      <c r="L23" s="35">
        <v>79.33</v>
      </c>
      <c r="M23" s="35">
        <f t="shared" si="1"/>
        <v>19.8325</v>
      </c>
      <c r="N23" s="40">
        <v>1.0096000000000001</v>
      </c>
      <c r="O23" s="35">
        <f t="shared" si="2"/>
        <v>20.022891999999999</v>
      </c>
      <c r="P23" s="35">
        <v>50.67</v>
      </c>
      <c r="Q23" s="35">
        <f t="shared" si="3"/>
        <v>20.268000000000001</v>
      </c>
      <c r="R23" s="43">
        <v>1.1440999999999999</v>
      </c>
      <c r="S23" s="35">
        <f t="shared" si="4"/>
        <v>23.1886188</v>
      </c>
      <c r="T23" s="35">
        <v>69.67</v>
      </c>
      <c r="U23" s="35">
        <f t="shared" si="5"/>
        <v>13.933999999999999</v>
      </c>
      <c r="V23" s="40">
        <v>1.0982000000000001</v>
      </c>
      <c r="W23" s="35">
        <f t="shared" si="6"/>
        <v>15.3023188</v>
      </c>
      <c r="X23" s="35">
        <f t="shared" si="7"/>
        <v>67.213829599999997</v>
      </c>
      <c r="Y23" s="35">
        <f t="shared" si="8"/>
        <v>67.128297759999995</v>
      </c>
      <c r="Z23" s="44">
        <f t="shared" si="9"/>
        <v>23</v>
      </c>
      <c r="AA23" s="33" t="str">
        <f t="shared" si="10"/>
        <v>否</v>
      </c>
      <c r="AB23" s="33"/>
      <c r="AC23" s="45" t="b">
        <f t="shared" si="11"/>
        <v>0</v>
      </c>
    </row>
    <row r="24" spans="1:16384" s="2" customFormat="1" ht="30" customHeight="1">
      <c r="A24" s="16">
        <v>20</v>
      </c>
      <c r="B24" s="11" t="s">
        <v>88</v>
      </c>
      <c r="C24" s="17" t="s">
        <v>30</v>
      </c>
      <c r="D24" s="17" t="s">
        <v>89</v>
      </c>
      <c r="E24" s="19" t="s">
        <v>90</v>
      </c>
      <c r="F24" s="23" t="s">
        <v>32</v>
      </c>
      <c r="G24" s="20" t="s">
        <v>33</v>
      </c>
      <c r="H24" s="20">
        <v>2</v>
      </c>
      <c r="I24" s="11">
        <v>70.5</v>
      </c>
      <c r="J24" s="37">
        <v>58</v>
      </c>
      <c r="K24" s="38">
        <f t="shared" si="0"/>
        <v>8.6999999999999993</v>
      </c>
      <c r="L24" s="38">
        <v>82.67</v>
      </c>
      <c r="M24" s="38">
        <f t="shared" si="1"/>
        <v>20.6675</v>
      </c>
      <c r="N24" s="41">
        <v>1.0096000000000001</v>
      </c>
      <c r="O24" s="38">
        <f t="shared" si="2"/>
        <v>20.865908000000001</v>
      </c>
      <c r="P24" s="38">
        <v>50</v>
      </c>
      <c r="Q24" s="38">
        <f t="shared" si="3"/>
        <v>20</v>
      </c>
      <c r="R24" s="27">
        <v>1.1440999999999999</v>
      </c>
      <c r="S24" s="38">
        <f t="shared" si="4"/>
        <v>22.882000000000001</v>
      </c>
      <c r="T24" s="38">
        <v>61.33</v>
      </c>
      <c r="U24" s="38">
        <f t="shared" si="5"/>
        <v>12.266</v>
      </c>
      <c r="V24" s="41">
        <v>1.0982000000000001</v>
      </c>
      <c r="W24" s="38">
        <f t="shared" si="6"/>
        <v>13.4705212</v>
      </c>
      <c r="X24" s="38">
        <f t="shared" si="7"/>
        <v>65.918429200000006</v>
      </c>
      <c r="Y24" s="38">
        <f t="shared" si="8"/>
        <v>67.751057520000003</v>
      </c>
      <c r="Z24" s="46">
        <f t="shared" si="9"/>
        <v>20</v>
      </c>
      <c r="AA24" s="11" t="str">
        <f t="shared" si="10"/>
        <v>否</v>
      </c>
      <c r="AB24" s="11"/>
      <c r="AC24" s="47" t="b">
        <f t="shared" si="11"/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1:16384" ht="30" customHeight="1">
      <c r="A25" s="10">
        <v>21</v>
      </c>
      <c r="B25" s="11" t="s">
        <v>91</v>
      </c>
      <c r="C25" s="12" t="s">
        <v>30</v>
      </c>
      <c r="D25" s="12" t="s">
        <v>92</v>
      </c>
      <c r="E25" s="26" t="s">
        <v>93</v>
      </c>
      <c r="F25" s="14" t="s">
        <v>32</v>
      </c>
      <c r="G25" s="15" t="s">
        <v>33</v>
      </c>
      <c r="H25" s="15">
        <v>2</v>
      </c>
      <c r="I25" s="33">
        <v>67.5</v>
      </c>
      <c r="J25" s="34">
        <v>55.67</v>
      </c>
      <c r="K25" s="35">
        <f t="shared" si="0"/>
        <v>8.3505000000000003</v>
      </c>
      <c r="L25" s="35">
        <v>85.33</v>
      </c>
      <c r="M25" s="35">
        <f t="shared" si="1"/>
        <v>21.3325</v>
      </c>
      <c r="N25" s="40">
        <v>1.0096000000000001</v>
      </c>
      <c r="O25" s="35">
        <f t="shared" si="2"/>
        <v>21.537292000000001</v>
      </c>
      <c r="P25" s="35">
        <v>81.33</v>
      </c>
      <c r="Q25" s="35">
        <f t="shared" si="3"/>
        <v>32.531999999999996</v>
      </c>
      <c r="R25" s="43">
        <v>1.1440999999999999</v>
      </c>
      <c r="S25" s="35">
        <f t="shared" si="4"/>
        <v>37.219861199999997</v>
      </c>
      <c r="T25" s="35">
        <v>75.33</v>
      </c>
      <c r="U25" s="35">
        <f t="shared" si="5"/>
        <v>15.066000000000001</v>
      </c>
      <c r="V25" s="40">
        <v>1.0982000000000001</v>
      </c>
      <c r="W25" s="35">
        <f t="shared" si="6"/>
        <v>16.545481200000001</v>
      </c>
      <c r="X25" s="35">
        <f t="shared" si="7"/>
        <v>83.653134399999999</v>
      </c>
      <c r="Y25" s="35">
        <f t="shared" si="8"/>
        <v>77.191880639999994</v>
      </c>
      <c r="Z25" s="44">
        <f t="shared" si="9"/>
        <v>1</v>
      </c>
      <c r="AA25" s="33" t="str">
        <f t="shared" si="10"/>
        <v>是</v>
      </c>
      <c r="AB25" s="33"/>
      <c r="AC25" s="45" t="b">
        <f t="shared" si="11"/>
        <v>0</v>
      </c>
    </row>
    <row r="26" spans="1:16384" s="2" customFormat="1" ht="30" customHeight="1">
      <c r="A26" s="16">
        <v>22</v>
      </c>
      <c r="B26" s="11" t="s">
        <v>94</v>
      </c>
      <c r="C26" s="17" t="s">
        <v>30</v>
      </c>
      <c r="D26" s="17" t="s">
        <v>95</v>
      </c>
      <c r="E26" s="18" t="s">
        <v>96</v>
      </c>
      <c r="F26" s="19" t="s">
        <v>32</v>
      </c>
      <c r="G26" s="20" t="s">
        <v>33</v>
      </c>
      <c r="H26" s="20">
        <v>2</v>
      </c>
      <c r="I26" s="11">
        <v>56</v>
      </c>
      <c r="J26" s="37">
        <v>62.33</v>
      </c>
      <c r="K26" s="38">
        <f t="shared" si="0"/>
        <v>9.3495000000000008</v>
      </c>
      <c r="L26" s="38">
        <v>79</v>
      </c>
      <c r="M26" s="38">
        <f t="shared" si="1"/>
        <v>19.75</v>
      </c>
      <c r="N26" s="41">
        <v>1.0096000000000001</v>
      </c>
      <c r="O26" s="38">
        <f t="shared" si="2"/>
        <v>19.939599999999999</v>
      </c>
      <c r="P26" s="38">
        <v>51.67</v>
      </c>
      <c r="Q26" s="38">
        <f t="shared" si="3"/>
        <v>20.667999999999999</v>
      </c>
      <c r="R26" s="27">
        <v>1.1440999999999999</v>
      </c>
      <c r="S26" s="38">
        <f t="shared" si="4"/>
        <v>23.646258799999998</v>
      </c>
      <c r="T26" s="38">
        <v>59.33</v>
      </c>
      <c r="U26" s="38">
        <f t="shared" si="5"/>
        <v>11.866</v>
      </c>
      <c r="V26" s="41">
        <v>1.0982000000000001</v>
      </c>
      <c r="W26" s="38">
        <f t="shared" si="6"/>
        <v>13.0312412</v>
      </c>
      <c r="X26" s="38">
        <f t="shared" si="7"/>
        <v>65.9666</v>
      </c>
      <c r="Y26" s="38">
        <f t="shared" si="8"/>
        <v>61.979959999999998</v>
      </c>
      <c r="Z26" s="46">
        <f t="shared" si="9"/>
        <v>31</v>
      </c>
      <c r="AA26" s="11" t="str">
        <f t="shared" si="10"/>
        <v>否</v>
      </c>
      <c r="AB26" s="11"/>
      <c r="AC26" s="47" t="b">
        <f t="shared" si="11"/>
        <v>1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 ht="30" customHeight="1">
      <c r="A27" s="10">
        <v>23</v>
      </c>
      <c r="B27" s="11" t="s">
        <v>97</v>
      </c>
      <c r="C27" s="12" t="s">
        <v>30</v>
      </c>
      <c r="D27" s="12" t="s">
        <v>98</v>
      </c>
      <c r="E27" s="13" t="s">
        <v>99</v>
      </c>
      <c r="F27" s="14" t="s">
        <v>32</v>
      </c>
      <c r="G27" s="15" t="s">
        <v>33</v>
      </c>
      <c r="H27" s="15">
        <v>2</v>
      </c>
      <c r="I27" s="33">
        <v>73</v>
      </c>
      <c r="J27" s="34">
        <v>63.33</v>
      </c>
      <c r="K27" s="35">
        <f t="shared" si="0"/>
        <v>9.4994999999999994</v>
      </c>
      <c r="L27" s="35">
        <v>81.33</v>
      </c>
      <c r="M27" s="35">
        <f t="shared" si="1"/>
        <v>20.3325</v>
      </c>
      <c r="N27" s="40">
        <v>1.0096000000000001</v>
      </c>
      <c r="O27" s="35">
        <f t="shared" si="2"/>
        <v>20.527691999999998</v>
      </c>
      <c r="P27" s="35">
        <v>56.67</v>
      </c>
      <c r="Q27" s="35">
        <f t="shared" si="3"/>
        <v>22.667999999999999</v>
      </c>
      <c r="R27" s="43">
        <v>1.1440999999999999</v>
      </c>
      <c r="S27" s="35">
        <f t="shared" si="4"/>
        <v>25.934458800000002</v>
      </c>
      <c r="T27" s="35">
        <v>67</v>
      </c>
      <c r="U27" s="35">
        <f t="shared" si="5"/>
        <v>13.4</v>
      </c>
      <c r="V27" s="40">
        <v>1.0982000000000001</v>
      </c>
      <c r="W27" s="35">
        <f t="shared" si="6"/>
        <v>14.71588</v>
      </c>
      <c r="X27" s="35">
        <f t="shared" si="7"/>
        <v>70.6775308</v>
      </c>
      <c r="Y27" s="35">
        <f t="shared" si="8"/>
        <v>71.606518480000005</v>
      </c>
      <c r="Z27" s="44">
        <f t="shared" si="9"/>
        <v>7</v>
      </c>
      <c r="AA27" s="33" t="str">
        <f t="shared" si="10"/>
        <v>是</v>
      </c>
      <c r="AB27" s="33"/>
      <c r="AC27" s="45" t="b">
        <f t="shared" si="11"/>
        <v>0</v>
      </c>
    </row>
    <row r="28" spans="1:16384" s="2" customFormat="1" ht="30" customHeight="1">
      <c r="A28" s="16">
        <v>24</v>
      </c>
      <c r="B28" s="11" t="s">
        <v>100</v>
      </c>
      <c r="C28" s="17" t="s">
        <v>30</v>
      </c>
      <c r="D28" s="17" t="s">
        <v>101</v>
      </c>
      <c r="E28" s="25" t="s">
        <v>102</v>
      </c>
      <c r="F28" s="19" t="s">
        <v>32</v>
      </c>
      <c r="G28" s="20" t="s">
        <v>33</v>
      </c>
      <c r="H28" s="20">
        <v>2</v>
      </c>
      <c r="I28" s="11">
        <v>69.5</v>
      </c>
      <c r="J28" s="37">
        <v>62.33</v>
      </c>
      <c r="K28" s="38">
        <f t="shared" si="0"/>
        <v>9.3495000000000008</v>
      </c>
      <c r="L28" s="38">
        <v>84.33</v>
      </c>
      <c r="M28" s="38">
        <f t="shared" si="1"/>
        <v>21.0825</v>
      </c>
      <c r="N28" s="41">
        <v>1.0096000000000001</v>
      </c>
      <c r="O28" s="38">
        <f t="shared" si="2"/>
        <v>21.284891999999999</v>
      </c>
      <c r="P28" s="38">
        <v>66</v>
      </c>
      <c r="Q28" s="38">
        <f t="shared" si="3"/>
        <v>26.4</v>
      </c>
      <c r="R28" s="27">
        <v>1.1440999999999999</v>
      </c>
      <c r="S28" s="38">
        <f t="shared" si="4"/>
        <v>30.204239999999999</v>
      </c>
      <c r="T28" s="38">
        <v>76</v>
      </c>
      <c r="U28" s="38">
        <f t="shared" si="5"/>
        <v>15.2</v>
      </c>
      <c r="V28" s="41">
        <v>1.0982000000000001</v>
      </c>
      <c r="W28" s="38">
        <f t="shared" si="6"/>
        <v>16.692640000000001</v>
      </c>
      <c r="X28" s="38">
        <f t="shared" si="7"/>
        <v>77.531272000000001</v>
      </c>
      <c r="Y28" s="38">
        <f t="shared" si="8"/>
        <v>74.318763200000006</v>
      </c>
      <c r="Z28" s="46">
        <f t="shared" si="9"/>
        <v>4</v>
      </c>
      <c r="AA28" s="11" t="str">
        <f t="shared" si="10"/>
        <v>是</v>
      </c>
      <c r="AB28" s="11"/>
      <c r="AC28" s="47" t="b">
        <f t="shared" si="11"/>
        <v>1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30" customHeight="1">
      <c r="A29" s="10">
        <v>25</v>
      </c>
      <c r="B29" s="11" t="s">
        <v>103</v>
      </c>
      <c r="C29" s="12" t="s">
        <v>30</v>
      </c>
      <c r="D29" s="12" t="s">
        <v>104</v>
      </c>
      <c r="E29" s="13" t="s">
        <v>105</v>
      </c>
      <c r="F29" s="14" t="s">
        <v>32</v>
      </c>
      <c r="G29" s="15" t="s">
        <v>33</v>
      </c>
      <c r="H29" s="15">
        <v>2</v>
      </c>
      <c r="I29" s="33">
        <v>76</v>
      </c>
      <c r="J29" s="34">
        <v>62</v>
      </c>
      <c r="K29" s="35">
        <f t="shared" si="0"/>
        <v>9.3000000000000007</v>
      </c>
      <c r="L29" s="35">
        <v>82</v>
      </c>
      <c r="M29" s="35">
        <f t="shared" si="1"/>
        <v>20.5</v>
      </c>
      <c r="N29" s="40">
        <v>1.0096000000000001</v>
      </c>
      <c r="O29" s="35">
        <f t="shared" si="2"/>
        <v>20.6968</v>
      </c>
      <c r="P29" s="35">
        <v>62.67</v>
      </c>
      <c r="Q29" s="35">
        <f t="shared" si="3"/>
        <v>25.068000000000001</v>
      </c>
      <c r="R29" s="43">
        <v>1.1440999999999999</v>
      </c>
      <c r="S29" s="35">
        <f t="shared" si="4"/>
        <v>28.680298799999999</v>
      </c>
      <c r="T29" s="35">
        <v>69.33</v>
      </c>
      <c r="U29" s="35">
        <f t="shared" si="5"/>
        <v>13.866</v>
      </c>
      <c r="V29" s="40">
        <v>1.0982000000000001</v>
      </c>
      <c r="W29" s="35">
        <f t="shared" si="6"/>
        <v>15.227641200000001</v>
      </c>
      <c r="X29" s="35">
        <f t="shared" si="7"/>
        <v>73.904740000000004</v>
      </c>
      <c r="Y29" s="35">
        <f t="shared" si="8"/>
        <v>74.742844000000005</v>
      </c>
      <c r="Z29" s="44">
        <f t="shared" si="9"/>
        <v>3</v>
      </c>
      <c r="AA29" s="33" t="str">
        <f t="shared" si="10"/>
        <v>是</v>
      </c>
      <c r="AB29" s="33"/>
      <c r="AC29" s="45" t="b">
        <f t="shared" si="11"/>
        <v>0</v>
      </c>
    </row>
    <row r="30" spans="1:16384" s="2" customFormat="1" ht="30" customHeight="1">
      <c r="A30" s="16">
        <v>26</v>
      </c>
      <c r="B30" s="11" t="s">
        <v>106</v>
      </c>
      <c r="C30" s="17" t="s">
        <v>30</v>
      </c>
      <c r="D30" s="17" t="s">
        <v>107</v>
      </c>
      <c r="E30" s="18" t="s">
        <v>108</v>
      </c>
      <c r="F30" s="23" t="s">
        <v>32</v>
      </c>
      <c r="G30" s="20" t="s">
        <v>33</v>
      </c>
      <c r="H30" s="20">
        <v>2</v>
      </c>
      <c r="I30" s="11">
        <v>57.5</v>
      </c>
      <c r="J30" s="37">
        <v>57</v>
      </c>
      <c r="K30" s="38">
        <f t="shared" si="0"/>
        <v>8.5500000000000007</v>
      </c>
      <c r="L30" s="38">
        <v>83.33</v>
      </c>
      <c r="M30" s="38">
        <f t="shared" si="1"/>
        <v>20.8325</v>
      </c>
      <c r="N30" s="41">
        <v>1.0096000000000001</v>
      </c>
      <c r="O30" s="38">
        <f t="shared" si="2"/>
        <v>21.032492000000001</v>
      </c>
      <c r="P30" s="38">
        <v>49</v>
      </c>
      <c r="Q30" s="38">
        <f t="shared" si="3"/>
        <v>19.600000000000001</v>
      </c>
      <c r="R30" s="27">
        <v>1.1440999999999999</v>
      </c>
      <c r="S30" s="38">
        <f t="shared" si="4"/>
        <v>22.42436</v>
      </c>
      <c r="T30" s="38">
        <v>76.67</v>
      </c>
      <c r="U30" s="38">
        <f t="shared" si="5"/>
        <v>15.334</v>
      </c>
      <c r="V30" s="41">
        <v>1.0982000000000001</v>
      </c>
      <c r="W30" s="38">
        <f t="shared" si="6"/>
        <v>16.839798800000001</v>
      </c>
      <c r="X30" s="38">
        <f t="shared" si="7"/>
        <v>68.846650800000006</v>
      </c>
      <c r="Y30" s="38">
        <f t="shared" si="8"/>
        <v>64.307990480000001</v>
      </c>
      <c r="Z30" s="46">
        <f t="shared" si="9"/>
        <v>28</v>
      </c>
      <c r="AA30" s="11" t="str">
        <f t="shared" si="10"/>
        <v>否</v>
      </c>
      <c r="AB30" s="11"/>
      <c r="AC30" s="47" t="b">
        <f t="shared" si="11"/>
        <v>1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pans="1:16384" ht="30" customHeight="1">
      <c r="A31" s="10">
        <v>27</v>
      </c>
      <c r="B31" s="11" t="s">
        <v>109</v>
      </c>
      <c r="C31" s="12" t="s">
        <v>30</v>
      </c>
      <c r="D31" s="12" t="s">
        <v>110</v>
      </c>
      <c r="E31" s="13" t="s">
        <v>111</v>
      </c>
      <c r="F31" s="14" t="s">
        <v>32</v>
      </c>
      <c r="G31" s="15" t="s">
        <v>33</v>
      </c>
      <c r="H31" s="15">
        <v>2</v>
      </c>
      <c r="I31" s="33">
        <v>58</v>
      </c>
      <c r="J31" s="34">
        <v>65</v>
      </c>
      <c r="K31" s="35">
        <f t="shared" si="0"/>
        <v>9.75</v>
      </c>
      <c r="L31" s="35">
        <v>78.67</v>
      </c>
      <c r="M31" s="35">
        <f t="shared" si="1"/>
        <v>19.6675</v>
      </c>
      <c r="N31" s="40">
        <v>1.0096000000000001</v>
      </c>
      <c r="O31" s="35">
        <f t="shared" si="2"/>
        <v>19.856307999999999</v>
      </c>
      <c r="P31" s="35">
        <v>74</v>
      </c>
      <c r="Q31" s="35">
        <f t="shared" si="3"/>
        <v>29.6</v>
      </c>
      <c r="R31" s="43">
        <v>1.1440999999999999</v>
      </c>
      <c r="S31" s="35">
        <f t="shared" si="4"/>
        <v>33.865360000000003</v>
      </c>
      <c r="T31" s="35">
        <v>69.33</v>
      </c>
      <c r="U31" s="35">
        <f t="shared" si="5"/>
        <v>13.866</v>
      </c>
      <c r="V31" s="40">
        <v>1.0982000000000001</v>
      </c>
      <c r="W31" s="35">
        <f t="shared" si="6"/>
        <v>15.227641200000001</v>
      </c>
      <c r="X31" s="35">
        <f t="shared" si="7"/>
        <v>78.699309200000002</v>
      </c>
      <c r="Y31" s="35">
        <f t="shared" si="8"/>
        <v>70.419585519999998</v>
      </c>
      <c r="Z31" s="44">
        <f t="shared" si="9"/>
        <v>10</v>
      </c>
      <c r="AA31" s="33" t="str">
        <f t="shared" si="10"/>
        <v>是</v>
      </c>
      <c r="AB31" s="33"/>
      <c r="AC31" s="45" t="b">
        <f t="shared" si="11"/>
        <v>0</v>
      </c>
    </row>
    <row r="32" spans="1:16384" s="2" customFormat="1" ht="30" customHeight="1">
      <c r="A32" s="16">
        <v>28</v>
      </c>
      <c r="B32" s="11" t="s">
        <v>112</v>
      </c>
      <c r="C32" s="17" t="s">
        <v>30</v>
      </c>
      <c r="D32" s="17" t="s">
        <v>113</v>
      </c>
      <c r="E32" s="18" t="s">
        <v>114</v>
      </c>
      <c r="F32" s="23" t="s">
        <v>32</v>
      </c>
      <c r="G32" s="20" t="s">
        <v>33</v>
      </c>
      <c r="H32" s="20">
        <v>2</v>
      </c>
      <c r="I32" s="11">
        <v>72.5</v>
      </c>
      <c r="J32" s="37">
        <v>69.67</v>
      </c>
      <c r="K32" s="38">
        <f t="shared" si="0"/>
        <v>10.4505</v>
      </c>
      <c r="L32" s="38">
        <v>79</v>
      </c>
      <c r="M32" s="38">
        <f t="shared" si="1"/>
        <v>19.75</v>
      </c>
      <c r="N32" s="41">
        <v>1.0096000000000001</v>
      </c>
      <c r="O32" s="38">
        <f t="shared" si="2"/>
        <v>19.939599999999999</v>
      </c>
      <c r="P32" s="38">
        <v>72.33</v>
      </c>
      <c r="Q32" s="38">
        <f t="shared" si="3"/>
        <v>28.931999999999999</v>
      </c>
      <c r="R32" s="27">
        <v>1.1440999999999999</v>
      </c>
      <c r="S32" s="38">
        <f t="shared" si="4"/>
        <v>33.101101200000002</v>
      </c>
      <c r="T32" s="38">
        <v>70.67</v>
      </c>
      <c r="U32" s="38">
        <f t="shared" si="5"/>
        <v>14.134</v>
      </c>
      <c r="V32" s="41">
        <v>1.0982000000000001</v>
      </c>
      <c r="W32" s="38">
        <f t="shared" si="6"/>
        <v>15.5219588</v>
      </c>
      <c r="X32" s="38">
        <f t="shared" si="7"/>
        <v>79.013159999999999</v>
      </c>
      <c r="Y32" s="38">
        <f t="shared" si="8"/>
        <v>76.407895999999994</v>
      </c>
      <c r="Z32" s="46">
        <f t="shared" si="9"/>
        <v>2</v>
      </c>
      <c r="AA32" s="11" t="str">
        <f t="shared" si="10"/>
        <v>是</v>
      </c>
      <c r="AB32" s="11"/>
      <c r="AC32" s="47" t="b">
        <f t="shared" si="11"/>
        <v>1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 ht="30" customHeight="1">
      <c r="A33" s="10">
        <v>29</v>
      </c>
      <c r="B33" s="11" t="s">
        <v>115</v>
      </c>
      <c r="C33" s="12" t="s">
        <v>30</v>
      </c>
      <c r="D33" s="12" t="s">
        <v>116</v>
      </c>
      <c r="E33" s="13" t="s">
        <v>117</v>
      </c>
      <c r="F33" s="14" t="s">
        <v>32</v>
      </c>
      <c r="G33" s="15" t="s">
        <v>33</v>
      </c>
      <c r="H33" s="15">
        <v>2</v>
      </c>
      <c r="I33" s="33">
        <v>66.5</v>
      </c>
      <c r="J33" s="34">
        <v>55.33</v>
      </c>
      <c r="K33" s="35">
        <f t="shared" si="0"/>
        <v>8.2995000000000001</v>
      </c>
      <c r="L33" s="35">
        <v>81.67</v>
      </c>
      <c r="M33" s="35">
        <f t="shared" si="1"/>
        <v>20.4175</v>
      </c>
      <c r="N33" s="40">
        <v>1.0096000000000001</v>
      </c>
      <c r="O33" s="35">
        <f t="shared" si="2"/>
        <v>20.613507999999999</v>
      </c>
      <c r="P33" s="35">
        <v>58.67</v>
      </c>
      <c r="Q33" s="35">
        <f t="shared" si="3"/>
        <v>23.468</v>
      </c>
      <c r="R33" s="43">
        <v>1.1440999999999999</v>
      </c>
      <c r="S33" s="35">
        <f t="shared" si="4"/>
        <v>26.849738800000001</v>
      </c>
      <c r="T33" s="35">
        <v>71</v>
      </c>
      <c r="U33" s="35">
        <f t="shared" si="5"/>
        <v>14.2</v>
      </c>
      <c r="V33" s="40">
        <v>1.0982000000000001</v>
      </c>
      <c r="W33" s="35">
        <f t="shared" si="6"/>
        <v>15.594440000000001</v>
      </c>
      <c r="X33" s="35">
        <f t="shared" si="7"/>
        <v>71.357186799999994</v>
      </c>
      <c r="Y33" s="35">
        <f t="shared" si="8"/>
        <v>69.414312080000002</v>
      </c>
      <c r="Z33" s="44">
        <f t="shared" si="9"/>
        <v>14</v>
      </c>
      <c r="AA33" s="33" t="str">
        <f t="shared" si="10"/>
        <v>是</v>
      </c>
      <c r="AB33" s="33"/>
      <c r="AC33" s="45" t="b">
        <f t="shared" si="11"/>
        <v>0</v>
      </c>
    </row>
    <row r="34" spans="1:16384" s="2" customFormat="1" ht="30" customHeight="1">
      <c r="A34" s="16">
        <v>30</v>
      </c>
      <c r="B34" s="11" t="s">
        <v>118</v>
      </c>
      <c r="C34" s="17" t="s">
        <v>30</v>
      </c>
      <c r="D34" s="17" t="s">
        <v>119</v>
      </c>
      <c r="E34" s="25" t="s">
        <v>120</v>
      </c>
      <c r="F34" s="19" t="s">
        <v>32</v>
      </c>
      <c r="G34" s="20" t="s">
        <v>33</v>
      </c>
      <c r="H34" s="20">
        <v>2</v>
      </c>
      <c r="I34" s="11">
        <v>73</v>
      </c>
      <c r="J34" s="37">
        <v>57</v>
      </c>
      <c r="K34" s="38">
        <f t="shared" si="0"/>
        <v>8.5500000000000007</v>
      </c>
      <c r="L34" s="38">
        <v>79.67</v>
      </c>
      <c r="M34" s="38">
        <f t="shared" si="1"/>
        <v>19.9175</v>
      </c>
      <c r="N34" s="41">
        <v>1.0096000000000001</v>
      </c>
      <c r="O34" s="38">
        <f t="shared" si="2"/>
        <v>20.108708</v>
      </c>
      <c r="P34" s="38">
        <v>54.33</v>
      </c>
      <c r="Q34" s="38">
        <f t="shared" si="3"/>
        <v>21.731999999999999</v>
      </c>
      <c r="R34" s="27">
        <v>1.1440999999999999</v>
      </c>
      <c r="S34" s="38">
        <f t="shared" si="4"/>
        <v>24.863581199999999</v>
      </c>
      <c r="T34" s="38">
        <v>63</v>
      </c>
      <c r="U34" s="38">
        <f t="shared" si="5"/>
        <v>12.6</v>
      </c>
      <c r="V34" s="41">
        <v>1.0982000000000001</v>
      </c>
      <c r="W34" s="38">
        <f t="shared" si="6"/>
        <v>13.83732</v>
      </c>
      <c r="X34" s="38">
        <f t="shared" si="7"/>
        <v>67.359609199999994</v>
      </c>
      <c r="Y34" s="38">
        <f t="shared" si="8"/>
        <v>69.615765519999997</v>
      </c>
      <c r="Z34" s="46">
        <f t="shared" si="9"/>
        <v>13</v>
      </c>
      <c r="AA34" s="11" t="str">
        <f t="shared" si="10"/>
        <v>是</v>
      </c>
      <c r="AB34" s="11"/>
      <c r="AC34" s="47" t="b">
        <f t="shared" si="11"/>
        <v>1</v>
      </c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pans="1:16384" ht="30" customHeight="1">
      <c r="A35" s="10">
        <v>31</v>
      </c>
      <c r="B35" s="11" t="s">
        <v>121</v>
      </c>
      <c r="C35" s="12" t="s">
        <v>30</v>
      </c>
      <c r="D35" s="12" t="s">
        <v>122</v>
      </c>
      <c r="E35" s="14" t="s">
        <v>123</v>
      </c>
      <c r="F35" s="22" t="s">
        <v>32</v>
      </c>
      <c r="G35" s="15" t="s">
        <v>33</v>
      </c>
      <c r="H35" s="15">
        <v>2</v>
      </c>
      <c r="I35" s="33">
        <v>67</v>
      </c>
      <c r="J35" s="34">
        <v>73</v>
      </c>
      <c r="K35" s="35">
        <f t="shared" si="0"/>
        <v>10.95</v>
      </c>
      <c r="L35" s="35">
        <v>81.33</v>
      </c>
      <c r="M35" s="35">
        <f t="shared" si="1"/>
        <v>20.3325</v>
      </c>
      <c r="N35" s="40">
        <v>1.0096000000000001</v>
      </c>
      <c r="O35" s="35">
        <f t="shared" si="2"/>
        <v>20.527691999999998</v>
      </c>
      <c r="P35" s="35">
        <v>59.67</v>
      </c>
      <c r="Q35" s="35">
        <f t="shared" si="3"/>
        <v>23.867999999999999</v>
      </c>
      <c r="R35" s="43">
        <v>1.1440999999999999</v>
      </c>
      <c r="S35" s="35">
        <f t="shared" si="4"/>
        <v>27.307378799999999</v>
      </c>
      <c r="T35" s="35">
        <v>62</v>
      </c>
      <c r="U35" s="35">
        <f t="shared" si="5"/>
        <v>12.4</v>
      </c>
      <c r="V35" s="40">
        <v>1.0982000000000001</v>
      </c>
      <c r="W35" s="35">
        <f t="shared" si="6"/>
        <v>13.61768</v>
      </c>
      <c r="X35" s="35">
        <f t="shared" si="7"/>
        <v>72.402750800000007</v>
      </c>
      <c r="Y35" s="35">
        <f t="shared" si="8"/>
        <v>70.241650480000004</v>
      </c>
      <c r="Z35" s="44">
        <f t="shared" si="9"/>
        <v>11</v>
      </c>
      <c r="AA35" s="33" t="str">
        <f t="shared" si="10"/>
        <v>是</v>
      </c>
      <c r="AB35" s="33"/>
      <c r="AC35" s="45" t="b">
        <f t="shared" si="11"/>
        <v>0</v>
      </c>
    </row>
    <row r="36" spans="1:16384" s="2" customFormat="1" ht="30" customHeight="1">
      <c r="A36" s="16">
        <v>32</v>
      </c>
      <c r="B36" s="11" t="s">
        <v>124</v>
      </c>
      <c r="C36" s="17" t="s">
        <v>30</v>
      </c>
      <c r="D36" s="17" t="s">
        <v>125</v>
      </c>
      <c r="E36" s="19" t="s">
        <v>126</v>
      </c>
      <c r="F36" s="19" t="s">
        <v>32</v>
      </c>
      <c r="G36" s="20" t="s">
        <v>33</v>
      </c>
      <c r="H36" s="20">
        <v>2</v>
      </c>
      <c r="I36" s="11">
        <v>56</v>
      </c>
      <c r="J36" s="37">
        <v>61.33</v>
      </c>
      <c r="K36" s="38">
        <f t="shared" si="0"/>
        <v>9.1995000000000005</v>
      </c>
      <c r="L36" s="38">
        <v>82.67</v>
      </c>
      <c r="M36" s="38">
        <f t="shared" si="1"/>
        <v>20.6675</v>
      </c>
      <c r="N36" s="41">
        <v>1.0096000000000001</v>
      </c>
      <c r="O36" s="38">
        <f t="shared" si="2"/>
        <v>20.865908000000001</v>
      </c>
      <c r="P36" s="38">
        <v>47</v>
      </c>
      <c r="Q36" s="38">
        <f t="shared" si="3"/>
        <v>18.8</v>
      </c>
      <c r="R36" s="27">
        <v>1.1440999999999999</v>
      </c>
      <c r="S36" s="38">
        <f t="shared" si="4"/>
        <v>21.509080000000001</v>
      </c>
      <c r="T36" s="38">
        <v>55.67</v>
      </c>
      <c r="U36" s="38">
        <f t="shared" si="5"/>
        <v>11.134</v>
      </c>
      <c r="V36" s="41">
        <v>1.0982000000000001</v>
      </c>
      <c r="W36" s="38">
        <f t="shared" si="6"/>
        <v>12.227358799999999</v>
      </c>
      <c r="X36" s="38">
        <f t="shared" si="7"/>
        <v>63.8018468</v>
      </c>
      <c r="Y36" s="38">
        <f t="shared" si="8"/>
        <v>60.681108080000001</v>
      </c>
      <c r="Z36" s="46">
        <f t="shared" si="9"/>
        <v>32</v>
      </c>
      <c r="AA36" s="11" t="str">
        <f t="shared" si="10"/>
        <v>否</v>
      </c>
      <c r="AB36" s="11"/>
      <c r="AC36" s="47" t="b">
        <f t="shared" si="11"/>
        <v>1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30" customHeight="1">
      <c r="A37" s="10">
        <v>33</v>
      </c>
      <c r="B37" s="11" t="s">
        <v>127</v>
      </c>
      <c r="C37" s="12" t="s">
        <v>30</v>
      </c>
      <c r="D37" s="12" t="s">
        <v>128</v>
      </c>
      <c r="E37" s="14" t="s">
        <v>129</v>
      </c>
      <c r="F37" s="14" t="s">
        <v>32</v>
      </c>
      <c r="G37" s="15" t="s">
        <v>33</v>
      </c>
      <c r="H37" s="15">
        <v>2</v>
      </c>
      <c r="I37" s="33">
        <v>65</v>
      </c>
      <c r="J37" s="34">
        <v>63.67</v>
      </c>
      <c r="K37" s="35">
        <f t="shared" si="0"/>
        <v>9.5504999999999995</v>
      </c>
      <c r="L37" s="35">
        <v>85</v>
      </c>
      <c r="M37" s="35">
        <f t="shared" si="1"/>
        <v>21.25</v>
      </c>
      <c r="N37" s="40">
        <v>1.0096000000000001</v>
      </c>
      <c r="O37" s="35">
        <f t="shared" si="2"/>
        <v>21.454000000000001</v>
      </c>
      <c r="P37" s="35">
        <v>52</v>
      </c>
      <c r="Q37" s="35">
        <f t="shared" si="3"/>
        <v>20.8</v>
      </c>
      <c r="R37" s="43">
        <v>1.1440999999999999</v>
      </c>
      <c r="S37" s="35">
        <f t="shared" si="4"/>
        <v>23.797280000000001</v>
      </c>
      <c r="T37" s="35">
        <v>60.67</v>
      </c>
      <c r="U37" s="35">
        <f t="shared" si="5"/>
        <v>12.134</v>
      </c>
      <c r="V37" s="40">
        <v>1.0982000000000001</v>
      </c>
      <c r="W37" s="35">
        <f t="shared" si="6"/>
        <v>13.3255588</v>
      </c>
      <c r="X37" s="35">
        <f t="shared" si="7"/>
        <v>68.127338800000004</v>
      </c>
      <c r="Y37" s="35">
        <f t="shared" si="8"/>
        <v>66.876403280000005</v>
      </c>
      <c r="Z37" s="44">
        <f t="shared" si="9"/>
        <v>24</v>
      </c>
      <c r="AA37" s="33" t="str">
        <f t="shared" si="10"/>
        <v>否</v>
      </c>
      <c r="AB37" s="33"/>
      <c r="AC37" s="45" t="b">
        <f t="shared" si="11"/>
        <v>0</v>
      </c>
    </row>
    <row r="38" spans="1:16384" s="2" customFormat="1" ht="30" customHeight="1">
      <c r="A38" s="16">
        <v>34</v>
      </c>
      <c r="B38" s="11" t="s">
        <v>130</v>
      </c>
      <c r="C38" s="17" t="s">
        <v>35</v>
      </c>
      <c r="D38" s="17" t="s">
        <v>30</v>
      </c>
      <c r="E38" s="19" t="s">
        <v>131</v>
      </c>
      <c r="F38" s="19" t="s">
        <v>32</v>
      </c>
      <c r="G38" s="20" t="s">
        <v>132</v>
      </c>
      <c r="H38" s="20">
        <v>3</v>
      </c>
      <c r="I38" s="11">
        <v>72.5</v>
      </c>
      <c r="J38" s="37">
        <v>70</v>
      </c>
      <c r="K38" s="38">
        <f t="shared" si="0"/>
        <v>10.5</v>
      </c>
      <c r="L38" s="38">
        <v>80</v>
      </c>
      <c r="M38" s="38">
        <f t="shared" si="1"/>
        <v>20</v>
      </c>
      <c r="N38" s="41">
        <v>1.0051000000000001</v>
      </c>
      <c r="O38" s="38">
        <f t="shared" si="2"/>
        <v>20.102</v>
      </c>
      <c r="P38" s="38">
        <v>62</v>
      </c>
      <c r="Q38" s="38">
        <f t="shared" si="3"/>
        <v>24.8</v>
      </c>
      <c r="R38" s="27">
        <v>1.0256000000000001</v>
      </c>
      <c r="S38" s="38">
        <f t="shared" si="4"/>
        <v>25.43488</v>
      </c>
      <c r="T38" s="38">
        <v>82</v>
      </c>
      <c r="U38" s="38">
        <f t="shared" si="5"/>
        <v>16.399999999999999</v>
      </c>
      <c r="V38" s="27">
        <v>0.97589999999999999</v>
      </c>
      <c r="W38" s="38">
        <f t="shared" si="6"/>
        <v>16.004760000000001</v>
      </c>
      <c r="X38" s="38">
        <f t="shared" si="7"/>
        <v>72.041640000000001</v>
      </c>
      <c r="Y38" s="38">
        <f t="shared" si="8"/>
        <v>72.224984000000006</v>
      </c>
      <c r="Z38" s="46">
        <f t="shared" ref="Z38:Z67" si="12">RANK(Y38,Y$38:Y$67)</f>
        <v>18</v>
      </c>
      <c r="AA38" s="11" t="str">
        <f t="shared" si="10"/>
        <v>否</v>
      </c>
      <c r="AB38" s="11"/>
      <c r="AC38" s="47" t="b">
        <f t="shared" si="11"/>
        <v>1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 ht="30" customHeight="1">
      <c r="A39" s="10">
        <v>35</v>
      </c>
      <c r="B39" s="11" t="s">
        <v>133</v>
      </c>
      <c r="C39" s="12" t="s">
        <v>35</v>
      </c>
      <c r="D39" s="12" t="s">
        <v>35</v>
      </c>
      <c r="E39" s="24" t="s">
        <v>134</v>
      </c>
      <c r="F39" s="14" t="s">
        <v>32</v>
      </c>
      <c r="G39" s="15" t="s">
        <v>132</v>
      </c>
      <c r="H39" s="15">
        <v>3</v>
      </c>
      <c r="I39" s="33">
        <v>61</v>
      </c>
      <c r="J39" s="34">
        <v>67.67</v>
      </c>
      <c r="K39" s="35">
        <f t="shared" si="0"/>
        <v>10.150499999999999</v>
      </c>
      <c r="L39" s="35">
        <v>82.33</v>
      </c>
      <c r="M39" s="35">
        <f t="shared" si="1"/>
        <v>20.5825</v>
      </c>
      <c r="N39" s="40">
        <v>1.0051000000000001</v>
      </c>
      <c r="O39" s="35">
        <f t="shared" si="2"/>
        <v>20.687470749999999</v>
      </c>
      <c r="P39" s="35">
        <v>64.33</v>
      </c>
      <c r="Q39" s="35">
        <f t="shared" si="3"/>
        <v>25.731999999999999</v>
      </c>
      <c r="R39" s="43">
        <v>1.0256000000000001</v>
      </c>
      <c r="S39" s="35">
        <f t="shared" si="4"/>
        <v>26.390739199999999</v>
      </c>
      <c r="T39" s="35">
        <v>82.67</v>
      </c>
      <c r="U39" s="35">
        <f t="shared" si="5"/>
        <v>16.533999999999999</v>
      </c>
      <c r="V39" s="43">
        <v>0.97589999999999999</v>
      </c>
      <c r="W39" s="35">
        <f t="shared" si="6"/>
        <v>16.135530599999999</v>
      </c>
      <c r="X39" s="35">
        <f t="shared" si="7"/>
        <v>73.364240550000005</v>
      </c>
      <c r="Y39" s="35">
        <f t="shared" si="8"/>
        <v>68.418544330000003</v>
      </c>
      <c r="Z39" s="44">
        <f t="shared" si="12"/>
        <v>27</v>
      </c>
      <c r="AA39" s="33" t="str">
        <f t="shared" si="10"/>
        <v>否</v>
      </c>
      <c r="AB39" s="33"/>
      <c r="AC39" s="45" t="b">
        <f t="shared" si="11"/>
        <v>0</v>
      </c>
    </row>
    <row r="40" spans="1:16384" s="2" customFormat="1" ht="30" customHeight="1">
      <c r="A40" s="16">
        <v>36</v>
      </c>
      <c r="B40" s="11" t="s">
        <v>135</v>
      </c>
      <c r="C40" s="17" t="s">
        <v>35</v>
      </c>
      <c r="D40" s="17" t="s">
        <v>38</v>
      </c>
      <c r="E40" s="25" t="s">
        <v>136</v>
      </c>
      <c r="F40" s="19" t="s">
        <v>32</v>
      </c>
      <c r="G40" s="20" t="s">
        <v>132</v>
      </c>
      <c r="H40" s="20">
        <v>3</v>
      </c>
      <c r="I40" s="11">
        <v>62</v>
      </c>
      <c r="J40" s="37">
        <v>66.67</v>
      </c>
      <c r="K40" s="38">
        <f t="shared" si="0"/>
        <v>10.000500000000001</v>
      </c>
      <c r="L40" s="38">
        <v>78.67</v>
      </c>
      <c r="M40" s="38">
        <f t="shared" si="1"/>
        <v>19.6675</v>
      </c>
      <c r="N40" s="41">
        <v>1.0051000000000001</v>
      </c>
      <c r="O40" s="38">
        <f t="shared" si="2"/>
        <v>19.767804250000001</v>
      </c>
      <c r="P40" s="38">
        <v>66.67</v>
      </c>
      <c r="Q40" s="38">
        <f t="shared" si="3"/>
        <v>26.667999999999999</v>
      </c>
      <c r="R40" s="27">
        <v>1.0256000000000001</v>
      </c>
      <c r="S40" s="38">
        <f t="shared" si="4"/>
        <v>27.350700799999998</v>
      </c>
      <c r="T40" s="38">
        <v>82.67</v>
      </c>
      <c r="U40" s="38">
        <f t="shared" si="5"/>
        <v>16.533999999999999</v>
      </c>
      <c r="V40" s="27">
        <v>0.97589999999999999</v>
      </c>
      <c r="W40" s="38">
        <f t="shared" si="6"/>
        <v>16.135530599999999</v>
      </c>
      <c r="X40" s="38">
        <f t="shared" si="7"/>
        <v>73.254535649999994</v>
      </c>
      <c r="Y40" s="38">
        <f t="shared" si="8"/>
        <v>68.752721390000005</v>
      </c>
      <c r="Z40" s="46">
        <f t="shared" si="12"/>
        <v>25</v>
      </c>
      <c r="AA40" s="11" t="str">
        <f t="shared" si="10"/>
        <v>否</v>
      </c>
      <c r="AB40" s="11"/>
      <c r="AC40" s="47" t="b">
        <f t="shared" si="11"/>
        <v>1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 ht="30" customHeight="1">
      <c r="A41" s="10">
        <v>37</v>
      </c>
      <c r="B41" s="11" t="s">
        <v>137</v>
      </c>
      <c r="C41" s="12" t="s">
        <v>35</v>
      </c>
      <c r="D41" s="12" t="s">
        <v>41</v>
      </c>
      <c r="E41" s="24" t="s">
        <v>138</v>
      </c>
      <c r="F41" s="14" t="s">
        <v>32</v>
      </c>
      <c r="G41" s="15" t="s">
        <v>132</v>
      </c>
      <c r="H41" s="15">
        <v>3</v>
      </c>
      <c r="I41" s="33">
        <v>75.5</v>
      </c>
      <c r="J41" s="34">
        <v>56.33</v>
      </c>
      <c r="K41" s="35">
        <f t="shared" si="0"/>
        <v>8.4495000000000005</v>
      </c>
      <c r="L41" s="35">
        <v>81</v>
      </c>
      <c r="M41" s="35">
        <f t="shared" si="1"/>
        <v>20.25</v>
      </c>
      <c r="N41" s="40">
        <v>1.0051000000000001</v>
      </c>
      <c r="O41" s="35">
        <f t="shared" si="2"/>
        <v>20.353275</v>
      </c>
      <c r="P41" s="35">
        <v>66.67</v>
      </c>
      <c r="Q41" s="35">
        <f t="shared" si="3"/>
        <v>26.667999999999999</v>
      </c>
      <c r="R41" s="43">
        <v>1.0256000000000001</v>
      </c>
      <c r="S41" s="35">
        <f t="shared" si="4"/>
        <v>27.350700799999998</v>
      </c>
      <c r="T41" s="35">
        <v>79.67</v>
      </c>
      <c r="U41" s="35">
        <f t="shared" si="5"/>
        <v>15.933999999999999</v>
      </c>
      <c r="V41" s="43">
        <v>0.97589999999999999</v>
      </c>
      <c r="W41" s="35">
        <f t="shared" si="6"/>
        <v>15.549990599999999</v>
      </c>
      <c r="X41" s="35">
        <f t="shared" si="7"/>
        <v>71.703466399999996</v>
      </c>
      <c r="Y41" s="35">
        <f t="shared" si="8"/>
        <v>73.222079840000006</v>
      </c>
      <c r="Z41" s="44">
        <f t="shared" si="12"/>
        <v>15</v>
      </c>
      <c r="AA41" s="33" t="str">
        <f t="shared" si="10"/>
        <v>是</v>
      </c>
      <c r="AB41" s="33"/>
      <c r="AC41" s="45" t="b">
        <f t="shared" si="11"/>
        <v>0</v>
      </c>
    </row>
    <row r="42" spans="1:16384" s="2" customFormat="1" ht="30" customHeight="1">
      <c r="A42" s="16">
        <v>38</v>
      </c>
      <c r="B42" s="11" t="s">
        <v>139</v>
      </c>
      <c r="C42" s="17" t="s">
        <v>35</v>
      </c>
      <c r="D42" s="17" t="s">
        <v>44</v>
      </c>
      <c r="E42" s="25" t="s">
        <v>140</v>
      </c>
      <c r="F42" s="19" t="s">
        <v>32</v>
      </c>
      <c r="G42" s="20" t="s">
        <v>132</v>
      </c>
      <c r="H42" s="20">
        <v>3</v>
      </c>
      <c r="I42" s="11">
        <v>71</v>
      </c>
      <c r="J42" s="37">
        <v>54.67</v>
      </c>
      <c r="K42" s="38">
        <f t="shared" si="0"/>
        <v>8.2004999999999999</v>
      </c>
      <c r="L42" s="38">
        <v>82</v>
      </c>
      <c r="M42" s="38">
        <f t="shared" si="1"/>
        <v>20.5</v>
      </c>
      <c r="N42" s="41">
        <v>1.0051000000000001</v>
      </c>
      <c r="O42" s="38">
        <f t="shared" si="2"/>
        <v>20.60455</v>
      </c>
      <c r="P42" s="38">
        <v>77.67</v>
      </c>
      <c r="Q42" s="38">
        <f t="shared" si="3"/>
        <v>31.068000000000001</v>
      </c>
      <c r="R42" s="27">
        <v>1.0256000000000001</v>
      </c>
      <c r="S42" s="38">
        <f t="shared" si="4"/>
        <v>31.8633408</v>
      </c>
      <c r="T42" s="38">
        <v>85.33</v>
      </c>
      <c r="U42" s="38">
        <f t="shared" si="5"/>
        <v>17.065999999999999</v>
      </c>
      <c r="V42" s="27">
        <v>0.97589999999999999</v>
      </c>
      <c r="W42" s="38">
        <f t="shared" si="6"/>
        <v>16.654709400000002</v>
      </c>
      <c r="X42" s="38">
        <f t="shared" si="7"/>
        <v>77.323100199999999</v>
      </c>
      <c r="Y42" s="38">
        <f t="shared" si="8"/>
        <v>74.793860120000005</v>
      </c>
      <c r="Z42" s="46">
        <f t="shared" si="12"/>
        <v>9</v>
      </c>
      <c r="AA42" s="11" t="str">
        <f t="shared" si="10"/>
        <v>是</v>
      </c>
      <c r="AB42" s="11"/>
      <c r="AC42" s="47" t="b">
        <f t="shared" si="11"/>
        <v>1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 ht="30" customHeight="1">
      <c r="A43" s="10">
        <v>39</v>
      </c>
      <c r="B43" s="11" t="s">
        <v>141</v>
      </c>
      <c r="C43" s="12" t="s">
        <v>35</v>
      </c>
      <c r="D43" s="12" t="s">
        <v>47</v>
      </c>
      <c r="E43" s="13" t="s">
        <v>142</v>
      </c>
      <c r="F43" s="14" t="s">
        <v>32</v>
      </c>
      <c r="G43" s="15" t="s">
        <v>132</v>
      </c>
      <c r="H43" s="15">
        <v>3</v>
      </c>
      <c r="I43" s="33">
        <v>66.5</v>
      </c>
      <c r="J43" s="34">
        <v>58.67</v>
      </c>
      <c r="K43" s="35">
        <f t="shared" si="0"/>
        <v>8.8004999999999995</v>
      </c>
      <c r="L43" s="35">
        <v>83.67</v>
      </c>
      <c r="M43" s="35">
        <f t="shared" si="1"/>
        <v>20.9175</v>
      </c>
      <c r="N43" s="40">
        <v>1.0051000000000001</v>
      </c>
      <c r="O43" s="35">
        <f t="shared" si="2"/>
        <v>21.02417925</v>
      </c>
      <c r="P43" s="35">
        <v>74.33</v>
      </c>
      <c r="Q43" s="35">
        <f t="shared" si="3"/>
        <v>29.731999999999999</v>
      </c>
      <c r="R43" s="43">
        <v>1.0256000000000001</v>
      </c>
      <c r="S43" s="35">
        <f t="shared" si="4"/>
        <v>30.493139200000002</v>
      </c>
      <c r="T43" s="35">
        <v>86</v>
      </c>
      <c r="U43" s="35">
        <f t="shared" si="5"/>
        <v>17.2</v>
      </c>
      <c r="V43" s="43">
        <v>0.97589999999999999</v>
      </c>
      <c r="W43" s="35">
        <f t="shared" si="6"/>
        <v>16.78548</v>
      </c>
      <c r="X43" s="35">
        <f t="shared" si="7"/>
        <v>77.103298449999997</v>
      </c>
      <c r="Y43" s="35">
        <f t="shared" si="8"/>
        <v>72.861979070000004</v>
      </c>
      <c r="Z43" s="44">
        <f t="shared" si="12"/>
        <v>16</v>
      </c>
      <c r="AA43" s="33" t="str">
        <f t="shared" si="10"/>
        <v>否</v>
      </c>
      <c r="AB43" s="33"/>
      <c r="AC43" s="45" t="b">
        <f t="shared" si="11"/>
        <v>0</v>
      </c>
    </row>
    <row r="44" spans="1:16384" s="2" customFormat="1" ht="30" customHeight="1">
      <c r="A44" s="16">
        <v>40</v>
      </c>
      <c r="B44" s="11" t="s">
        <v>143</v>
      </c>
      <c r="C44" s="17" t="s">
        <v>35</v>
      </c>
      <c r="D44" s="17" t="s">
        <v>50</v>
      </c>
      <c r="E44" s="19" t="s">
        <v>144</v>
      </c>
      <c r="F44" s="23" t="s">
        <v>32</v>
      </c>
      <c r="G44" s="20" t="s">
        <v>132</v>
      </c>
      <c r="H44" s="20">
        <v>3</v>
      </c>
      <c r="I44" s="11">
        <v>68</v>
      </c>
      <c r="J44" s="37">
        <v>55</v>
      </c>
      <c r="K44" s="38">
        <f t="shared" si="0"/>
        <v>8.25</v>
      </c>
      <c r="L44" s="38">
        <v>82.33</v>
      </c>
      <c r="M44" s="38">
        <f t="shared" si="1"/>
        <v>20.5825</v>
      </c>
      <c r="N44" s="41">
        <v>1.0051000000000001</v>
      </c>
      <c r="O44" s="38">
        <f t="shared" si="2"/>
        <v>20.687470749999999</v>
      </c>
      <c r="P44" s="38">
        <v>81.67</v>
      </c>
      <c r="Q44" s="38">
        <f t="shared" si="3"/>
        <v>32.667999999999999</v>
      </c>
      <c r="R44" s="27">
        <v>1.0256000000000001</v>
      </c>
      <c r="S44" s="38">
        <f t="shared" si="4"/>
        <v>33.504300800000003</v>
      </c>
      <c r="T44" s="38">
        <v>86.67</v>
      </c>
      <c r="U44" s="38">
        <f t="shared" si="5"/>
        <v>17.334</v>
      </c>
      <c r="V44" s="27">
        <v>0.97589999999999999</v>
      </c>
      <c r="W44" s="38">
        <f t="shared" si="6"/>
        <v>16.916250600000001</v>
      </c>
      <c r="X44" s="38">
        <f t="shared" si="7"/>
        <v>79.358022149999996</v>
      </c>
      <c r="Y44" s="38">
        <f t="shared" si="8"/>
        <v>74.814813290000004</v>
      </c>
      <c r="Z44" s="46">
        <f t="shared" si="12"/>
        <v>8</v>
      </c>
      <c r="AA44" s="11" t="str">
        <f t="shared" si="10"/>
        <v>是</v>
      </c>
      <c r="AB44" s="11"/>
      <c r="AC44" s="47" t="b">
        <f t="shared" si="11"/>
        <v>1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 ht="30" customHeight="1">
      <c r="A45" s="10">
        <v>41</v>
      </c>
      <c r="B45" s="11" t="s">
        <v>145</v>
      </c>
      <c r="C45" s="12" t="s">
        <v>35</v>
      </c>
      <c r="D45" s="12" t="s">
        <v>53</v>
      </c>
      <c r="E45" s="14" t="s">
        <v>146</v>
      </c>
      <c r="F45" s="22" t="s">
        <v>32</v>
      </c>
      <c r="G45" s="15" t="s">
        <v>132</v>
      </c>
      <c r="H45" s="15">
        <v>3</v>
      </c>
      <c r="I45" s="33">
        <v>71.5</v>
      </c>
      <c r="J45" s="34">
        <v>54.67</v>
      </c>
      <c r="K45" s="35">
        <f t="shared" si="0"/>
        <v>8.2004999999999999</v>
      </c>
      <c r="L45" s="35">
        <v>79.33</v>
      </c>
      <c r="M45" s="35">
        <f t="shared" si="1"/>
        <v>19.8325</v>
      </c>
      <c r="N45" s="40">
        <v>1.0051000000000001</v>
      </c>
      <c r="O45" s="35">
        <f t="shared" si="2"/>
        <v>19.93364575</v>
      </c>
      <c r="P45" s="35">
        <v>61.33</v>
      </c>
      <c r="Q45" s="35">
        <f t="shared" si="3"/>
        <v>24.532</v>
      </c>
      <c r="R45" s="43">
        <v>1.0256000000000001</v>
      </c>
      <c r="S45" s="35">
        <f t="shared" si="4"/>
        <v>25.160019200000001</v>
      </c>
      <c r="T45" s="35">
        <v>78.33</v>
      </c>
      <c r="U45" s="35">
        <f t="shared" si="5"/>
        <v>15.666</v>
      </c>
      <c r="V45" s="43">
        <v>0.97589999999999999</v>
      </c>
      <c r="W45" s="35">
        <f t="shared" si="6"/>
        <v>15.288449399999999</v>
      </c>
      <c r="X45" s="35">
        <f t="shared" si="7"/>
        <v>68.58261435</v>
      </c>
      <c r="Y45" s="35">
        <f t="shared" si="8"/>
        <v>69.749568609999997</v>
      </c>
      <c r="Z45" s="44">
        <f t="shared" si="12"/>
        <v>23</v>
      </c>
      <c r="AA45" s="33" t="str">
        <f t="shared" si="10"/>
        <v>否</v>
      </c>
      <c r="AB45" s="33"/>
      <c r="AC45" s="45" t="b">
        <f t="shared" si="11"/>
        <v>0</v>
      </c>
    </row>
    <row r="46" spans="1:16384" s="2" customFormat="1" ht="30" customHeight="1">
      <c r="A46" s="16">
        <v>42</v>
      </c>
      <c r="B46" s="11" t="s">
        <v>147</v>
      </c>
      <c r="C46" s="17" t="s">
        <v>35</v>
      </c>
      <c r="D46" s="17" t="s">
        <v>56</v>
      </c>
      <c r="E46" s="25" t="s">
        <v>148</v>
      </c>
      <c r="F46" s="19" t="s">
        <v>32</v>
      </c>
      <c r="G46" s="20" t="s">
        <v>132</v>
      </c>
      <c r="H46" s="20">
        <v>3</v>
      </c>
      <c r="I46" s="11">
        <v>63</v>
      </c>
      <c r="J46" s="37">
        <v>54.67</v>
      </c>
      <c r="K46" s="38">
        <f t="shared" si="0"/>
        <v>8.2004999999999999</v>
      </c>
      <c r="L46" s="38">
        <v>79.33</v>
      </c>
      <c r="M46" s="38">
        <f t="shared" si="1"/>
        <v>19.8325</v>
      </c>
      <c r="N46" s="41">
        <v>1.0051000000000001</v>
      </c>
      <c r="O46" s="38">
        <f t="shared" si="2"/>
        <v>19.93364575</v>
      </c>
      <c r="P46" s="38">
        <v>61.67</v>
      </c>
      <c r="Q46" s="38">
        <f t="shared" si="3"/>
        <v>24.667999999999999</v>
      </c>
      <c r="R46" s="27">
        <v>1.0256000000000001</v>
      </c>
      <c r="S46" s="38">
        <f t="shared" si="4"/>
        <v>25.299500800000001</v>
      </c>
      <c r="T46" s="38">
        <v>78.67</v>
      </c>
      <c r="U46" s="38">
        <f t="shared" si="5"/>
        <v>15.734</v>
      </c>
      <c r="V46" s="27">
        <v>0.97589999999999999</v>
      </c>
      <c r="W46" s="38">
        <f t="shared" si="6"/>
        <v>15.3548106</v>
      </c>
      <c r="X46" s="38">
        <f t="shared" si="7"/>
        <v>68.788457149999999</v>
      </c>
      <c r="Y46" s="38">
        <f t="shared" si="8"/>
        <v>66.47307429</v>
      </c>
      <c r="Z46" s="46">
        <f t="shared" si="12"/>
        <v>29</v>
      </c>
      <c r="AA46" s="11" t="str">
        <f t="shared" si="10"/>
        <v>否</v>
      </c>
      <c r="AB46" s="11"/>
      <c r="AC46" s="47" t="b">
        <f t="shared" si="11"/>
        <v>1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 ht="30" customHeight="1">
      <c r="A47" s="10">
        <v>43</v>
      </c>
      <c r="B47" s="27" t="s">
        <v>149</v>
      </c>
      <c r="C47" s="10" t="s">
        <v>35</v>
      </c>
      <c r="D47" s="10" t="s">
        <v>59</v>
      </c>
      <c r="E47" s="28" t="s">
        <v>150</v>
      </c>
      <c r="F47" s="28" t="s">
        <v>32</v>
      </c>
      <c r="G47" s="15" t="s">
        <v>132</v>
      </c>
      <c r="H47" s="15">
        <v>3</v>
      </c>
      <c r="I47" s="33">
        <v>65.5</v>
      </c>
      <c r="J47" s="34">
        <v>64</v>
      </c>
      <c r="K47" s="35">
        <f t="shared" si="0"/>
        <v>9.6</v>
      </c>
      <c r="L47" s="35">
        <v>80</v>
      </c>
      <c r="M47" s="35">
        <f t="shared" si="1"/>
        <v>20</v>
      </c>
      <c r="N47" s="40">
        <v>1.0051000000000001</v>
      </c>
      <c r="O47" s="35">
        <f t="shared" si="2"/>
        <v>20.102</v>
      </c>
      <c r="P47" s="35">
        <v>65</v>
      </c>
      <c r="Q47" s="35">
        <f t="shared" si="3"/>
        <v>26</v>
      </c>
      <c r="R47" s="43">
        <v>1.0256000000000001</v>
      </c>
      <c r="S47" s="35">
        <f t="shared" si="4"/>
        <v>26.665600000000001</v>
      </c>
      <c r="T47" s="35">
        <v>81</v>
      </c>
      <c r="U47" s="35">
        <f t="shared" si="5"/>
        <v>16.2</v>
      </c>
      <c r="V47" s="43">
        <v>0.97589999999999999</v>
      </c>
      <c r="W47" s="35">
        <f t="shared" si="6"/>
        <v>15.80958</v>
      </c>
      <c r="X47" s="35">
        <f t="shared" si="7"/>
        <v>72.177180000000007</v>
      </c>
      <c r="Y47" s="35">
        <f t="shared" si="8"/>
        <v>69.506308000000004</v>
      </c>
      <c r="Z47" s="44">
        <f t="shared" si="12"/>
        <v>24</v>
      </c>
      <c r="AA47" s="33" t="str">
        <f t="shared" si="10"/>
        <v>否</v>
      </c>
      <c r="AB47" s="33"/>
      <c r="AC47" s="45" t="b">
        <f t="shared" si="11"/>
        <v>0</v>
      </c>
    </row>
    <row r="48" spans="1:16384" s="2" customFormat="1" ht="30" customHeight="1">
      <c r="A48" s="16">
        <v>44</v>
      </c>
      <c r="B48" s="27" t="s">
        <v>151</v>
      </c>
      <c r="C48" s="16" t="s">
        <v>35</v>
      </c>
      <c r="D48" s="16" t="s">
        <v>62</v>
      </c>
      <c r="E48" s="29" t="s">
        <v>152</v>
      </c>
      <c r="F48" s="29" t="s">
        <v>32</v>
      </c>
      <c r="G48" s="20" t="s">
        <v>132</v>
      </c>
      <c r="H48" s="20">
        <v>3</v>
      </c>
      <c r="I48" s="11">
        <v>70.5</v>
      </c>
      <c r="J48" s="37">
        <v>81.67</v>
      </c>
      <c r="K48" s="38">
        <f t="shared" si="0"/>
        <v>12.250500000000001</v>
      </c>
      <c r="L48" s="38">
        <v>85.33</v>
      </c>
      <c r="M48" s="38">
        <f t="shared" si="1"/>
        <v>21.3325</v>
      </c>
      <c r="N48" s="41">
        <v>1.0051000000000001</v>
      </c>
      <c r="O48" s="38">
        <f t="shared" si="2"/>
        <v>21.441295749999998</v>
      </c>
      <c r="P48" s="38">
        <v>84.33</v>
      </c>
      <c r="Q48" s="38">
        <f t="shared" si="3"/>
        <v>33.731999999999999</v>
      </c>
      <c r="R48" s="27">
        <v>1.0256000000000001</v>
      </c>
      <c r="S48" s="38">
        <f t="shared" si="4"/>
        <v>34.595539199999997</v>
      </c>
      <c r="T48" s="38">
        <v>87</v>
      </c>
      <c r="U48" s="38">
        <f t="shared" si="5"/>
        <v>17.399999999999999</v>
      </c>
      <c r="V48" s="27">
        <v>0.97589999999999999</v>
      </c>
      <c r="W48" s="38">
        <f t="shared" si="6"/>
        <v>16.98066</v>
      </c>
      <c r="X48" s="38">
        <f t="shared" si="7"/>
        <v>85.267994950000002</v>
      </c>
      <c r="Y48" s="38">
        <f t="shared" si="8"/>
        <v>79.360796969999996</v>
      </c>
      <c r="Z48" s="46">
        <f t="shared" si="12"/>
        <v>1</v>
      </c>
      <c r="AA48" s="11" t="str">
        <f t="shared" si="10"/>
        <v>是</v>
      </c>
      <c r="AB48" s="11"/>
      <c r="AC48" s="47" t="b">
        <f t="shared" si="11"/>
        <v>1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ht="30" customHeight="1">
      <c r="A49" s="10">
        <v>45</v>
      </c>
      <c r="B49" s="27" t="s">
        <v>153</v>
      </c>
      <c r="C49" s="10" t="s">
        <v>35</v>
      </c>
      <c r="D49" s="10" t="s">
        <v>65</v>
      </c>
      <c r="E49" s="28" t="s">
        <v>154</v>
      </c>
      <c r="F49" s="28" t="s">
        <v>32</v>
      </c>
      <c r="G49" s="15" t="s">
        <v>132</v>
      </c>
      <c r="H49" s="15">
        <v>3</v>
      </c>
      <c r="I49" s="33">
        <v>78.5</v>
      </c>
      <c r="J49" s="34">
        <v>61.33</v>
      </c>
      <c r="K49" s="35">
        <f t="shared" si="0"/>
        <v>9.1995000000000005</v>
      </c>
      <c r="L49" s="35">
        <v>81</v>
      </c>
      <c r="M49" s="35">
        <f t="shared" si="1"/>
        <v>20.25</v>
      </c>
      <c r="N49" s="40">
        <v>1.0051000000000001</v>
      </c>
      <c r="O49" s="35">
        <f t="shared" si="2"/>
        <v>20.353275</v>
      </c>
      <c r="P49" s="35">
        <v>66.67</v>
      </c>
      <c r="Q49" s="35">
        <f t="shared" si="3"/>
        <v>26.667999999999999</v>
      </c>
      <c r="R49" s="43">
        <v>1.0256000000000001</v>
      </c>
      <c r="S49" s="35">
        <f t="shared" si="4"/>
        <v>27.350700799999998</v>
      </c>
      <c r="T49" s="35">
        <v>81</v>
      </c>
      <c r="U49" s="35">
        <f t="shared" si="5"/>
        <v>16.2</v>
      </c>
      <c r="V49" s="43">
        <v>0.97589999999999999</v>
      </c>
      <c r="W49" s="35">
        <f t="shared" si="6"/>
        <v>15.80958</v>
      </c>
      <c r="X49" s="35">
        <f t="shared" si="7"/>
        <v>72.713055800000006</v>
      </c>
      <c r="Y49" s="35">
        <f t="shared" si="8"/>
        <v>75.027833479999998</v>
      </c>
      <c r="Z49" s="44">
        <f t="shared" si="12"/>
        <v>7</v>
      </c>
      <c r="AA49" s="33" t="str">
        <f t="shared" si="10"/>
        <v>是</v>
      </c>
      <c r="AB49" s="33"/>
      <c r="AC49" s="45" t="b">
        <f t="shared" si="11"/>
        <v>0</v>
      </c>
    </row>
    <row r="50" spans="1:16384" s="2" customFormat="1" ht="30" customHeight="1">
      <c r="A50" s="16">
        <v>46</v>
      </c>
      <c r="B50" s="27" t="s">
        <v>155</v>
      </c>
      <c r="C50" s="16" t="s">
        <v>35</v>
      </c>
      <c r="D50" s="16" t="s">
        <v>68</v>
      </c>
      <c r="E50" s="29" t="s">
        <v>156</v>
      </c>
      <c r="F50" s="29" t="s">
        <v>32</v>
      </c>
      <c r="G50" s="20" t="s">
        <v>132</v>
      </c>
      <c r="H50" s="20">
        <v>3</v>
      </c>
      <c r="I50" s="11">
        <v>76</v>
      </c>
      <c r="J50" s="37">
        <v>65</v>
      </c>
      <c r="K50" s="38">
        <f t="shared" si="0"/>
        <v>9.75</v>
      </c>
      <c r="L50" s="38">
        <v>81</v>
      </c>
      <c r="M50" s="38">
        <f t="shared" si="1"/>
        <v>20.25</v>
      </c>
      <c r="N50" s="41">
        <v>1.0051000000000001</v>
      </c>
      <c r="O50" s="38">
        <f t="shared" si="2"/>
        <v>20.353275</v>
      </c>
      <c r="P50" s="38">
        <v>72</v>
      </c>
      <c r="Q50" s="38">
        <f t="shared" si="3"/>
        <v>28.8</v>
      </c>
      <c r="R50" s="27">
        <v>1.0256000000000001</v>
      </c>
      <c r="S50" s="38">
        <f t="shared" si="4"/>
        <v>29.537279999999999</v>
      </c>
      <c r="T50" s="38">
        <v>82.67</v>
      </c>
      <c r="U50" s="38">
        <f t="shared" si="5"/>
        <v>16.533999999999999</v>
      </c>
      <c r="V50" s="27">
        <v>0.97589999999999999</v>
      </c>
      <c r="W50" s="38">
        <f t="shared" si="6"/>
        <v>16.135530599999999</v>
      </c>
      <c r="X50" s="38">
        <f t="shared" si="7"/>
        <v>75.776085600000002</v>
      </c>
      <c r="Y50" s="38">
        <f t="shared" si="8"/>
        <v>75.865651360000001</v>
      </c>
      <c r="Z50" s="46">
        <f t="shared" si="12"/>
        <v>4</v>
      </c>
      <c r="AA50" s="11" t="str">
        <f t="shared" si="10"/>
        <v>是</v>
      </c>
      <c r="AB50" s="11"/>
      <c r="AC50" s="47" t="b">
        <f t="shared" si="11"/>
        <v>1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ht="30" customHeight="1">
      <c r="A51" s="10">
        <v>47</v>
      </c>
      <c r="B51" s="27" t="s">
        <v>157</v>
      </c>
      <c r="C51" s="10" t="s">
        <v>35</v>
      </c>
      <c r="D51" s="10" t="s">
        <v>71</v>
      </c>
      <c r="E51" s="28" t="s">
        <v>158</v>
      </c>
      <c r="F51" s="28" t="s">
        <v>32</v>
      </c>
      <c r="G51" s="15" t="s">
        <v>132</v>
      </c>
      <c r="H51" s="15">
        <v>3</v>
      </c>
      <c r="I51" s="33">
        <v>70.5</v>
      </c>
      <c r="J51" s="34">
        <v>60.67</v>
      </c>
      <c r="K51" s="35">
        <f t="shared" si="0"/>
        <v>9.1005000000000003</v>
      </c>
      <c r="L51" s="35">
        <v>84.33</v>
      </c>
      <c r="M51" s="35">
        <f t="shared" si="1"/>
        <v>21.0825</v>
      </c>
      <c r="N51" s="40">
        <v>1.0051000000000001</v>
      </c>
      <c r="O51" s="35">
        <f t="shared" si="2"/>
        <v>21.190020749999999</v>
      </c>
      <c r="P51" s="35">
        <v>88.67</v>
      </c>
      <c r="Q51" s="35">
        <f t="shared" si="3"/>
        <v>35.468000000000004</v>
      </c>
      <c r="R51" s="43">
        <v>1.0256000000000001</v>
      </c>
      <c r="S51" s="35">
        <f t="shared" si="4"/>
        <v>36.375980800000001</v>
      </c>
      <c r="T51" s="35">
        <v>90</v>
      </c>
      <c r="U51" s="35">
        <f t="shared" si="5"/>
        <v>18</v>
      </c>
      <c r="V51" s="43">
        <v>0.97589999999999999</v>
      </c>
      <c r="W51" s="35">
        <f t="shared" si="6"/>
        <v>17.566199999999998</v>
      </c>
      <c r="X51" s="35">
        <f t="shared" si="7"/>
        <v>84.232701550000002</v>
      </c>
      <c r="Y51" s="35">
        <f t="shared" si="8"/>
        <v>78.739620930000001</v>
      </c>
      <c r="Z51" s="44">
        <f t="shared" si="12"/>
        <v>2</v>
      </c>
      <c r="AA51" s="33" t="str">
        <f t="shared" si="10"/>
        <v>是</v>
      </c>
      <c r="AB51" s="33"/>
      <c r="AC51" s="45" t="b">
        <f t="shared" si="11"/>
        <v>0</v>
      </c>
    </row>
    <row r="52" spans="1:16384" s="2" customFormat="1" ht="30" customHeight="1">
      <c r="A52" s="16">
        <v>48</v>
      </c>
      <c r="B52" s="16" t="s">
        <v>159</v>
      </c>
      <c r="C52" s="16" t="s">
        <v>35</v>
      </c>
      <c r="D52" s="16" t="s">
        <v>74</v>
      </c>
      <c r="E52" s="29" t="s">
        <v>160</v>
      </c>
      <c r="F52" s="29" t="s">
        <v>32</v>
      </c>
      <c r="G52" s="20" t="s">
        <v>132</v>
      </c>
      <c r="H52" s="20">
        <v>3</v>
      </c>
      <c r="I52" s="11">
        <v>75.5</v>
      </c>
      <c r="J52" s="37">
        <v>61</v>
      </c>
      <c r="K52" s="38">
        <f t="shared" si="0"/>
        <v>9.15</v>
      </c>
      <c r="L52" s="38">
        <v>82.33</v>
      </c>
      <c r="M52" s="38">
        <f t="shared" si="1"/>
        <v>20.5825</v>
      </c>
      <c r="N52" s="41">
        <v>1.0051000000000001</v>
      </c>
      <c r="O52" s="38">
        <f t="shared" si="2"/>
        <v>20.687470749999999</v>
      </c>
      <c r="P52" s="38">
        <v>63.33</v>
      </c>
      <c r="Q52" s="38">
        <f t="shared" si="3"/>
        <v>25.332000000000001</v>
      </c>
      <c r="R52" s="27">
        <v>1.0256000000000001</v>
      </c>
      <c r="S52" s="38">
        <f t="shared" si="4"/>
        <v>25.980499200000001</v>
      </c>
      <c r="T52" s="38">
        <v>86</v>
      </c>
      <c r="U52" s="38">
        <f t="shared" si="5"/>
        <v>17.2</v>
      </c>
      <c r="V52" s="27">
        <v>0.97589999999999999</v>
      </c>
      <c r="W52" s="38">
        <f t="shared" si="6"/>
        <v>16.78548</v>
      </c>
      <c r="X52" s="38">
        <f t="shared" si="7"/>
        <v>72.603449949999998</v>
      </c>
      <c r="Y52" s="38">
        <f t="shared" si="8"/>
        <v>73.762069969999999</v>
      </c>
      <c r="Z52" s="46">
        <f t="shared" si="12"/>
        <v>13</v>
      </c>
      <c r="AA52" s="11" t="str">
        <f t="shared" si="10"/>
        <v>是</v>
      </c>
      <c r="AB52" s="11"/>
      <c r="AC52" s="47" t="b">
        <f t="shared" si="11"/>
        <v>1</v>
      </c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  <c r="XFD52" s="1"/>
    </row>
    <row r="53" spans="1:16384" ht="30" customHeight="1">
      <c r="A53" s="10">
        <v>49</v>
      </c>
      <c r="B53" s="16" t="s">
        <v>161</v>
      </c>
      <c r="C53" s="10" t="s">
        <v>35</v>
      </c>
      <c r="D53" s="10" t="s">
        <v>77</v>
      </c>
      <c r="E53" s="28" t="s">
        <v>162</v>
      </c>
      <c r="F53" s="28" t="s">
        <v>32</v>
      </c>
      <c r="G53" s="15" t="s">
        <v>132</v>
      </c>
      <c r="H53" s="15">
        <v>4</v>
      </c>
      <c r="I53" s="33">
        <v>77</v>
      </c>
      <c r="J53" s="34">
        <v>78.66</v>
      </c>
      <c r="K53" s="35">
        <f t="shared" si="0"/>
        <v>11.798999999999999</v>
      </c>
      <c r="L53" s="35">
        <v>87.4</v>
      </c>
      <c r="M53" s="35">
        <f t="shared" si="1"/>
        <v>21.85</v>
      </c>
      <c r="N53" s="40">
        <v>0.995</v>
      </c>
      <c r="O53" s="35">
        <f t="shared" si="2"/>
        <v>21.740749999999998</v>
      </c>
      <c r="P53" s="35">
        <v>73.17</v>
      </c>
      <c r="Q53" s="35">
        <f t="shared" si="3"/>
        <v>29.268000000000001</v>
      </c>
      <c r="R53" s="43">
        <v>0.97570000000000001</v>
      </c>
      <c r="S53" s="35">
        <f t="shared" si="4"/>
        <v>28.5567876</v>
      </c>
      <c r="T53" s="35">
        <v>80.930000000000007</v>
      </c>
      <c r="U53" s="35">
        <f t="shared" si="5"/>
        <v>16.186</v>
      </c>
      <c r="V53" s="43">
        <v>1.0253000000000001</v>
      </c>
      <c r="W53" s="35">
        <f t="shared" si="6"/>
        <v>16.595505800000002</v>
      </c>
      <c r="X53" s="35">
        <f t="shared" si="7"/>
        <v>78.692043400000003</v>
      </c>
      <c r="Y53" s="35">
        <f t="shared" si="8"/>
        <v>78.015226040000002</v>
      </c>
      <c r="Z53" s="44">
        <f t="shared" si="12"/>
        <v>3</v>
      </c>
      <c r="AA53" s="33" t="str">
        <f t="shared" si="10"/>
        <v>是</v>
      </c>
      <c r="AB53" s="33"/>
      <c r="AC53" s="45" t="b">
        <f t="shared" si="11"/>
        <v>0</v>
      </c>
    </row>
    <row r="54" spans="1:16384" s="2" customFormat="1" ht="30" customHeight="1">
      <c r="A54" s="16">
        <v>50</v>
      </c>
      <c r="B54" s="16" t="s">
        <v>163</v>
      </c>
      <c r="C54" s="16" t="s">
        <v>35</v>
      </c>
      <c r="D54" s="16" t="s">
        <v>80</v>
      </c>
      <c r="E54" s="29" t="s">
        <v>164</v>
      </c>
      <c r="F54" s="29" t="s">
        <v>32</v>
      </c>
      <c r="G54" s="20" t="s">
        <v>132</v>
      </c>
      <c r="H54" s="20">
        <v>4</v>
      </c>
      <c r="I54" s="11">
        <v>71</v>
      </c>
      <c r="J54" s="37">
        <v>68</v>
      </c>
      <c r="K54" s="38">
        <f t="shared" si="0"/>
        <v>10.199999999999999</v>
      </c>
      <c r="L54" s="38">
        <v>81.069999999999993</v>
      </c>
      <c r="M54" s="38">
        <f t="shared" si="1"/>
        <v>20.267499999999998</v>
      </c>
      <c r="N54" s="41">
        <v>0.995</v>
      </c>
      <c r="O54" s="38">
        <f t="shared" si="2"/>
        <v>20.166162499999999</v>
      </c>
      <c r="P54" s="38">
        <v>74.930000000000007</v>
      </c>
      <c r="Q54" s="38">
        <f t="shared" si="3"/>
        <v>29.972000000000001</v>
      </c>
      <c r="R54" s="27">
        <v>0.97570000000000001</v>
      </c>
      <c r="S54" s="38">
        <f t="shared" si="4"/>
        <v>29.243680399999999</v>
      </c>
      <c r="T54" s="38">
        <v>81</v>
      </c>
      <c r="U54" s="38">
        <f t="shared" si="5"/>
        <v>16.2</v>
      </c>
      <c r="V54" s="27">
        <v>1.0253000000000001</v>
      </c>
      <c r="W54" s="38">
        <f t="shared" si="6"/>
        <v>16.609860000000001</v>
      </c>
      <c r="X54" s="38">
        <f t="shared" si="7"/>
        <v>76.219702900000001</v>
      </c>
      <c r="Y54" s="38">
        <f t="shared" si="8"/>
        <v>74.131821740000007</v>
      </c>
      <c r="Z54" s="46">
        <f t="shared" si="12"/>
        <v>11</v>
      </c>
      <c r="AA54" s="11" t="str">
        <f t="shared" si="10"/>
        <v>是</v>
      </c>
      <c r="AB54" s="11"/>
      <c r="AC54" s="47" t="b">
        <f t="shared" si="11"/>
        <v>1</v>
      </c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pans="1:16384" ht="30" customHeight="1">
      <c r="A55" s="10">
        <v>51</v>
      </c>
      <c r="B55" s="16" t="s">
        <v>165</v>
      </c>
      <c r="C55" s="10" t="s">
        <v>35</v>
      </c>
      <c r="D55" s="10" t="s">
        <v>83</v>
      </c>
      <c r="E55" s="28" t="s">
        <v>166</v>
      </c>
      <c r="F55" s="28" t="s">
        <v>32</v>
      </c>
      <c r="G55" s="15" t="s">
        <v>132</v>
      </c>
      <c r="H55" s="15">
        <v>4</v>
      </c>
      <c r="I55" s="33">
        <v>61.5</v>
      </c>
      <c r="J55" s="34">
        <v>55.33</v>
      </c>
      <c r="K55" s="35">
        <f t="shared" si="0"/>
        <v>8.2995000000000001</v>
      </c>
      <c r="L55" s="35">
        <v>84.33</v>
      </c>
      <c r="M55" s="35">
        <f t="shared" si="1"/>
        <v>21.0825</v>
      </c>
      <c r="N55" s="40">
        <v>0.995</v>
      </c>
      <c r="O55" s="35">
        <f t="shared" si="2"/>
        <v>20.9770875</v>
      </c>
      <c r="P55" s="35">
        <v>77.930000000000007</v>
      </c>
      <c r="Q55" s="35">
        <f t="shared" si="3"/>
        <v>31.172000000000001</v>
      </c>
      <c r="R55" s="43">
        <v>0.97570000000000001</v>
      </c>
      <c r="S55" s="35">
        <f t="shared" si="4"/>
        <v>30.414520400000001</v>
      </c>
      <c r="T55" s="35">
        <v>79.930000000000007</v>
      </c>
      <c r="U55" s="35">
        <f t="shared" si="5"/>
        <v>15.986000000000001</v>
      </c>
      <c r="V55" s="43">
        <v>1.0253000000000001</v>
      </c>
      <c r="W55" s="35">
        <f t="shared" si="6"/>
        <v>16.390445799999998</v>
      </c>
      <c r="X55" s="35">
        <f t="shared" si="7"/>
        <v>76.081553700000001</v>
      </c>
      <c r="Y55" s="35">
        <f t="shared" si="8"/>
        <v>70.24893222</v>
      </c>
      <c r="Z55" s="44">
        <f t="shared" si="12"/>
        <v>21</v>
      </c>
      <c r="AA55" s="33" t="str">
        <f t="shared" si="10"/>
        <v>否</v>
      </c>
      <c r="AB55" s="33"/>
      <c r="AC55" s="45" t="b">
        <f t="shared" si="11"/>
        <v>0</v>
      </c>
    </row>
    <row r="56" spans="1:16384" s="2" customFormat="1" ht="30" customHeight="1">
      <c r="A56" s="16">
        <v>52</v>
      </c>
      <c r="B56" s="16" t="s">
        <v>167</v>
      </c>
      <c r="C56" s="16" t="s">
        <v>35</v>
      </c>
      <c r="D56" s="16" t="s">
        <v>86</v>
      </c>
      <c r="E56" s="29" t="s">
        <v>168</v>
      </c>
      <c r="F56" s="29" t="s">
        <v>32</v>
      </c>
      <c r="G56" s="20" t="s">
        <v>132</v>
      </c>
      <c r="H56" s="20">
        <v>4</v>
      </c>
      <c r="I56" s="11">
        <v>64.5</v>
      </c>
      <c r="J56" s="37">
        <v>64.33</v>
      </c>
      <c r="K56" s="38">
        <f t="shared" si="0"/>
        <v>9.6494999999999997</v>
      </c>
      <c r="L56" s="38">
        <v>81.77</v>
      </c>
      <c r="M56" s="38">
        <f t="shared" si="1"/>
        <v>20.442499999999999</v>
      </c>
      <c r="N56" s="41">
        <v>0.995</v>
      </c>
      <c r="O56" s="38">
        <f t="shared" si="2"/>
        <v>20.340287499999999</v>
      </c>
      <c r="P56" s="38">
        <v>78.67</v>
      </c>
      <c r="Q56" s="38">
        <f t="shared" si="3"/>
        <v>31.468</v>
      </c>
      <c r="R56" s="27">
        <v>0.97570000000000001</v>
      </c>
      <c r="S56" s="38">
        <f t="shared" si="4"/>
        <v>30.703327600000001</v>
      </c>
      <c r="T56" s="38">
        <v>80.53</v>
      </c>
      <c r="U56" s="38">
        <f t="shared" si="5"/>
        <v>16.106000000000002</v>
      </c>
      <c r="V56" s="27">
        <v>1.0253000000000001</v>
      </c>
      <c r="W56" s="38">
        <f t="shared" si="6"/>
        <v>16.513481800000001</v>
      </c>
      <c r="X56" s="38">
        <f t="shared" si="7"/>
        <v>77.206596899999994</v>
      </c>
      <c r="Y56" s="38">
        <f t="shared" si="8"/>
        <v>72.123958139999999</v>
      </c>
      <c r="Z56" s="46">
        <f t="shared" si="12"/>
        <v>19</v>
      </c>
      <c r="AA56" s="11" t="str">
        <f t="shared" si="10"/>
        <v>否</v>
      </c>
      <c r="AB56" s="11"/>
      <c r="AC56" s="47" t="b">
        <f t="shared" si="11"/>
        <v>1</v>
      </c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  <c r="XFD56" s="1"/>
    </row>
    <row r="57" spans="1:16384" ht="30" customHeight="1">
      <c r="A57" s="10">
        <v>53</v>
      </c>
      <c r="B57" s="16" t="s">
        <v>169</v>
      </c>
      <c r="C57" s="10" t="s">
        <v>35</v>
      </c>
      <c r="D57" s="10" t="s">
        <v>89</v>
      </c>
      <c r="E57" s="28" t="s">
        <v>170</v>
      </c>
      <c r="F57" s="28" t="s">
        <v>32</v>
      </c>
      <c r="G57" s="15" t="s">
        <v>132</v>
      </c>
      <c r="H57" s="15">
        <v>4</v>
      </c>
      <c r="I57" s="33">
        <v>60</v>
      </c>
      <c r="J57" s="34">
        <v>73.67</v>
      </c>
      <c r="K57" s="35">
        <f t="shared" si="0"/>
        <v>11.0505</v>
      </c>
      <c r="L57" s="35">
        <v>80.87</v>
      </c>
      <c r="M57" s="35">
        <f t="shared" si="1"/>
        <v>20.217500000000001</v>
      </c>
      <c r="N57" s="40">
        <v>0.995</v>
      </c>
      <c r="O57" s="35">
        <f t="shared" si="2"/>
        <v>20.116412499999999</v>
      </c>
      <c r="P57" s="35">
        <v>75.13</v>
      </c>
      <c r="Q57" s="35">
        <f t="shared" si="3"/>
        <v>30.052</v>
      </c>
      <c r="R57" s="43">
        <v>0.97570000000000001</v>
      </c>
      <c r="S57" s="35">
        <f t="shared" si="4"/>
        <v>29.321736399999999</v>
      </c>
      <c r="T57" s="35">
        <v>78.87</v>
      </c>
      <c r="U57" s="35">
        <f t="shared" si="5"/>
        <v>15.773999999999999</v>
      </c>
      <c r="V57" s="43">
        <v>1.0253000000000001</v>
      </c>
      <c r="W57" s="35">
        <f t="shared" si="6"/>
        <v>16.1730822</v>
      </c>
      <c r="X57" s="35">
        <f t="shared" si="7"/>
        <v>76.661731099999997</v>
      </c>
      <c r="Y57" s="35">
        <f t="shared" si="8"/>
        <v>69.997038660000001</v>
      </c>
      <c r="Z57" s="44">
        <f t="shared" si="12"/>
        <v>22</v>
      </c>
      <c r="AA57" s="33" t="str">
        <f t="shared" si="10"/>
        <v>否</v>
      </c>
      <c r="AB57" s="33" t="s">
        <v>171</v>
      </c>
      <c r="AC57" s="45" t="b">
        <f t="shared" si="11"/>
        <v>0</v>
      </c>
    </row>
    <row r="58" spans="1:16384" s="2" customFormat="1" ht="30" customHeight="1">
      <c r="A58" s="16">
        <v>54</v>
      </c>
      <c r="B58" s="16" t="s">
        <v>172</v>
      </c>
      <c r="C58" s="16" t="s">
        <v>35</v>
      </c>
      <c r="D58" s="16" t="s">
        <v>92</v>
      </c>
      <c r="E58" s="29" t="s">
        <v>173</v>
      </c>
      <c r="F58" s="29" t="s">
        <v>32</v>
      </c>
      <c r="G58" s="20" t="s">
        <v>132</v>
      </c>
      <c r="H58" s="20">
        <v>4</v>
      </c>
      <c r="I58" s="11">
        <v>69.5</v>
      </c>
      <c r="J58" s="37">
        <v>71.33</v>
      </c>
      <c r="K58" s="38">
        <f t="shared" si="0"/>
        <v>10.6995</v>
      </c>
      <c r="L58" s="38">
        <v>86.7</v>
      </c>
      <c r="M58" s="38">
        <f t="shared" si="1"/>
        <v>21.675000000000001</v>
      </c>
      <c r="N58" s="41">
        <v>0.995</v>
      </c>
      <c r="O58" s="38">
        <f t="shared" si="2"/>
        <v>21.566624999999998</v>
      </c>
      <c r="P58" s="38">
        <v>72.33</v>
      </c>
      <c r="Q58" s="38">
        <f t="shared" si="3"/>
        <v>28.931999999999999</v>
      </c>
      <c r="R58" s="27">
        <v>0.97570000000000001</v>
      </c>
      <c r="S58" s="38">
        <f t="shared" si="4"/>
        <v>28.228952400000001</v>
      </c>
      <c r="T58" s="38">
        <v>84</v>
      </c>
      <c r="U58" s="38">
        <f t="shared" si="5"/>
        <v>16.8</v>
      </c>
      <c r="V58" s="27">
        <v>1.0253000000000001</v>
      </c>
      <c r="W58" s="38">
        <f t="shared" si="6"/>
        <v>17.22504</v>
      </c>
      <c r="X58" s="38">
        <f t="shared" si="7"/>
        <v>77.720117400000007</v>
      </c>
      <c r="Y58" s="38">
        <f t="shared" si="8"/>
        <v>74.432070440000004</v>
      </c>
      <c r="Z58" s="46">
        <f t="shared" si="12"/>
        <v>10</v>
      </c>
      <c r="AA58" s="11" t="str">
        <f t="shared" si="10"/>
        <v>是</v>
      </c>
      <c r="AB58" s="11"/>
      <c r="AC58" s="47" t="b">
        <f t="shared" si="11"/>
        <v>1</v>
      </c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ht="30" customHeight="1">
      <c r="A59" s="10">
        <v>55</v>
      </c>
      <c r="B59" s="16" t="s">
        <v>174</v>
      </c>
      <c r="C59" s="10" t="s">
        <v>35</v>
      </c>
      <c r="D59" s="10" t="s">
        <v>95</v>
      </c>
      <c r="E59" s="28" t="s">
        <v>175</v>
      </c>
      <c r="F59" s="28" t="s">
        <v>32</v>
      </c>
      <c r="G59" s="15" t="s">
        <v>132</v>
      </c>
      <c r="H59" s="15">
        <v>4</v>
      </c>
      <c r="I59" s="33">
        <v>64</v>
      </c>
      <c r="J59" s="34">
        <v>54.67</v>
      </c>
      <c r="K59" s="35">
        <f t="shared" si="0"/>
        <v>8.2004999999999999</v>
      </c>
      <c r="L59" s="35">
        <v>82.37</v>
      </c>
      <c r="M59" s="35">
        <f t="shared" si="1"/>
        <v>20.592500000000001</v>
      </c>
      <c r="N59" s="40">
        <v>0.995</v>
      </c>
      <c r="O59" s="35">
        <f t="shared" si="2"/>
        <v>20.489537500000001</v>
      </c>
      <c r="P59" s="35">
        <v>74.77</v>
      </c>
      <c r="Q59" s="35">
        <f t="shared" si="3"/>
        <v>29.908000000000001</v>
      </c>
      <c r="R59" s="43">
        <v>0.97570000000000001</v>
      </c>
      <c r="S59" s="35">
        <f t="shared" si="4"/>
        <v>29.181235600000001</v>
      </c>
      <c r="T59" s="35">
        <v>66.83</v>
      </c>
      <c r="U59" s="35">
        <f t="shared" si="5"/>
        <v>13.366</v>
      </c>
      <c r="V59" s="43">
        <v>1.0253000000000001</v>
      </c>
      <c r="W59" s="35">
        <f t="shared" si="6"/>
        <v>13.704159799999999</v>
      </c>
      <c r="X59" s="35">
        <f t="shared" si="7"/>
        <v>71.575432899999996</v>
      </c>
      <c r="Y59" s="35">
        <f t="shared" si="8"/>
        <v>68.545259740000006</v>
      </c>
      <c r="Z59" s="44">
        <f t="shared" si="12"/>
        <v>26</v>
      </c>
      <c r="AA59" s="33" t="str">
        <f t="shared" si="10"/>
        <v>否</v>
      </c>
      <c r="AB59" s="33"/>
      <c r="AC59" s="45" t="b">
        <f t="shared" si="11"/>
        <v>0</v>
      </c>
    </row>
    <row r="60" spans="1:16384" s="2" customFormat="1" ht="30" customHeight="1">
      <c r="A60" s="16">
        <v>56</v>
      </c>
      <c r="B60" s="16" t="s">
        <v>176</v>
      </c>
      <c r="C60" s="16" t="s">
        <v>35</v>
      </c>
      <c r="D60" s="16" t="s">
        <v>98</v>
      </c>
      <c r="E60" s="29" t="s">
        <v>177</v>
      </c>
      <c r="F60" s="29" t="s">
        <v>32</v>
      </c>
      <c r="G60" s="20" t="s">
        <v>132</v>
      </c>
      <c r="H60" s="20">
        <v>4</v>
      </c>
      <c r="I60" s="11">
        <v>60.5</v>
      </c>
      <c r="J60" s="37">
        <v>57</v>
      </c>
      <c r="K60" s="38">
        <f t="shared" si="0"/>
        <v>8.5500000000000007</v>
      </c>
      <c r="L60" s="38">
        <v>76.33</v>
      </c>
      <c r="M60" s="38">
        <f t="shared" si="1"/>
        <v>19.0825</v>
      </c>
      <c r="N60" s="41">
        <v>0.995</v>
      </c>
      <c r="O60" s="38">
        <f t="shared" si="2"/>
        <v>18.987087500000001</v>
      </c>
      <c r="P60" s="38">
        <v>73.67</v>
      </c>
      <c r="Q60" s="38">
        <f t="shared" si="3"/>
        <v>29.468</v>
      </c>
      <c r="R60" s="27">
        <v>0.97570000000000001</v>
      </c>
      <c r="S60" s="38">
        <f t="shared" si="4"/>
        <v>28.751927599999998</v>
      </c>
      <c r="T60" s="38">
        <v>76.5</v>
      </c>
      <c r="U60" s="38">
        <f t="shared" si="5"/>
        <v>15.3</v>
      </c>
      <c r="V60" s="27">
        <v>1.0253000000000001</v>
      </c>
      <c r="W60" s="38">
        <f t="shared" si="6"/>
        <v>15.68709</v>
      </c>
      <c r="X60" s="38">
        <f t="shared" si="7"/>
        <v>71.976105099999998</v>
      </c>
      <c r="Y60" s="38">
        <f t="shared" si="8"/>
        <v>67.385663059999999</v>
      </c>
      <c r="Z60" s="46">
        <f t="shared" si="12"/>
        <v>28</v>
      </c>
      <c r="AA60" s="11" t="str">
        <f t="shared" si="10"/>
        <v>否</v>
      </c>
      <c r="AB60" s="11"/>
      <c r="AC60" s="47" t="b">
        <f t="shared" si="11"/>
        <v>1</v>
      </c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pans="1:16384" ht="30" customHeight="1">
      <c r="A61" s="10">
        <v>57</v>
      </c>
      <c r="B61" s="16" t="s">
        <v>178</v>
      </c>
      <c r="C61" s="10" t="s">
        <v>35</v>
      </c>
      <c r="D61" s="10" t="s">
        <v>101</v>
      </c>
      <c r="E61" s="28" t="s">
        <v>179</v>
      </c>
      <c r="F61" s="28" t="s">
        <v>32</v>
      </c>
      <c r="G61" s="15" t="s">
        <v>132</v>
      </c>
      <c r="H61" s="15">
        <v>4</v>
      </c>
      <c r="I61" s="33">
        <v>62</v>
      </c>
      <c r="J61" s="34">
        <v>59.67</v>
      </c>
      <c r="K61" s="35">
        <f t="shared" si="0"/>
        <v>8.9504999999999999</v>
      </c>
      <c r="L61" s="35">
        <v>80.67</v>
      </c>
      <c r="M61" s="35">
        <f t="shared" si="1"/>
        <v>20.1675</v>
      </c>
      <c r="N61" s="40">
        <v>0.995</v>
      </c>
      <c r="O61" s="35">
        <f t="shared" si="2"/>
        <v>20.0666625</v>
      </c>
      <c r="P61" s="35">
        <v>53.33</v>
      </c>
      <c r="Q61" s="35">
        <f t="shared" si="3"/>
        <v>21.332000000000001</v>
      </c>
      <c r="R61" s="43">
        <v>0.97570000000000001</v>
      </c>
      <c r="S61" s="35">
        <f t="shared" si="4"/>
        <v>20.813632399999999</v>
      </c>
      <c r="T61" s="35">
        <v>78.83</v>
      </c>
      <c r="U61" s="35">
        <f t="shared" si="5"/>
        <v>15.766</v>
      </c>
      <c r="V61" s="43">
        <v>1.0253000000000001</v>
      </c>
      <c r="W61" s="35">
        <f t="shared" si="6"/>
        <v>16.164879800000001</v>
      </c>
      <c r="X61" s="35">
        <f t="shared" si="7"/>
        <v>65.995674699999995</v>
      </c>
      <c r="Y61" s="35">
        <f t="shared" si="8"/>
        <v>64.397404820000006</v>
      </c>
      <c r="Z61" s="44">
        <f t="shared" si="12"/>
        <v>30</v>
      </c>
      <c r="AA61" s="33" t="str">
        <f t="shared" si="10"/>
        <v>否</v>
      </c>
      <c r="AB61" s="33"/>
      <c r="AC61" s="45" t="b">
        <f t="shared" si="11"/>
        <v>0</v>
      </c>
    </row>
    <row r="62" spans="1:16384" s="2" customFormat="1" ht="30" customHeight="1">
      <c r="A62" s="16">
        <v>58</v>
      </c>
      <c r="B62" s="16" t="s">
        <v>180</v>
      </c>
      <c r="C62" s="16" t="s">
        <v>35</v>
      </c>
      <c r="D62" s="16" t="s">
        <v>104</v>
      </c>
      <c r="E62" s="29" t="s">
        <v>181</v>
      </c>
      <c r="F62" s="29" t="s">
        <v>32</v>
      </c>
      <c r="G62" s="20" t="s">
        <v>132</v>
      </c>
      <c r="H62" s="20">
        <v>4</v>
      </c>
      <c r="I62" s="11">
        <v>68</v>
      </c>
      <c r="J62" s="37">
        <v>69.67</v>
      </c>
      <c r="K62" s="38">
        <f t="shared" si="0"/>
        <v>10.4505</v>
      </c>
      <c r="L62" s="38">
        <v>77.77</v>
      </c>
      <c r="M62" s="38">
        <f t="shared" si="1"/>
        <v>19.442499999999999</v>
      </c>
      <c r="N62" s="41">
        <v>0.995</v>
      </c>
      <c r="O62" s="38">
        <f t="shared" si="2"/>
        <v>19.345287500000001</v>
      </c>
      <c r="P62" s="38">
        <v>68.83</v>
      </c>
      <c r="Q62" s="38">
        <f t="shared" si="3"/>
        <v>27.532</v>
      </c>
      <c r="R62" s="27">
        <v>0.97570000000000001</v>
      </c>
      <c r="S62" s="38">
        <f t="shared" si="4"/>
        <v>26.8629724</v>
      </c>
      <c r="T62" s="38">
        <v>75.569999999999993</v>
      </c>
      <c r="U62" s="38">
        <f t="shared" si="5"/>
        <v>15.114000000000001</v>
      </c>
      <c r="V62" s="27">
        <v>1.0253000000000001</v>
      </c>
      <c r="W62" s="38">
        <f t="shared" si="6"/>
        <v>15.4963842</v>
      </c>
      <c r="X62" s="38">
        <f t="shared" si="7"/>
        <v>72.155144100000001</v>
      </c>
      <c r="Y62" s="38">
        <f t="shared" si="8"/>
        <v>70.493086460000001</v>
      </c>
      <c r="Z62" s="46">
        <f t="shared" si="12"/>
        <v>20</v>
      </c>
      <c r="AA62" s="11" t="str">
        <f t="shared" si="10"/>
        <v>否</v>
      </c>
      <c r="AB62" s="11"/>
      <c r="AC62" s="47" t="b">
        <f t="shared" si="11"/>
        <v>1</v>
      </c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pans="1:16384" ht="30" customHeight="1">
      <c r="A63" s="10">
        <v>59</v>
      </c>
      <c r="B63" s="16" t="s">
        <v>182</v>
      </c>
      <c r="C63" s="10" t="s">
        <v>35</v>
      </c>
      <c r="D63" s="10" t="s">
        <v>107</v>
      </c>
      <c r="E63" s="28" t="s">
        <v>183</v>
      </c>
      <c r="F63" s="28" t="s">
        <v>32</v>
      </c>
      <c r="G63" s="15" t="s">
        <v>132</v>
      </c>
      <c r="H63" s="15">
        <v>4</v>
      </c>
      <c r="I63" s="33">
        <v>69.5</v>
      </c>
      <c r="J63" s="34">
        <v>61.33</v>
      </c>
      <c r="K63" s="35">
        <f t="shared" si="0"/>
        <v>9.1995000000000005</v>
      </c>
      <c r="L63" s="35">
        <v>84.33</v>
      </c>
      <c r="M63" s="35">
        <f t="shared" si="1"/>
        <v>21.0825</v>
      </c>
      <c r="N63" s="40">
        <v>0.995</v>
      </c>
      <c r="O63" s="35">
        <f t="shared" si="2"/>
        <v>20.9770875</v>
      </c>
      <c r="P63" s="35">
        <v>77.67</v>
      </c>
      <c r="Q63" s="35">
        <f t="shared" si="3"/>
        <v>31.068000000000001</v>
      </c>
      <c r="R63" s="43">
        <v>0.97570000000000001</v>
      </c>
      <c r="S63" s="35">
        <f t="shared" si="4"/>
        <v>30.313047600000001</v>
      </c>
      <c r="T63" s="35">
        <v>80.17</v>
      </c>
      <c r="U63" s="35">
        <f t="shared" si="5"/>
        <v>16.033999999999999</v>
      </c>
      <c r="V63" s="43">
        <v>1.0253000000000001</v>
      </c>
      <c r="W63" s="35">
        <f t="shared" si="6"/>
        <v>16.439660199999999</v>
      </c>
      <c r="X63" s="35">
        <f t="shared" si="7"/>
        <v>76.929295300000007</v>
      </c>
      <c r="Y63" s="35">
        <f t="shared" si="8"/>
        <v>73.957577180000001</v>
      </c>
      <c r="Z63" s="44">
        <f t="shared" si="12"/>
        <v>12</v>
      </c>
      <c r="AA63" s="33" t="str">
        <f t="shared" si="10"/>
        <v>是</v>
      </c>
      <c r="AB63" s="33"/>
      <c r="AC63" s="45" t="b">
        <f t="shared" si="11"/>
        <v>0</v>
      </c>
    </row>
    <row r="64" spans="1:16384" s="2" customFormat="1" ht="30" customHeight="1">
      <c r="A64" s="16">
        <v>60</v>
      </c>
      <c r="B64" s="16" t="s">
        <v>184</v>
      </c>
      <c r="C64" s="16" t="s">
        <v>35</v>
      </c>
      <c r="D64" s="16" t="s">
        <v>110</v>
      </c>
      <c r="E64" s="29" t="s">
        <v>185</v>
      </c>
      <c r="F64" s="29" t="s">
        <v>32</v>
      </c>
      <c r="G64" s="20" t="s">
        <v>132</v>
      </c>
      <c r="H64" s="20">
        <v>4</v>
      </c>
      <c r="I64" s="11">
        <v>69</v>
      </c>
      <c r="J64" s="37">
        <v>55.67</v>
      </c>
      <c r="K64" s="38">
        <f t="shared" si="0"/>
        <v>8.3505000000000003</v>
      </c>
      <c r="L64" s="38">
        <v>85</v>
      </c>
      <c r="M64" s="38">
        <f t="shared" si="1"/>
        <v>21.25</v>
      </c>
      <c r="N64" s="41">
        <v>0.995</v>
      </c>
      <c r="O64" s="38">
        <f t="shared" si="2"/>
        <v>21.143750000000001</v>
      </c>
      <c r="P64" s="38">
        <v>76.3</v>
      </c>
      <c r="Q64" s="38">
        <f t="shared" si="3"/>
        <v>30.52</v>
      </c>
      <c r="R64" s="27">
        <v>0.97570000000000001</v>
      </c>
      <c r="S64" s="38">
        <f t="shared" si="4"/>
        <v>29.778364</v>
      </c>
      <c r="T64" s="38">
        <v>82.07</v>
      </c>
      <c r="U64" s="38">
        <f t="shared" si="5"/>
        <v>16.414000000000001</v>
      </c>
      <c r="V64" s="27">
        <v>1.0253000000000001</v>
      </c>
      <c r="W64" s="38">
        <f t="shared" si="6"/>
        <v>16.8292742</v>
      </c>
      <c r="X64" s="38">
        <f t="shared" si="7"/>
        <v>76.101888200000005</v>
      </c>
      <c r="Y64" s="38">
        <f t="shared" si="8"/>
        <v>73.261132919999994</v>
      </c>
      <c r="Z64" s="46">
        <f t="shared" si="12"/>
        <v>14</v>
      </c>
      <c r="AA64" s="11" t="str">
        <f t="shared" si="10"/>
        <v>是</v>
      </c>
      <c r="AB64" s="11"/>
      <c r="AC64" s="47" t="b">
        <f t="shared" si="11"/>
        <v>1</v>
      </c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  <c r="XFD64" s="1"/>
    </row>
    <row r="65" spans="1:16384" ht="30" customHeight="1">
      <c r="A65" s="10">
        <v>61</v>
      </c>
      <c r="B65" s="16" t="s">
        <v>186</v>
      </c>
      <c r="C65" s="10" t="s">
        <v>35</v>
      </c>
      <c r="D65" s="10" t="s">
        <v>113</v>
      </c>
      <c r="E65" s="28" t="s">
        <v>187</v>
      </c>
      <c r="F65" s="28" t="s">
        <v>32</v>
      </c>
      <c r="G65" s="15" t="s">
        <v>132</v>
      </c>
      <c r="H65" s="15">
        <v>4</v>
      </c>
      <c r="I65" s="33">
        <v>71.5</v>
      </c>
      <c r="J65" s="34">
        <v>66.67</v>
      </c>
      <c r="K65" s="35">
        <f t="shared" si="0"/>
        <v>10.000500000000001</v>
      </c>
      <c r="L65" s="35">
        <v>78.37</v>
      </c>
      <c r="M65" s="35">
        <f t="shared" si="1"/>
        <v>19.592500000000001</v>
      </c>
      <c r="N65" s="40">
        <v>0.995</v>
      </c>
      <c r="O65" s="35">
        <f t="shared" si="2"/>
        <v>19.4945375</v>
      </c>
      <c r="P65" s="35">
        <v>80.63</v>
      </c>
      <c r="Q65" s="35">
        <f t="shared" si="3"/>
        <v>32.252000000000002</v>
      </c>
      <c r="R65" s="43">
        <v>0.97570000000000001</v>
      </c>
      <c r="S65" s="35">
        <f t="shared" si="4"/>
        <v>31.468276400000001</v>
      </c>
      <c r="T65" s="35">
        <v>82.8</v>
      </c>
      <c r="U65" s="35">
        <f t="shared" si="5"/>
        <v>16.559999999999999</v>
      </c>
      <c r="V65" s="43">
        <v>1.0253000000000001</v>
      </c>
      <c r="W65" s="35">
        <f t="shared" si="6"/>
        <v>16.978967999999998</v>
      </c>
      <c r="X65" s="35">
        <f t="shared" si="7"/>
        <v>77.942281899999998</v>
      </c>
      <c r="Y65" s="35">
        <f t="shared" si="8"/>
        <v>75.365369139999999</v>
      </c>
      <c r="Z65" s="44">
        <f t="shared" si="12"/>
        <v>6</v>
      </c>
      <c r="AA65" s="33" t="str">
        <f t="shared" si="10"/>
        <v>是</v>
      </c>
      <c r="AB65" s="33"/>
      <c r="AC65" s="45" t="b">
        <f t="shared" si="11"/>
        <v>0</v>
      </c>
    </row>
    <row r="66" spans="1:16384" s="2" customFormat="1" ht="30" customHeight="1">
      <c r="A66" s="16">
        <v>62</v>
      </c>
      <c r="B66" s="16" t="s">
        <v>188</v>
      </c>
      <c r="C66" s="16" t="s">
        <v>35</v>
      </c>
      <c r="D66" s="16" t="s">
        <v>116</v>
      </c>
      <c r="E66" s="29" t="s">
        <v>189</v>
      </c>
      <c r="F66" s="29" t="s">
        <v>32</v>
      </c>
      <c r="G66" s="20" t="s">
        <v>132</v>
      </c>
      <c r="H66" s="20">
        <v>4</v>
      </c>
      <c r="I66" s="11">
        <v>73</v>
      </c>
      <c r="J66" s="37">
        <v>56.33</v>
      </c>
      <c r="K66" s="38">
        <f t="shared" si="0"/>
        <v>8.4495000000000005</v>
      </c>
      <c r="L66" s="38">
        <v>86.6</v>
      </c>
      <c r="M66" s="38">
        <f t="shared" si="1"/>
        <v>21.65</v>
      </c>
      <c r="N66" s="41">
        <v>0.995</v>
      </c>
      <c r="O66" s="38">
        <f t="shared" si="2"/>
        <v>21.54175</v>
      </c>
      <c r="P66" s="38">
        <v>78.2</v>
      </c>
      <c r="Q66" s="38">
        <f t="shared" si="3"/>
        <v>31.28</v>
      </c>
      <c r="R66" s="27">
        <v>0.97570000000000001</v>
      </c>
      <c r="S66" s="38">
        <f t="shared" si="4"/>
        <v>30.519895999999999</v>
      </c>
      <c r="T66" s="38">
        <v>81.290000000000006</v>
      </c>
      <c r="U66" s="38">
        <f t="shared" si="5"/>
        <v>16.257999999999999</v>
      </c>
      <c r="V66" s="27">
        <v>1.0253000000000001</v>
      </c>
      <c r="W66" s="38">
        <f t="shared" si="6"/>
        <v>16.6693274</v>
      </c>
      <c r="X66" s="38">
        <f t="shared" si="7"/>
        <v>77.180473399999997</v>
      </c>
      <c r="Y66" s="38">
        <f t="shared" si="8"/>
        <v>75.508284040000007</v>
      </c>
      <c r="Z66" s="46">
        <f t="shared" si="12"/>
        <v>5</v>
      </c>
      <c r="AA66" s="11" t="str">
        <f t="shared" si="10"/>
        <v>是</v>
      </c>
      <c r="AB66" s="11"/>
      <c r="AC66" s="47" t="b">
        <f t="shared" si="11"/>
        <v>1</v>
      </c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  <c r="XFD66" s="1"/>
    </row>
    <row r="67" spans="1:16384" ht="30" customHeight="1">
      <c r="A67" s="10">
        <v>63</v>
      </c>
      <c r="B67" s="16" t="s">
        <v>190</v>
      </c>
      <c r="C67" s="10" t="s">
        <v>35</v>
      </c>
      <c r="D67" s="10" t="s">
        <v>119</v>
      </c>
      <c r="E67" s="28" t="s">
        <v>191</v>
      </c>
      <c r="F67" s="28" t="s">
        <v>32</v>
      </c>
      <c r="G67" s="15" t="s">
        <v>132</v>
      </c>
      <c r="H67" s="15">
        <v>4</v>
      </c>
      <c r="I67" s="33">
        <v>68.5</v>
      </c>
      <c r="J67" s="34">
        <v>62.33</v>
      </c>
      <c r="K67" s="35">
        <f t="shared" si="0"/>
        <v>9.3495000000000008</v>
      </c>
      <c r="L67" s="35">
        <v>81.430000000000007</v>
      </c>
      <c r="M67" s="35">
        <f t="shared" si="1"/>
        <v>20.357500000000002</v>
      </c>
      <c r="N67" s="40">
        <v>0.995</v>
      </c>
      <c r="O67" s="35">
        <f t="shared" si="2"/>
        <v>20.255712500000001</v>
      </c>
      <c r="P67" s="35">
        <v>74.8</v>
      </c>
      <c r="Q67" s="35">
        <f t="shared" si="3"/>
        <v>29.92</v>
      </c>
      <c r="R67" s="43">
        <v>0.97570000000000001</v>
      </c>
      <c r="S67" s="35">
        <f t="shared" si="4"/>
        <v>29.192944000000001</v>
      </c>
      <c r="T67" s="35">
        <v>80.17</v>
      </c>
      <c r="U67" s="35">
        <f t="shared" si="5"/>
        <v>16.033999999999999</v>
      </c>
      <c r="V67" s="43">
        <v>1.0253000000000001</v>
      </c>
      <c r="W67" s="35">
        <f t="shared" si="6"/>
        <v>16.439660199999999</v>
      </c>
      <c r="X67" s="35">
        <f t="shared" si="7"/>
        <v>75.237816699999996</v>
      </c>
      <c r="Y67" s="35">
        <f t="shared" si="8"/>
        <v>72.542690019999995</v>
      </c>
      <c r="Z67" s="44">
        <f t="shared" si="12"/>
        <v>17</v>
      </c>
      <c r="AA67" s="33" t="str">
        <f t="shared" si="10"/>
        <v>否</v>
      </c>
      <c r="AB67" s="33"/>
      <c r="AC67" s="45" t="b">
        <f t="shared" si="11"/>
        <v>0</v>
      </c>
    </row>
    <row r="71" spans="1:16384">
      <c r="S71" s="1" t="s">
        <v>192</v>
      </c>
    </row>
    <row r="72" spans="1:16384">
      <c r="R72" s="64">
        <v>44065</v>
      </c>
      <c r="S72" s="64"/>
      <c r="T72" s="64"/>
    </row>
  </sheetData>
  <autoFilter ref="B3:AC67">
    <extLst/>
  </autoFilter>
  <mergeCells count="17">
    <mergeCell ref="AB3:AB4"/>
    <mergeCell ref="B1:AB1"/>
    <mergeCell ref="A2:AB2"/>
    <mergeCell ref="J3:X3"/>
    <mergeCell ref="R72:T7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Y3:Y4"/>
    <mergeCell ref="Z3:Z4"/>
    <mergeCell ref="AA3:AA4"/>
  </mergeCells>
  <phoneticPr fontId="12" type="noConversion"/>
  <printOptions horizontalCentered="1"/>
  <pageMargins left="0.75" right="0.75" top="1" bottom="1" header="0.5" footer="0.5"/>
  <pageSetup paperSize="8" orientation="landscape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幼儿园成绩公示</vt:lpstr>
      <vt:lpstr>幼儿园成绩公示!Print_Titles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Qa</cp:lastModifiedBy>
  <dcterms:created xsi:type="dcterms:W3CDTF">2020-08-22T07:01:55Z</dcterms:created>
  <dcterms:modified xsi:type="dcterms:W3CDTF">2020-08-22T08:23:11Z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