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date1904="1"/>
  <bookViews>
    <workbookView windowWidth="28125" windowHeight="12090"/>
  </bookViews>
  <sheets>
    <sheet name="1-4-广元12.9卫生公共基础考试-成绩单" sheetId="1" r:id="rId1"/>
  </sheets>
  <externalReferences>
    <externalReference r:id="rId2"/>
  </externalReferences>
  <definedNames>
    <definedName name="_xlnm._FilterDatabase" localSheetId="0" hidden="1">'1-4-广元12.9卫生公共基础考试-成绩单'!$A$3:$R$49</definedName>
    <definedName name="_xlnm.Print_Titles" localSheetId="0">'1-4-广元12.9卫生公共基础考试-成绩单'!$2:$3</definedName>
  </definedNames>
  <calcPr calcId="144525"/>
</workbook>
</file>

<file path=xl/sharedStrings.xml><?xml version="1.0" encoding="utf-8"?>
<sst xmlns="http://schemas.openxmlformats.org/spreadsheetml/2006/main" count="246" uniqueCount="81">
  <si>
    <t>附件2：</t>
  </si>
  <si>
    <t>广元市利州区2020年上半年公开考试招聘事业单位工作人员面试成绩、考试总成绩及入闱体检人员名单</t>
  </si>
  <si>
    <t>姓名</t>
  </si>
  <si>
    <t>身份证号</t>
  </si>
  <si>
    <t>职位编号</t>
  </si>
  <si>
    <t>招聘人数</t>
  </si>
  <si>
    <t>单位名称</t>
  </si>
  <si>
    <t>报考岗位</t>
  </si>
  <si>
    <t>加分项目</t>
  </si>
  <si>
    <t>加分分数</t>
  </si>
  <si>
    <t>笔试成绩</t>
  </si>
  <si>
    <t>加分后成绩</t>
  </si>
  <si>
    <t>加分原因</t>
  </si>
  <si>
    <t>笔试总成绩</t>
  </si>
  <si>
    <t>笔试折合成绩</t>
  </si>
  <si>
    <t>面试成绩</t>
  </si>
  <si>
    <t>面试折合成绩</t>
  </si>
  <si>
    <t>考试总成绩</t>
  </si>
  <si>
    <t>名次</t>
  </si>
  <si>
    <t>备注</t>
  </si>
  <si>
    <t xml:space="preserve">秦孟翔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</si>
  <si>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20200401                                                                                                                                                                                                                                                      </t>
  </si>
  <si>
    <t>1</t>
  </si>
  <si>
    <t>广元市利州区上西街道环境卫生管理所</t>
  </si>
  <si>
    <t>管理岗位</t>
  </si>
  <si>
    <t>入闱体检</t>
  </si>
  <si>
    <t xml:space="preserve">广元市利州区上西街道环境卫生管理所                                                                                                                                                                                                                            </t>
  </si>
  <si>
    <t xml:space="preserve">张永俊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</si>
  <si>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20200402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</si>
  <si>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广元市利州区河西街道环境卫生管理所                                                                                                                                                                                                                            </t>
  </si>
  <si>
    <t xml:space="preserve">强超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</si>
  <si>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20200403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</si>
  <si>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广元市利州区南河街道办事处党群服务中心                                                                                                                                                                                                                        </t>
  </si>
  <si>
    <t>三支一扶</t>
  </si>
  <si>
    <t>服务于昭化区原张家乡人民政府，2015-2019年度考核均为合格。</t>
  </si>
  <si>
    <t xml:space="preserve">昝均林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</si>
  <si>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20200404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</si>
  <si>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广元市利州区金洞乡人民政府社会治安综合治理中心                                                                                                                                                                                                                </t>
  </si>
  <si>
    <t xml:space="preserve">张婷婷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</si>
  <si>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20200405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</si>
  <si>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广元市利州区质监事务中心                                                                                                                                                                                                                                      </t>
  </si>
  <si>
    <t xml:space="preserve">曾培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</si>
  <si>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20200406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</si>
  <si>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广元市利州区矿山安全技术指导站                                                                                                                                                                                                                                </t>
  </si>
  <si>
    <t xml:space="preserve">王茹一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</si>
  <si>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20200408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</si>
  <si>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广元市土地房屋征收拆迁事务中心                                                                                                                                                                                                                                </t>
  </si>
  <si>
    <t xml:space="preserve">张大远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</si>
  <si>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20200409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</si>
  <si>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广元市利州区水旱灾害防治中心                                                                                                                                                                                                                                  </t>
  </si>
  <si>
    <t>专业技术岗位</t>
  </si>
  <si>
    <t>大学生士兵</t>
  </si>
  <si>
    <t>2016年9月-2018年9月服预于91431部队。</t>
  </si>
  <si>
    <t xml:space="preserve">唐韬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</si>
  <si>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20200410                                                                                                                                                                                                                                                      </t>
  </si>
  <si>
    <t>3</t>
  </si>
  <si>
    <t xml:space="preserve">广元市利州区建设工程造价事务中心                                                                                                                                                                                                                              </t>
  </si>
  <si>
    <t>服务于昭化区元坝镇人民政府，2017-2019年度考核均为合格。</t>
  </si>
  <si>
    <t xml:space="preserve">刘伟康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</si>
  <si>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林亮                                                                                                                                                                                                                                                          </t>
  </si>
  <si>
    <t>服务于江油市二郎庙镇从事扶贫工作，2015-2019年度考核均为合格。</t>
  </si>
  <si>
    <t xml:space="preserve">刘小晖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</si>
  <si>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20200411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</si>
  <si>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广元市利州区医疗保障事务中心                                                                                                                                                                                                                                  </t>
  </si>
  <si>
    <t xml:space="preserve">李绍亮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</si>
  <si>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20200412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</si>
  <si>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广元市利州区中医医院                                                                                                                                                                                                                                          </t>
  </si>
  <si>
    <t>专业技术岗位（麻醉）</t>
  </si>
  <si>
    <t xml:space="preserve">何怀鑫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</si>
  <si>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20200413                                                                                                                                                                                                                                                      </t>
  </si>
  <si>
    <t>专业技术岗位(泌尿外科)</t>
  </si>
  <si>
    <t xml:space="preserve">王小芳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</si>
  <si>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20200417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</si>
  <si>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广元市利州区第二人民医院                                                                                                                                                                                                                                      </t>
  </si>
  <si>
    <t>专业技术岗位（护理）</t>
  </si>
  <si>
    <t xml:space="preserve">曾梦琦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</si>
  <si>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20200420                                                                                                                                                                                                                                                      </t>
  </si>
  <si>
    <t>专业技术岗位（药剂专业）</t>
  </si>
  <si>
    <t xml:space="preserve">李洋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</si>
  <si>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20200421                                                                                                                                                                                                                                                      </t>
  </si>
  <si>
    <t>专业技术岗位（会计专业）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</si>
</sst>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 "/>
    <numFmt numFmtId="177" formatCode="00000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0"/>
  </cellStyleXfs>
  <cellXfs count="2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1" fillId="0" borderId="0" xfId="0" applyNumberFormat="1" applyFont="1" applyAlignment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Normal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621222199602127612</v>
          </cell>
        </row>
        <row r="2">
          <cell r="A2" t="str">
            <v>513701199409156317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">
          <cell r="A3" t="str">
            <v>510823199509228112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">
          <cell r="A19" t="str">
            <v>420683199604234215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">
          <cell r="A20" t="str">
            <v>511623199512111695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">
          <cell r="A21" t="str">
            <v>510812199603013610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1">
          <cell r="A91" t="str">
            <v>51082119940527631X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2">
          <cell r="A92" t="str">
            <v>510811199306214524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3">
          <cell r="A93" t="str">
            <v>510811199412294097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6">
          <cell r="A156" t="str">
            <v>510821199611232334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7">
          <cell r="A157" t="str">
            <v>510802199708131717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8">
          <cell r="A158" t="str">
            <v>51081119971102146X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4">
          <cell r="A194" t="str">
            <v>510822199006011927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5">
          <cell r="A195" t="str">
            <v>511303199205030615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6">
          <cell r="A196" t="str">
            <v>612326199803230026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1">
          <cell r="A291" t="str">
            <v>51082119940410003X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2">
          <cell r="A292" t="str">
            <v>510802199611265217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3">
          <cell r="A293" t="str">
            <v>510821199612010039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5">
          <cell r="A305" t="str">
            <v>510812199606035524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6">
          <cell r="A306" t="str">
            <v>510802199412240025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7">
          <cell r="A307" t="str">
            <v>51080219950808301X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4">
          <cell r="A494" t="str">
            <v>510811199407090057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5">
          <cell r="A495" t="str">
            <v>510822199501231791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10">
          <cell r="A510" t="str">
            <v>612326199010120011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11">
          <cell r="A511" t="str">
            <v>510822199401090012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12">
          <cell r="A512" t="str">
            <v>510704199203052113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13">
          <cell r="A513" t="str">
            <v>513723199405035815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14">
          <cell r="A514" t="str">
            <v>622626199510075657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16">
          <cell r="A516" t="str">
            <v>500239199303018335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17">
          <cell r="A517" t="str">
            <v>510811199412251927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18">
          <cell r="A518" t="str">
            <v>513030199103124631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20">
          <cell r="A520" t="str">
            <v>510802199203023016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53">
          <cell r="A653" t="str">
            <v>510802199608071745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54">
          <cell r="A654" t="str">
            <v>510812199411115524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55">
          <cell r="A655" t="str">
            <v>510822199410030011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09">
          <cell r="A709" t="str">
            <v>510811199604030010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10">
          <cell r="A710" t="str">
            <v>510812198909016617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16">
          <cell r="A716" t="str">
            <v>510802199001264110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20">
          <cell r="A720" t="str">
            <v>510802198301211315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23">
          <cell r="A723" t="str">
            <v>61232619920927072x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24">
          <cell r="A724" t="str">
            <v>612326199101102425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25">
          <cell r="A725" t="str">
            <v>510802198907083821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26">
          <cell r="A726" t="str">
            <v>510802199203080467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8">
          <cell r="A738" t="str">
            <v>510821199402026841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9">
          <cell r="A739" t="str">
            <v>510802199410203327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40">
          <cell r="A740" t="str">
            <v>510823199601062004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1"/>
  <sheetViews>
    <sheetView tabSelected="1" zoomScale="90" zoomScaleNormal="90" workbookViewId="0">
      <selection activeCell="T13" sqref="T13"/>
    </sheetView>
  </sheetViews>
  <sheetFormatPr defaultColWidth="9" defaultRowHeight="26.25" customHeight="1"/>
  <cols>
    <col min="1" max="1" width="9" style="1"/>
    <col min="2" max="2" width="17.3833333333333" style="2" customWidth="1"/>
    <col min="3" max="3" width="11.25" style="1" customWidth="1"/>
    <col min="4" max="4" width="8.75" style="1" customWidth="1"/>
    <col min="5" max="5" width="27.5" style="1" customWidth="1"/>
    <col min="6" max="6" width="19.8583333333333" style="1" customWidth="1"/>
    <col min="7" max="7" width="12.8833333333333" style="1" customWidth="1"/>
    <col min="8" max="8" width="9.13333333333333" style="1" customWidth="1"/>
    <col min="9" max="9" width="8.75" style="1" customWidth="1"/>
    <col min="10" max="10" width="12" style="1" customWidth="1"/>
    <col min="11" max="11" width="9" style="1"/>
    <col min="12" max="12" width="11.8833333333333" style="1" customWidth="1"/>
    <col min="13" max="13" width="11.8833333333333" style="3" customWidth="1"/>
    <col min="14" max="14" width="9.88333333333333" style="3" customWidth="1"/>
    <col min="15" max="15" width="8.75" style="3" customWidth="1"/>
    <col min="16" max="16" width="7.36666666666667" style="3" customWidth="1"/>
    <col min="17" max="17" width="9.30833333333333" style="1" customWidth="1"/>
    <col min="18" max="16384" width="9" style="1"/>
  </cols>
  <sheetData>
    <row r="1" ht="14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2"/>
      <c r="N1" s="12"/>
      <c r="O1" s="13"/>
      <c r="P1" s="13"/>
    </row>
    <row r="2" s="1" customFormat="1" ht="35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4"/>
      <c r="N2" s="5"/>
      <c r="O2" s="5"/>
      <c r="P2" s="5"/>
      <c r="Q2" s="5"/>
      <c r="R2" s="5"/>
    </row>
    <row r="3" ht="35" customHeight="1" spans="1:18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8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7" t="s">
        <v>12</v>
      </c>
      <c r="L3" s="7" t="s">
        <v>13</v>
      </c>
      <c r="M3" s="15" t="s">
        <v>14</v>
      </c>
      <c r="N3" s="15" t="s">
        <v>15</v>
      </c>
      <c r="O3" s="16" t="s">
        <v>16</v>
      </c>
      <c r="P3" s="16" t="s">
        <v>17</v>
      </c>
      <c r="Q3" s="7" t="s">
        <v>18</v>
      </c>
      <c r="R3" s="7" t="s">
        <v>19</v>
      </c>
    </row>
    <row r="4" s="1" customFormat="1" ht="14" customHeight="1" spans="1:18">
      <c r="A4" s="9" t="s">
        <v>20</v>
      </c>
      <c r="B4" s="10" t="str">
        <f>REPLACE([1]Sheet1!A1,9,6,"****")</f>
        <v>62122219****7612</v>
      </c>
      <c r="C4" s="9" t="s">
        <v>21</v>
      </c>
      <c r="D4" s="9" t="s">
        <v>22</v>
      </c>
      <c r="E4" s="9" t="s">
        <v>23</v>
      </c>
      <c r="F4" s="11" t="s">
        <v>24</v>
      </c>
      <c r="G4" s="6"/>
      <c r="H4" s="6"/>
      <c r="I4" s="17">
        <v>75</v>
      </c>
      <c r="J4" s="6"/>
      <c r="K4" s="7"/>
      <c r="L4" s="7">
        <f t="shared" ref="L4:L9" si="0">I4+J4</f>
        <v>75</v>
      </c>
      <c r="M4" s="15">
        <f>L4*60%</f>
        <v>45</v>
      </c>
      <c r="N4" s="15">
        <v>77</v>
      </c>
      <c r="O4" s="18">
        <f>N4*40%</f>
        <v>30.8</v>
      </c>
      <c r="P4" s="18">
        <f>M4+O4</f>
        <v>75.8</v>
      </c>
      <c r="Q4" s="20">
        <v>1</v>
      </c>
      <c r="R4" s="21" t="s">
        <v>25</v>
      </c>
    </row>
    <row r="5" s="1" customFormat="1" ht="14" customHeight="1" spans="1:18">
      <c r="A5" s="9"/>
      <c r="B5" s="10" t="str">
        <f>REPLACE([1]Sheet1!A2,9,6,"****")</f>
        <v>51370119****6317                                                                                                                                                                                                                                            </v>
      </c>
      <c r="C5" s="9" t="s">
        <v>21</v>
      </c>
      <c r="D5" s="9" t="s">
        <v>22</v>
      </c>
      <c r="E5" s="9" t="s">
        <v>23</v>
      </c>
      <c r="F5" s="11" t="s">
        <v>24</v>
      </c>
      <c r="G5" s="6"/>
      <c r="H5" s="6"/>
      <c r="I5" s="17">
        <v>69</v>
      </c>
      <c r="J5" s="6"/>
      <c r="K5" s="7"/>
      <c r="L5" s="7">
        <f t="shared" si="0"/>
        <v>69</v>
      </c>
      <c r="M5" s="15">
        <f t="shared" ref="M5:M49" si="1">L5*60%</f>
        <v>41.4</v>
      </c>
      <c r="N5" s="15">
        <v>77.66</v>
      </c>
      <c r="O5" s="18">
        <f t="shared" ref="O5:O49" si="2">N5*40%</f>
        <v>31.064</v>
      </c>
      <c r="P5" s="18">
        <f t="shared" ref="P5:P49" si="3">M5+O5</f>
        <v>72.464</v>
      </c>
      <c r="Q5" s="7">
        <v>2</v>
      </c>
      <c r="R5" s="7"/>
    </row>
    <row r="6" s="1" customFormat="1" ht="14" customHeight="1" spans="1:18">
      <c r="A6" s="9"/>
      <c r="B6" s="10" t="str">
        <f>REPLACE([1]Sheet1!A3,9,6,"****")</f>
        <v>51082319****8112                                                                                                                                                                                                                                            </v>
      </c>
      <c r="C6" s="9" t="s">
        <v>21</v>
      </c>
      <c r="D6" s="9" t="s">
        <v>22</v>
      </c>
      <c r="E6" s="9" t="s">
        <v>26</v>
      </c>
      <c r="F6" s="11" t="s">
        <v>24</v>
      </c>
      <c r="G6" s="6"/>
      <c r="H6" s="6"/>
      <c r="I6" s="17">
        <v>68</v>
      </c>
      <c r="J6" s="6"/>
      <c r="K6" s="7"/>
      <c r="L6" s="7">
        <f t="shared" si="0"/>
        <v>68</v>
      </c>
      <c r="M6" s="15">
        <f t="shared" si="1"/>
        <v>40.8</v>
      </c>
      <c r="N6" s="15">
        <v>75.04</v>
      </c>
      <c r="O6" s="18">
        <f t="shared" si="2"/>
        <v>30.016</v>
      </c>
      <c r="P6" s="18">
        <f t="shared" si="3"/>
        <v>70.816</v>
      </c>
      <c r="Q6" s="7">
        <v>3</v>
      </c>
      <c r="R6" s="7"/>
    </row>
    <row r="7" s="1" customFormat="1" ht="14" customHeight="1" spans="1:18">
      <c r="A7" s="9" t="s">
        <v>27</v>
      </c>
      <c r="B7" s="10" t="str">
        <f>REPLACE([1]Sheet1!A19,9,6,"****")</f>
        <v>42068319****4215                                                                                                                                                                                                                                            </v>
      </c>
      <c r="C7" s="9" t="s">
        <v>28</v>
      </c>
      <c r="D7" s="9" t="s">
        <v>22</v>
      </c>
      <c r="E7" s="9" t="s">
        <v>29</v>
      </c>
      <c r="F7" s="11" t="s">
        <v>24</v>
      </c>
      <c r="G7" s="6"/>
      <c r="H7" s="6"/>
      <c r="I7" s="17">
        <v>76</v>
      </c>
      <c r="J7" s="6"/>
      <c r="K7" s="7"/>
      <c r="L7" s="7">
        <f t="shared" si="0"/>
        <v>76</v>
      </c>
      <c r="M7" s="15">
        <f t="shared" si="1"/>
        <v>45.6</v>
      </c>
      <c r="N7" s="15">
        <v>80.5</v>
      </c>
      <c r="O7" s="18">
        <f t="shared" si="2"/>
        <v>32.2</v>
      </c>
      <c r="P7" s="18">
        <f t="shared" si="3"/>
        <v>77.8</v>
      </c>
      <c r="Q7" s="7">
        <v>1</v>
      </c>
      <c r="R7" s="21" t="s">
        <v>25</v>
      </c>
    </row>
    <row r="8" s="1" customFormat="1" ht="14" customHeight="1" spans="1:18">
      <c r="A8" s="9"/>
      <c r="B8" s="10" t="str">
        <f>REPLACE([1]Sheet1!A20,9,6,"****")</f>
        <v>51162319****1695                                                                                                                                                                                                                                            </v>
      </c>
      <c r="C8" s="9" t="s">
        <v>28</v>
      </c>
      <c r="D8" s="9" t="s">
        <v>22</v>
      </c>
      <c r="E8" s="9" t="s">
        <v>29</v>
      </c>
      <c r="F8" s="11" t="s">
        <v>24</v>
      </c>
      <c r="G8" s="6"/>
      <c r="H8" s="6"/>
      <c r="I8" s="17">
        <v>75</v>
      </c>
      <c r="J8" s="6"/>
      <c r="K8" s="7"/>
      <c r="L8" s="7">
        <f t="shared" si="0"/>
        <v>75</v>
      </c>
      <c r="M8" s="15">
        <f t="shared" si="1"/>
        <v>45</v>
      </c>
      <c r="N8" s="15">
        <v>79.52</v>
      </c>
      <c r="O8" s="18">
        <f t="shared" si="2"/>
        <v>31.808</v>
      </c>
      <c r="P8" s="18">
        <f t="shared" si="3"/>
        <v>76.808</v>
      </c>
      <c r="Q8" s="7">
        <v>2</v>
      </c>
      <c r="R8" s="7"/>
    </row>
    <row r="9" s="1" customFormat="1" ht="14" customHeight="1" spans="1:18">
      <c r="A9" s="9"/>
      <c r="B9" s="10" t="str">
        <f>REPLACE([1]Sheet1!A21,9,6,"****")</f>
        <v>51081219****3610                                                                                                                                                                                                                                            </v>
      </c>
      <c r="C9" s="9" t="s">
        <v>28</v>
      </c>
      <c r="D9" s="9" t="s">
        <v>22</v>
      </c>
      <c r="E9" s="9" t="s">
        <v>29</v>
      </c>
      <c r="F9" s="11" t="s">
        <v>24</v>
      </c>
      <c r="G9" s="6"/>
      <c r="H9" s="6"/>
      <c r="I9" s="17">
        <v>73</v>
      </c>
      <c r="J9" s="6"/>
      <c r="K9" s="7"/>
      <c r="L9" s="7">
        <f t="shared" si="0"/>
        <v>73</v>
      </c>
      <c r="M9" s="15">
        <f t="shared" si="1"/>
        <v>43.8</v>
      </c>
      <c r="N9" s="15">
        <v>75.98</v>
      </c>
      <c r="O9" s="18">
        <f t="shared" si="2"/>
        <v>30.392</v>
      </c>
      <c r="P9" s="18">
        <f t="shared" si="3"/>
        <v>74.192</v>
      </c>
      <c r="Q9" s="7">
        <v>3</v>
      </c>
      <c r="R9" s="7"/>
    </row>
    <row r="10" s="1" customFormat="1" ht="14" customHeight="1" spans="1:18">
      <c r="A10" s="9" t="s">
        <v>30</v>
      </c>
      <c r="B10" s="10" t="str">
        <f>REPLACE([1]Sheet1!A91,9,6,"****")</f>
        <v>51082119****631X                                                                                                                                                                                                                                            </v>
      </c>
      <c r="C10" s="9" t="s">
        <v>31</v>
      </c>
      <c r="D10" s="9" t="s">
        <v>22</v>
      </c>
      <c r="E10" s="9" t="s">
        <v>32</v>
      </c>
      <c r="F10" s="11" t="s">
        <v>24</v>
      </c>
      <c r="G10" s="6"/>
      <c r="H10" s="6"/>
      <c r="I10" s="17">
        <v>76</v>
      </c>
      <c r="J10" s="6"/>
      <c r="K10" s="7"/>
      <c r="L10" s="7">
        <f>I10</f>
        <v>76</v>
      </c>
      <c r="M10" s="15">
        <f t="shared" si="1"/>
        <v>45.6</v>
      </c>
      <c r="N10" s="15">
        <v>78.18</v>
      </c>
      <c r="O10" s="18">
        <f t="shared" si="2"/>
        <v>31.272</v>
      </c>
      <c r="P10" s="18">
        <f t="shared" si="3"/>
        <v>76.872</v>
      </c>
      <c r="Q10" s="7">
        <v>1</v>
      </c>
      <c r="R10" s="21" t="s">
        <v>25</v>
      </c>
    </row>
    <row r="11" s="1" customFormat="1" ht="94" customHeight="1" spans="1:18">
      <c r="A11" s="9"/>
      <c r="B11" s="10" t="str">
        <f>REPLACE([1]Sheet1!A92,9,6,"****")</f>
        <v>51081119****4524                                                                                                                                                                                                                                            </v>
      </c>
      <c r="C11" s="9" t="s">
        <v>31</v>
      </c>
      <c r="D11" s="9" t="s">
        <v>22</v>
      </c>
      <c r="E11" s="9" t="s">
        <v>32</v>
      </c>
      <c r="F11" s="11" t="s">
        <v>24</v>
      </c>
      <c r="G11" s="6" t="s">
        <v>33</v>
      </c>
      <c r="H11" s="6">
        <v>6</v>
      </c>
      <c r="I11" s="17">
        <v>64</v>
      </c>
      <c r="J11" s="6">
        <v>70</v>
      </c>
      <c r="K11" s="9" t="s">
        <v>34</v>
      </c>
      <c r="L11" s="7">
        <v>70</v>
      </c>
      <c r="M11" s="15">
        <f t="shared" si="1"/>
        <v>42</v>
      </c>
      <c r="N11" s="15">
        <v>76.18</v>
      </c>
      <c r="O11" s="18">
        <f t="shared" si="2"/>
        <v>30.472</v>
      </c>
      <c r="P11" s="18">
        <f t="shared" si="3"/>
        <v>72.472</v>
      </c>
      <c r="Q11" s="7">
        <v>2</v>
      </c>
      <c r="R11" s="7"/>
    </row>
    <row r="12" s="1" customFormat="1" ht="14" customHeight="1" spans="1:18">
      <c r="A12" s="9"/>
      <c r="B12" s="10" t="str">
        <f>REPLACE([1]Sheet1!A93,9,6,"****")</f>
        <v>51081119****4097                                                                                                                                                                                                                                            </v>
      </c>
      <c r="C12" s="9" t="s">
        <v>31</v>
      </c>
      <c r="D12" s="9" t="s">
        <v>22</v>
      </c>
      <c r="E12" s="9" t="s">
        <v>32</v>
      </c>
      <c r="F12" s="11" t="s">
        <v>24</v>
      </c>
      <c r="G12" s="6"/>
      <c r="H12" s="6"/>
      <c r="I12" s="17">
        <v>69</v>
      </c>
      <c r="J12" s="6"/>
      <c r="K12" s="7"/>
      <c r="L12" s="7">
        <f t="shared" ref="L12:L25" si="4">I12</f>
        <v>69</v>
      </c>
      <c r="M12" s="15">
        <f t="shared" si="1"/>
        <v>41.4</v>
      </c>
      <c r="N12" s="15">
        <v>73.58</v>
      </c>
      <c r="O12" s="18">
        <f t="shared" si="2"/>
        <v>29.432</v>
      </c>
      <c r="P12" s="18">
        <f t="shared" si="3"/>
        <v>70.832</v>
      </c>
      <c r="Q12" s="7">
        <v>3</v>
      </c>
      <c r="R12" s="7"/>
    </row>
    <row r="13" s="1" customFormat="1" ht="14" customHeight="1" spans="1:18">
      <c r="A13" s="9" t="s">
        <v>35</v>
      </c>
      <c r="B13" s="10" t="str">
        <f>REPLACE([1]Sheet1!A156,9,6,"****")</f>
        <v>51082119****2334                                                                                                                                                                                                                                            </v>
      </c>
      <c r="C13" s="9" t="s">
        <v>36</v>
      </c>
      <c r="D13" s="9" t="s">
        <v>22</v>
      </c>
      <c r="E13" s="9" t="s">
        <v>37</v>
      </c>
      <c r="F13" s="11" t="s">
        <v>24</v>
      </c>
      <c r="G13" s="6"/>
      <c r="H13" s="6"/>
      <c r="I13" s="17">
        <v>69</v>
      </c>
      <c r="J13" s="6"/>
      <c r="K13" s="7"/>
      <c r="L13" s="7">
        <f t="shared" si="4"/>
        <v>69</v>
      </c>
      <c r="M13" s="15">
        <f t="shared" si="1"/>
        <v>41.4</v>
      </c>
      <c r="N13" s="15">
        <v>80.4</v>
      </c>
      <c r="O13" s="18">
        <f t="shared" si="2"/>
        <v>32.16</v>
      </c>
      <c r="P13" s="18">
        <f t="shared" si="3"/>
        <v>73.56</v>
      </c>
      <c r="Q13" s="7">
        <v>1</v>
      </c>
      <c r="R13" s="21" t="s">
        <v>25</v>
      </c>
    </row>
    <row r="14" s="1" customFormat="1" ht="14" customHeight="1" spans="1:18">
      <c r="A14" s="9"/>
      <c r="B14" s="10" t="str">
        <f>REPLACE([1]Sheet1!A158,9,6,"****")</f>
        <v>51081119****146X                                                                                                                                                                                                                                            </v>
      </c>
      <c r="C14" s="9" t="s">
        <v>36</v>
      </c>
      <c r="D14" s="9" t="s">
        <v>22</v>
      </c>
      <c r="E14" s="9" t="s">
        <v>37</v>
      </c>
      <c r="F14" s="11" t="s">
        <v>24</v>
      </c>
      <c r="G14" s="6"/>
      <c r="H14" s="6"/>
      <c r="I14" s="17">
        <v>62</v>
      </c>
      <c r="J14" s="6"/>
      <c r="K14" s="7"/>
      <c r="L14" s="7">
        <f t="shared" si="4"/>
        <v>62</v>
      </c>
      <c r="M14" s="15">
        <f t="shared" si="1"/>
        <v>37.2</v>
      </c>
      <c r="N14" s="15">
        <v>78.02</v>
      </c>
      <c r="O14" s="18">
        <f t="shared" si="2"/>
        <v>31.208</v>
      </c>
      <c r="P14" s="18">
        <f t="shared" si="3"/>
        <v>68.408</v>
      </c>
      <c r="Q14" s="7">
        <v>2</v>
      </c>
      <c r="R14" s="7"/>
    </row>
    <row r="15" s="1" customFormat="1" ht="12" customHeight="1" spans="1:18">
      <c r="A15" s="9"/>
      <c r="B15" s="10" t="str">
        <f>REPLACE([1]Sheet1!A157,9,6,"****")</f>
        <v>51080219****1717                                                                                                                                                                                                                                            </v>
      </c>
      <c r="C15" s="9" t="s">
        <v>36</v>
      </c>
      <c r="D15" s="9" t="s">
        <v>22</v>
      </c>
      <c r="E15" s="9" t="s">
        <v>37</v>
      </c>
      <c r="F15" s="11" t="s">
        <v>24</v>
      </c>
      <c r="G15" s="6"/>
      <c r="H15" s="6"/>
      <c r="I15" s="17">
        <v>62</v>
      </c>
      <c r="J15" s="6"/>
      <c r="K15" s="7"/>
      <c r="L15" s="7">
        <f t="shared" si="4"/>
        <v>62</v>
      </c>
      <c r="M15" s="15">
        <f t="shared" si="1"/>
        <v>37.2</v>
      </c>
      <c r="N15" s="15">
        <v>77.34</v>
      </c>
      <c r="O15" s="18">
        <f t="shared" si="2"/>
        <v>30.936</v>
      </c>
      <c r="P15" s="18">
        <f t="shared" si="3"/>
        <v>68.136</v>
      </c>
      <c r="Q15" s="7">
        <v>3</v>
      </c>
      <c r="R15" s="7"/>
    </row>
    <row r="16" s="1" customFormat="1" ht="14" customHeight="1" spans="1:18">
      <c r="A16" s="9" t="s">
        <v>38</v>
      </c>
      <c r="B16" s="10" t="str">
        <f>REPLACE([1]Sheet1!A194,9,6,"****")</f>
        <v>51082219****1927                                                                                                                                                                                                                                            </v>
      </c>
      <c r="C16" s="9" t="s">
        <v>39</v>
      </c>
      <c r="D16" s="9" t="s">
        <v>22</v>
      </c>
      <c r="E16" s="9" t="s">
        <v>40</v>
      </c>
      <c r="F16" s="11" t="s">
        <v>24</v>
      </c>
      <c r="G16" s="6"/>
      <c r="H16" s="6"/>
      <c r="I16" s="17">
        <v>75</v>
      </c>
      <c r="J16" s="6"/>
      <c r="K16" s="7"/>
      <c r="L16" s="7">
        <f t="shared" si="4"/>
        <v>75</v>
      </c>
      <c r="M16" s="15">
        <f t="shared" si="1"/>
        <v>45</v>
      </c>
      <c r="N16" s="15">
        <v>80.26</v>
      </c>
      <c r="O16" s="18">
        <f t="shared" si="2"/>
        <v>32.104</v>
      </c>
      <c r="P16" s="18">
        <f t="shared" si="3"/>
        <v>77.104</v>
      </c>
      <c r="Q16" s="7">
        <v>1</v>
      </c>
      <c r="R16" s="21" t="s">
        <v>25</v>
      </c>
    </row>
    <row r="17" ht="14" customHeight="1" spans="1:18">
      <c r="A17" s="9"/>
      <c r="B17" s="10" t="str">
        <f>REPLACE([1]Sheet1!A196,9,6,"****")</f>
        <v>61232619****0026                                                                                                                                                                                                                                            </v>
      </c>
      <c r="C17" s="9" t="s">
        <v>39</v>
      </c>
      <c r="D17" s="9" t="s">
        <v>22</v>
      </c>
      <c r="E17" s="9" t="s">
        <v>40</v>
      </c>
      <c r="F17" s="11" t="s">
        <v>24</v>
      </c>
      <c r="G17" s="6"/>
      <c r="H17" s="6"/>
      <c r="I17" s="17">
        <v>73</v>
      </c>
      <c r="J17" s="6"/>
      <c r="K17" s="7"/>
      <c r="L17" s="7">
        <f t="shared" si="4"/>
        <v>73</v>
      </c>
      <c r="M17" s="15">
        <f t="shared" si="1"/>
        <v>43.8</v>
      </c>
      <c r="N17" s="15">
        <v>81.6</v>
      </c>
      <c r="O17" s="18">
        <f t="shared" si="2"/>
        <v>32.64</v>
      </c>
      <c r="P17" s="18">
        <f t="shared" si="3"/>
        <v>76.44</v>
      </c>
      <c r="Q17" s="7">
        <v>2</v>
      </c>
      <c r="R17" s="7"/>
    </row>
    <row r="18" s="1" customFormat="1" ht="14" customHeight="1" spans="1:18">
      <c r="A18" s="9"/>
      <c r="B18" s="10" t="str">
        <f>REPLACE([1]Sheet1!A195,9,6,"****")</f>
        <v>51130319****0615                                                                                                                                                                                                                                            </v>
      </c>
      <c r="C18" s="9" t="s">
        <v>39</v>
      </c>
      <c r="D18" s="9" t="s">
        <v>22</v>
      </c>
      <c r="E18" s="9" t="s">
        <v>40</v>
      </c>
      <c r="F18" s="11" t="s">
        <v>24</v>
      </c>
      <c r="G18" s="6"/>
      <c r="H18" s="6"/>
      <c r="I18" s="17">
        <v>75</v>
      </c>
      <c r="J18" s="6"/>
      <c r="K18" s="7"/>
      <c r="L18" s="7">
        <f t="shared" si="4"/>
        <v>75</v>
      </c>
      <c r="M18" s="15">
        <f t="shared" si="1"/>
        <v>45</v>
      </c>
      <c r="N18" s="15">
        <v>72.5</v>
      </c>
      <c r="O18" s="18">
        <f t="shared" si="2"/>
        <v>29</v>
      </c>
      <c r="P18" s="18">
        <f t="shared" si="3"/>
        <v>74</v>
      </c>
      <c r="Q18" s="7">
        <v>3</v>
      </c>
      <c r="R18" s="7"/>
    </row>
    <row r="19" s="1" customFormat="1" ht="14" customHeight="1" spans="1:18">
      <c r="A19" s="9" t="s">
        <v>41</v>
      </c>
      <c r="B19" s="10" t="str">
        <f>REPLACE([1]Sheet1!A291,9,6,"****")</f>
        <v>51082119****003X                                                                                                                                                                                                                                            </v>
      </c>
      <c r="C19" s="9" t="s">
        <v>42</v>
      </c>
      <c r="D19" s="9" t="s">
        <v>22</v>
      </c>
      <c r="E19" s="9" t="s">
        <v>43</v>
      </c>
      <c r="F19" s="11" t="s">
        <v>24</v>
      </c>
      <c r="G19" s="6"/>
      <c r="H19" s="6"/>
      <c r="I19" s="17">
        <v>70</v>
      </c>
      <c r="J19" s="6"/>
      <c r="K19" s="7"/>
      <c r="L19" s="7">
        <f t="shared" si="4"/>
        <v>70</v>
      </c>
      <c r="M19" s="15">
        <f t="shared" si="1"/>
        <v>42</v>
      </c>
      <c r="N19" s="15">
        <v>76.08</v>
      </c>
      <c r="O19" s="18">
        <f t="shared" si="2"/>
        <v>30.432</v>
      </c>
      <c r="P19" s="18">
        <f t="shared" si="3"/>
        <v>72.432</v>
      </c>
      <c r="Q19" s="7">
        <v>1</v>
      </c>
      <c r="R19" s="21" t="s">
        <v>25</v>
      </c>
    </row>
    <row r="20" s="1" customFormat="1" ht="14" customHeight="1" spans="1:18">
      <c r="A20" s="9"/>
      <c r="B20" s="10" t="str">
        <f>REPLACE([1]Sheet1!A292,9,6,"****")</f>
        <v>51080219****5217                                                                                                                                                                                                                                            </v>
      </c>
      <c r="C20" s="9" t="s">
        <v>42</v>
      </c>
      <c r="D20" s="9" t="s">
        <v>22</v>
      </c>
      <c r="E20" s="9" t="s">
        <v>43</v>
      </c>
      <c r="F20" s="11" t="s">
        <v>24</v>
      </c>
      <c r="G20" s="6"/>
      <c r="H20" s="6"/>
      <c r="I20" s="17">
        <v>68</v>
      </c>
      <c r="J20" s="6"/>
      <c r="K20" s="7"/>
      <c r="L20" s="7">
        <f t="shared" si="4"/>
        <v>68</v>
      </c>
      <c r="M20" s="15">
        <f t="shared" si="1"/>
        <v>40.8</v>
      </c>
      <c r="N20" s="15">
        <v>74.74</v>
      </c>
      <c r="O20" s="18">
        <f t="shared" si="2"/>
        <v>29.896</v>
      </c>
      <c r="P20" s="18">
        <f t="shared" si="3"/>
        <v>70.696</v>
      </c>
      <c r="Q20" s="7">
        <v>2</v>
      </c>
      <c r="R20" s="7"/>
    </row>
    <row r="21" s="1" customFormat="1" ht="14" customHeight="1" spans="1:18">
      <c r="A21" s="9"/>
      <c r="B21" s="10" t="str">
        <f>REPLACE([1]Sheet1!A293,9,6,"****")</f>
        <v>51082119****0039                                                                                                                                                                                                                                            </v>
      </c>
      <c r="C21" s="9" t="s">
        <v>42</v>
      </c>
      <c r="D21" s="9" t="s">
        <v>22</v>
      </c>
      <c r="E21" s="9" t="s">
        <v>43</v>
      </c>
      <c r="F21" s="11" t="s">
        <v>24</v>
      </c>
      <c r="G21" s="6"/>
      <c r="H21" s="6"/>
      <c r="I21" s="17">
        <v>63</v>
      </c>
      <c r="J21" s="6"/>
      <c r="K21" s="7"/>
      <c r="L21" s="7">
        <f t="shared" si="4"/>
        <v>63</v>
      </c>
      <c r="M21" s="15">
        <f t="shared" si="1"/>
        <v>37.8</v>
      </c>
      <c r="N21" s="15">
        <v>78.16</v>
      </c>
      <c r="O21" s="18">
        <f t="shared" si="2"/>
        <v>31.264</v>
      </c>
      <c r="P21" s="18">
        <f t="shared" si="3"/>
        <v>69.064</v>
      </c>
      <c r="Q21" s="7">
        <v>3</v>
      </c>
      <c r="R21" s="7"/>
    </row>
    <row r="22" s="1" customFormat="1" ht="14" customHeight="1" spans="1:18">
      <c r="A22" s="9" t="s">
        <v>44</v>
      </c>
      <c r="B22" s="10" t="str">
        <f>REPLACE([1]Sheet1!A306,9,6,"****")</f>
        <v>51080219****0025                                                                                                                                                                                                                                            </v>
      </c>
      <c r="C22" s="9" t="s">
        <v>45</v>
      </c>
      <c r="D22" s="9" t="s">
        <v>22</v>
      </c>
      <c r="E22" s="9" t="s">
        <v>46</v>
      </c>
      <c r="F22" s="11" t="s">
        <v>24</v>
      </c>
      <c r="G22" s="6"/>
      <c r="H22" s="6"/>
      <c r="I22" s="17">
        <v>77</v>
      </c>
      <c r="J22" s="6"/>
      <c r="K22" s="7"/>
      <c r="L22" s="7">
        <f t="shared" si="4"/>
        <v>77</v>
      </c>
      <c r="M22" s="15">
        <f t="shared" si="1"/>
        <v>46.2</v>
      </c>
      <c r="N22" s="15">
        <v>86.8</v>
      </c>
      <c r="O22" s="18">
        <f t="shared" si="2"/>
        <v>34.72</v>
      </c>
      <c r="P22" s="18">
        <f t="shared" si="3"/>
        <v>80.92</v>
      </c>
      <c r="Q22" s="7">
        <v>1</v>
      </c>
      <c r="R22" s="21" t="s">
        <v>25</v>
      </c>
    </row>
    <row r="23" s="1" customFormat="1" ht="14" customHeight="1" spans="1:18">
      <c r="A23" s="9"/>
      <c r="B23" s="10" t="str">
        <f>REPLACE([1]Sheet1!A305,9,6,"****")</f>
        <v>51081219****5524                                                                                                                                                                                                                                            </v>
      </c>
      <c r="C23" s="9" t="s">
        <v>45</v>
      </c>
      <c r="D23" s="9" t="s">
        <v>22</v>
      </c>
      <c r="E23" s="9" t="s">
        <v>46</v>
      </c>
      <c r="F23" s="11" t="s">
        <v>24</v>
      </c>
      <c r="G23" s="6"/>
      <c r="H23" s="6"/>
      <c r="I23" s="17">
        <v>78</v>
      </c>
      <c r="J23" s="6"/>
      <c r="K23" s="7"/>
      <c r="L23" s="7">
        <f t="shared" si="4"/>
        <v>78</v>
      </c>
      <c r="M23" s="15">
        <f t="shared" si="1"/>
        <v>46.8</v>
      </c>
      <c r="N23" s="15">
        <v>83.12</v>
      </c>
      <c r="O23" s="18">
        <f t="shared" si="2"/>
        <v>33.248</v>
      </c>
      <c r="P23" s="18">
        <f t="shared" si="3"/>
        <v>80.048</v>
      </c>
      <c r="Q23" s="7">
        <v>2</v>
      </c>
      <c r="R23" s="7"/>
    </row>
    <row r="24" s="1" customFormat="1" ht="14" customHeight="1" spans="1:18">
      <c r="A24" s="9"/>
      <c r="B24" s="10" t="str">
        <f>REPLACE([1]Sheet1!A307,9,6,"****")</f>
        <v>51080219****301X                                                                                                                                                                                                                                            </v>
      </c>
      <c r="C24" s="9" t="s">
        <v>45</v>
      </c>
      <c r="D24" s="9" t="s">
        <v>22</v>
      </c>
      <c r="E24" s="9" t="s">
        <v>46</v>
      </c>
      <c r="F24" s="11" t="s">
        <v>24</v>
      </c>
      <c r="G24" s="6"/>
      <c r="H24" s="6"/>
      <c r="I24" s="17">
        <v>74</v>
      </c>
      <c r="J24" s="6"/>
      <c r="K24" s="7"/>
      <c r="L24" s="7">
        <f t="shared" si="4"/>
        <v>74</v>
      </c>
      <c r="M24" s="15">
        <f t="shared" si="1"/>
        <v>44.4</v>
      </c>
      <c r="N24" s="15">
        <v>81.74</v>
      </c>
      <c r="O24" s="18">
        <f t="shared" si="2"/>
        <v>32.696</v>
      </c>
      <c r="P24" s="18">
        <f t="shared" si="3"/>
        <v>77.096</v>
      </c>
      <c r="Q24" s="7">
        <v>3</v>
      </c>
      <c r="R24" s="7"/>
    </row>
    <row r="25" ht="14" customHeight="1" spans="1:18">
      <c r="A25" s="9" t="s">
        <v>47</v>
      </c>
      <c r="B25" s="10" t="str">
        <f>REPLACE([1]Sheet1!A494,9,6,"****")</f>
        <v>51081119****0057                                                                                                                                                                                                                                            </v>
      </c>
      <c r="C25" s="9" t="s">
        <v>48</v>
      </c>
      <c r="D25" s="9" t="s">
        <v>22</v>
      </c>
      <c r="E25" s="9" t="s">
        <v>49</v>
      </c>
      <c r="F25" s="11" t="s">
        <v>50</v>
      </c>
      <c r="G25" s="7"/>
      <c r="H25" s="7"/>
      <c r="I25" s="17">
        <v>74</v>
      </c>
      <c r="J25" s="7"/>
      <c r="K25" s="7"/>
      <c r="L25" s="7">
        <f t="shared" si="4"/>
        <v>74</v>
      </c>
      <c r="M25" s="15">
        <f t="shared" si="1"/>
        <v>44.4</v>
      </c>
      <c r="N25" s="15">
        <v>84.32</v>
      </c>
      <c r="O25" s="18">
        <f t="shared" si="2"/>
        <v>33.728</v>
      </c>
      <c r="P25" s="18">
        <f t="shared" si="3"/>
        <v>78.128</v>
      </c>
      <c r="Q25" s="7">
        <v>1</v>
      </c>
      <c r="R25" s="21" t="s">
        <v>25</v>
      </c>
    </row>
    <row r="26" s="1" customFormat="1" ht="80" customHeight="1" spans="1:18">
      <c r="A26" s="9"/>
      <c r="B26" s="10" t="str">
        <f>REPLACE([1]Sheet1!A495,9,6,"****")</f>
        <v>51082219****1791                                                                                                                                                                                                                                            </v>
      </c>
      <c r="C26" s="9" t="s">
        <v>48</v>
      </c>
      <c r="D26" s="9" t="s">
        <v>22</v>
      </c>
      <c r="E26" s="9" t="s">
        <v>49</v>
      </c>
      <c r="F26" s="11" t="s">
        <v>50</v>
      </c>
      <c r="G26" s="7" t="s">
        <v>51</v>
      </c>
      <c r="H26" s="7">
        <v>2</v>
      </c>
      <c r="I26" s="17">
        <v>72</v>
      </c>
      <c r="J26" s="6">
        <v>74</v>
      </c>
      <c r="K26" s="19" t="s">
        <v>52</v>
      </c>
      <c r="L26" s="7">
        <v>74</v>
      </c>
      <c r="M26" s="15">
        <f t="shared" si="1"/>
        <v>44.4</v>
      </c>
      <c r="N26" s="15">
        <v>80.8</v>
      </c>
      <c r="O26" s="18">
        <f t="shared" si="2"/>
        <v>32.32</v>
      </c>
      <c r="P26" s="18">
        <f t="shared" si="3"/>
        <v>76.72</v>
      </c>
      <c r="Q26" s="7">
        <v>2</v>
      </c>
      <c r="R26" s="7"/>
    </row>
    <row r="27" s="1" customFormat="1" ht="94" customHeight="1" spans="1:18">
      <c r="A27" s="9" t="s">
        <v>53</v>
      </c>
      <c r="B27" s="10" t="str">
        <f>REPLACE([1]Sheet1!A511,9,6,"****")</f>
        <v>51082219****0012                                                                                                                                                                                                                                            </v>
      </c>
      <c r="C27" s="9" t="s">
        <v>54</v>
      </c>
      <c r="D27" s="9" t="s">
        <v>55</v>
      </c>
      <c r="E27" s="9" t="s">
        <v>56</v>
      </c>
      <c r="F27" s="11" t="s">
        <v>50</v>
      </c>
      <c r="G27" s="7" t="s">
        <v>33</v>
      </c>
      <c r="H27" s="7">
        <v>4</v>
      </c>
      <c r="I27" s="17">
        <v>74</v>
      </c>
      <c r="J27" s="7">
        <v>78</v>
      </c>
      <c r="K27" s="9" t="s">
        <v>57</v>
      </c>
      <c r="L27" s="7">
        <v>78</v>
      </c>
      <c r="M27" s="15">
        <f t="shared" si="1"/>
        <v>46.8</v>
      </c>
      <c r="N27" s="15">
        <v>84.34</v>
      </c>
      <c r="O27" s="18">
        <f t="shared" si="2"/>
        <v>33.736</v>
      </c>
      <c r="P27" s="18">
        <f t="shared" si="3"/>
        <v>80.536</v>
      </c>
      <c r="Q27" s="7">
        <v>1</v>
      </c>
      <c r="R27" s="21" t="s">
        <v>25</v>
      </c>
    </row>
    <row r="28" s="1" customFormat="1" ht="81" customHeight="1" spans="1:18">
      <c r="A28" s="9" t="s">
        <v>58</v>
      </c>
      <c r="B28" s="10" t="str">
        <f>REPLACE([1]Sheet1!A510,9,6,"****")</f>
        <v>61232619****0011                                                                                                                                                                                                                                            </v>
      </c>
      <c r="C28" s="9" t="s">
        <v>54</v>
      </c>
      <c r="D28" s="9" t="s">
        <v>55</v>
      </c>
      <c r="E28" s="9" t="s">
        <v>56</v>
      </c>
      <c r="F28" s="11" t="s">
        <v>50</v>
      </c>
      <c r="G28" s="7"/>
      <c r="H28" s="7"/>
      <c r="I28" s="17">
        <v>79</v>
      </c>
      <c r="J28" s="6"/>
      <c r="K28" s="7"/>
      <c r="L28" s="7">
        <f>I28</f>
        <v>79</v>
      </c>
      <c r="M28" s="15">
        <f t="shared" si="1"/>
        <v>47.4</v>
      </c>
      <c r="N28" s="15">
        <v>80.42</v>
      </c>
      <c r="O28" s="18">
        <f t="shared" si="2"/>
        <v>32.168</v>
      </c>
      <c r="P28" s="18">
        <f t="shared" si="3"/>
        <v>79.568</v>
      </c>
      <c r="Q28" s="7">
        <v>2</v>
      </c>
      <c r="R28" s="21" t="s">
        <v>25</v>
      </c>
    </row>
    <row r="29" s="1" customFormat="1" ht="90" customHeight="1" spans="1:18">
      <c r="A29" s="9" t="s">
        <v>59</v>
      </c>
      <c r="B29" s="10" t="str">
        <f>REPLACE([1]Sheet1!A512,9,6,"****")</f>
        <v>51070419****2113                                                                                                                                                                                                                                            </v>
      </c>
      <c r="C29" s="9" t="s">
        <v>54</v>
      </c>
      <c r="D29" s="9" t="s">
        <v>55</v>
      </c>
      <c r="E29" s="9" t="s">
        <v>56</v>
      </c>
      <c r="F29" s="11" t="s">
        <v>50</v>
      </c>
      <c r="G29" s="7" t="s">
        <v>33</v>
      </c>
      <c r="H29" s="7">
        <v>6</v>
      </c>
      <c r="I29" s="17">
        <v>70</v>
      </c>
      <c r="J29" s="6">
        <v>76</v>
      </c>
      <c r="K29" s="9" t="s">
        <v>60</v>
      </c>
      <c r="L29" s="7">
        <v>76</v>
      </c>
      <c r="M29" s="15">
        <f t="shared" si="1"/>
        <v>45.6</v>
      </c>
      <c r="N29" s="15">
        <v>83.1</v>
      </c>
      <c r="O29" s="18">
        <f t="shared" si="2"/>
        <v>33.24</v>
      </c>
      <c r="P29" s="18">
        <f t="shared" si="3"/>
        <v>78.84</v>
      </c>
      <c r="Q29" s="7">
        <v>3</v>
      </c>
      <c r="R29" s="21" t="s">
        <v>25</v>
      </c>
    </row>
    <row r="30" s="1" customFormat="1" ht="14" customHeight="1" spans="1:18">
      <c r="A30" s="9"/>
      <c r="B30" s="10" t="str">
        <f>REPLACE([1]Sheet1!A514,9,6,"****")</f>
        <v>62262619****5657                                                                                                                                                                                                                                            </v>
      </c>
      <c r="C30" s="9" t="s">
        <v>54</v>
      </c>
      <c r="D30" s="9" t="s">
        <v>55</v>
      </c>
      <c r="E30" s="9" t="s">
        <v>56</v>
      </c>
      <c r="F30" s="11" t="s">
        <v>50</v>
      </c>
      <c r="G30" s="7"/>
      <c r="H30" s="7"/>
      <c r="I30" s="17">
        <v>75</v>
      </c>
      <c r="J30" s="6"/>
      <c r="K30" s="7"/>
      <c r="L30" s="7">
        <f t="shared" ref="L30:L49" si="5">I30</f>
        <v>75</v>
      </c>
      <c r="M30" s="15">
        <f t="shared" si="1"/>
        <v>45</v>
      </c>
      <c r="N30" s="15">
        <v>80.5</v>
      </c>
      <c r="O30" s="18">
        <f t="shared" si="2"/>
        <v>32.2</v>
      </c>
      <c r="P30" s="18">
        <f t="shared" si="3"/>
        <v>77.2</v>
      </c>
      <c r="Q30" s="7">
        <v>4</v>
      </c>
      <c r="R30" s="7"/>
    </row>
    <row r="31" ht="14" customHeight="1" spans="1:18">
      <c r="A31" s="9"/>
      <c r="B31" s="10" t="str">
        <f>REPLACE([1]Sheet1!A513,9,6,"****")</f>
        <v>51372319****5815                                                                                                                                                                                                                                            </v>
      </c>
      <c r="C31" s="9" t="s">
        <v>54</v>
      </c>
      <c r="D31" s="9" t="s">
        <v>55</v>
      </c>
      <c r="E31" s="9" t="s">
        <v>56</v>
      </c>
      <c r="F31" s="11" t="s">
        <v>50</v>
      </c>
      <c r="G31" s="7"/>
      <c r="H31" s="7"/>
      <c r="I31" s="17">
        <v>75</v>
      </c>
      <c r="J31" s="6"/>
      <c r="K31" s="7"/>
      <c r="L31" s="7">
        <f t="shared" si="5"/>
        <v>75</v>
      </c>
      <c r="M31" s="15">
        <f t="shared" si="1"/>
        <v>45</v>
      </c>
      <c r="N31" s="15">
        <v>80.1</v>
      </c>
      <c r="O31" s="18">
        <f t="shared" si="2"/>
        <v>32.04</v>
      </c>
      <c r="P31" s="18">
        <f t="shared" si="3"/>
        <v>77.04</v>
      </c>
      <c r="Q31" s="7">
        <v>5</v>
      </c>
      <c r="R31" s="7"/>
    </row>
    <row r="32" s="1" customFormat="1" ht="14" customHeight="1" spans="1:18">
      <c r="A32" s="9"/>
      <c r="B32" s="10" t="str">
        <f>REPLACE([1]Sheet1!A517,9,6,"****")</f>
        <v>51081119****1927                                                                                                                                                                                                                                            </v>
      </c>
      <c r="C32" s="9" t="s">
        <v>54</v>
      </c>
      <c r="D32" s="9" t="s">
        <v>55</v>
      </c>
      <c r="E32" s="9" t="s">
        <v>56</v>
      </c>
      <c r="F32" s="11" t="s">
        <v>50</v>
      </c>
      <c r="G32" s="7"/>
      <c r="H32" s="7"/>
      <c r="I32" s="17">
        <v>72</v>
      </c>
      <c r="J32" s="7"/>
      <c r="K32" s="7"/>
      <c r="L32" s="7">
        <f t="shared" si="5"/>
        <v>72</v>
      </c>
      <c r="M32" s="15">
        <f t="shared" si="1"/>
        <v>43.2</v>
      </c>
      <c r="N32" s="15">
        <v>82</v>
      </c>
      <c r="O32" s="18">
        <f t="shared" si="2"/>
        <v>32.8</v>
      </c>
      <c r="P32" s="18">
        <f t="shared" si="3"/>
        <v>76</v>
      </c>
      <c r="Q32" s="7">
        <v>6</v>
      </c>
      <c r="R32" s="7"/>
    </row>
    <row r="33" s="1" customFormat="1" ht="14" customHeight="1" spans="1:18">
      <c r="A33" s="9"/>
      <c r="B33" s="10" t="str">
        <f>REPLACE([1]Sheet1!A516,9,6,"****")</f>
        <v>50023919****8335                                                                                                                                                                                                                                            </v>
      </c>
      <c r="C33" s="9" t="s">
        <v>54</v>
      </c>
      <c r="D33" s="9" t="s">
        <v>55</v>
      </c>
      <c r="E33" s="9" t="s">
        <v>56</v>
      </c>
      <c r="F33" s="11" t="s">
        <v>50</v>
      </c>
      <c r="G33" s="7"/>
      <c r="H33" s="7"/>
      <c r="I33" s="17">
        <v>73</v>
      </c>
      <c r="J33" s="7"/>
      <c r="K33" s="7"/>
      <c r="L33" s="7">
        <f t="shared" si="5"/>
        <v>73</v>
      </c>
      <c r="M33" s="15">
        <f t="shared" si="1"/>
        <v>43.8</v>
      </c>
      <c r="N33" s="15">
        <v>78.1</v>
      </c>
      <c r="O33" s="18">
        <f t="shared" si="2"/>
        <v>31.24</v>
      </c>
      <c r="P33" s="18">
        <f t="shared" si="3"/>
        <v>75.04</v>
      </c>
      <c r="Q33" s="7">
        <v>7</v>
      </c>
      <c r="R33" s="7"/>
    </row>
    <row r="34" ht="14" customHeight="1" spans="1:18">
      <c r="A34" s="9"/>
      <c r="B34" s="10" t="str">
        <f>REPLACE([1]Sheet1!A520,9,6,"****")</f>
        <v>51080219****3016                                                                                                                                                                                                                                            </v>
      </c>
      <c r="C34" s="9" t="s">
        <v>54</v>
      </c>
      <c r="D34" s="9" t="s">
        <v>55</v>
      </c>
      <c r="E34" s="9" t="s">
        <v>56</v>
      </c>
      <c r="F34" s="11" t="s">
        <v>50</v>
      </c>
      <c r="G34" s="7"/>
      <c r="H34" s="7"/>
      <c r="I34" s="17">
        <v>70</v>
      </c>
      <c r="J34" s="6"/>
      <c r="K34" s="7"/>
      <c r="L34" s="7">
        <f t="shared" si="5"/>
        <v>70</v>
      </c>
      <c r="M34" s="15">
        <f t="shared" si="1"/>
        <v>42</v>
      </c>
      <c r="N34" s="15">
        <v>81.18</v>
      </c>
      <c r="O34" s="18">
        <f t="shared" si="2"/>
        <v>32.472</v>
      </c>
      <c r="P34" s="18">
        <f t="shared" si="3"/>
        <v>74.472</v>
      </c>
      <c r="Q34" s="7">
        <v>8</v>
      </c>
      <c r="R34" s="7"/>
    </row>
    <row r="35" ht="14" customHeight="1" spans="1:18">
      <c r="A35" s="9"/>
      <c r="B35" s="10" t="str">
        <f>REPLACE([1]Sheet1!A518,9,6,"****")</f>
        <v>51303019****4631                                                                                                                                                                                                                                            </v>
      </c>
      <c r="C35" s="9" t="s">
        <v>54</v>
      </c>
      <c r="D35" s="9" t="s">
        <v>55</v>
      </c>
      <c r="E35" s="9" t="s">
        <v>56</v>
      </c>
      <c r="F35" s="11" t="s">
        <v>50</v>
      </c>
      <c r="G35" s="7"/>
      <c r="H35" s="7"/>
      <c r="I35" s="17">
        <v>71</v>
      </c>
      <c r="J35" s="6"/>
      <c r="K35" s="7"/>
      <c r="L35" s="7">
        <f t="shared" si="5"/>
        <v>71</v>
      </c>
      <c r="M35" s="15">
        <f t="shared" si="1"/>
        <v>42.6</v>
      </c>
      <c r="N35" s="15">
        <v>77.2</v>
      </c>
      <c r="O35" s="18">
        <f t="shared" si="2"/>
        <v>30.88</v>
      </c>
      <c r="P35" s="18">
        <f t="shared" si="3"/>
        <v>73.48</v>
      </c>
      <c r="Q35" s="7">
        <v>9</v>
      </c>
      <c r="R35" s="7"/>
    </row>
    <row r="36" ht="14" customHeight="1" spans="1:18">
      <c r="A36" s="9" t="s">
        <v>61</v>
      </c>
      <c r="B36" s="10" t="str">
        <f>REPLACE([1]Sheet1!A709,9,6,"****")</f>
        <v>51081119****0010                                                                                                                                                                                                                                            </v>
      </c>
      <c r="C36" s="9" t="s">
        <v>62</v>
      </c>
      <c r="D36" s="9" t="s">
        <v>22</v>
      </c>
      <c r="E36" s="9" t="s">
        <v>63</v>
      </c>
      <c r="F36" s="11" t="s">
        <v>50</v>
      </c>
      <c r="G36" s="7"/>
      <c r="H36" s="7"/>
      <c r="I36" s="17">
        <v>52</v>
      </c>
      <c r="J36" s="7"/>
      <c r="K36" s="7"/>
      <c r="L36" s="7">
        <f t="shared" si="5"/>
        <v>52</v>
      </c>
      <c r="M36" s="15">
        <f t="shared" si="1"/>
        <v>31.2</v>
      </c>
      <c r="N36" s="15">
        <v>82.02</v>
      </c>
      <c r="O36" s="18">
        <f t="shared" si="2"/>
        <v>32.808</v>
      </c>
      <c r="P36" s="18">
        <f t="shared" si="3"/>
        <v>64.008</v>
      </c>
      <c r="Q36" s="7">
        <v>1</v>
      </c>
      <c r="R36" s="21" t="s">
        <v>25</v>
      </c>
    </row>
    <row r="37" s="1" customFormat="1" ht="14" customHeight="1" spans="1:18">
      <c r="A37" s="9"/>
      <c r="B37" s="10" t="str">
        <f>REPLACE([1]Sheet1!A710,9,6,"****")</f>
        <v>51081219****6617                                                                                                                                                                                                                                            </v>
      </c>
      <c r="C37" s="9" t="s">
        <v>62</v>
      </c>
      <c r="D37" s="9" t="s">
        <v>22</v>
      </c>
      <c r="E37" s="9" t="s">
        <v>63</v>
      </c>
      <c r="F37" s="11" t="s">
        <v>50</v>
      </c>
      <c r="G37" s="7"/>
      <c r="H37" s="7"/>
      <c r="I37" s="17">
        <v>48</v>
      </c>
      <c r="J37" s="7"/>
      <c r="K37" s="7"/>
      <c r="L37" s="7">
        <f t="shared" si="5"/>
        <v>48</v>
      </c>
      <c r="M37" s="15">
        <f t="shared" si="1"/>
        <v>28.8</v>
      </c>
      <c r="N37" s="15">
        <v>79.2</v>
      </c>
      <c r="O37" s="18">
        <f t="shared" si="2"/>
        <v>31.68</v>
      </c>
      <c r="P37" s="18">
        <f t="shared" si="3"/>
        <v>60.48</v>
      </c>
      <c r="Q37" s="7">
        <v>2</v>
      </c>
      <c r="R37" s="7"/>
    </row>
    <row r="38" s="1" customFormat="1" ht="14" customHeight="1" spans="1:18">
      <c r="A38" s="9" t="s">
        <v>64</v>
      </c>
      <c r="B38" s="10" t="str">
        <f>REPLACE([1]Sheet1!A716,9,6,"****")</f>
        <v>51080219****4110                                                                                                                                                                                                                                            </v>
      </c>
      <c r="C38" s="9" t="s">
        <v>65</v>
      </c>
      <c r="D38" s="9" t="s">
        <v>22</v>
      </c>
      <c r="E38" s="9" t="s">
        <v>66</v>
      </c>
      <c r="F38" s="11" t="s">
        <v>67</v>
      </c>
      <c r="G38" s="7"/>
      <c r="H38" s="7"/>
      <c r="I38" s="17">
        <v>49</v>
      </c>
      <c r="J38" s="7"/>
      <c r="K38" s="7"/>
      <c r="L38" s="7">
        <f t="shared" si="5"/>
        <v>49</v>
      </c>
      <c r="M38" s="15">
        <f t="shared" si="1"/>
        <v>29.4</v>
      </c>
      <c r="N38" s="15">
        <v>78.2</v>
      </c>
      <c r="O38" s="18">
        <f t="shared" si="2"/>
        <v>31.28</v>
      </c>
      <c r="P38" s="18">
        <f t="shared" si="3"/>
        <v>60.68</v>
      </c>
      <c r="Q38" s="7">
        <v>1</v>
      </c>
      <c r="R38" s="21" t="s">
        <v>25</v>
      </c>
    </row>
    <row r="39" s="1" customFormat="1" ht="14" customHeight="1" spans="1:18">
      <c r="A39" s="9" t="s">
        <v>68</v>
      </c>
      <c r="B39" s="10" t="str">
        <f>REPLACE([1]Sheet1!A720,9,6,"****")</f>
        <v>51080219****1315                                                                                                                                                                                                                                            </v>
      </c>
      <c r="C39" s="9" t="s">
        <v>69</v>
      </c>
      <c r="D39" s="9" t="s">
        <v>22</v>
      </c>
      <c r="E39" s="9" t="s">
        <v>66</v>
      </c>
      <c r="F39" s="11" t="s">
        <v>70</v>
      </c>
      <c r="G39" s="7"/>
      <c r="H39" s="7"/>
      <c r="I39" s="17">
        <v>47</v>
      </c>
      <c r="J39" s="7"/>
      <c r="K39" s="7"/>
      <c r="L39" s="7">
        <f t="shared" si="5"/>
        <v>47</v>
      </c>
      <c r="M39" s="15">
        <f t="shared" si="1"/>
        <v>28.2</v>
      </c>
      <c r="N39" s="15">
        <v>77.8</v>
      </c>
      <c r="O39" s="18">
        <f t="shared" si="2"/>
        <v>31.12</v>
      </c>
      <c r="P39" s="18">
        <f t="shared" si="3"/>
        <v>59.32</v>
      </c>
      <c r="Q39" s="7">
        <v>1</v>
      </c>
      <c r="R39" s="21" t="s">
        <v>25</v>
      </c>
    </row>
    <row r="40" s="1" customFormat="1" ht="14" customHeight="1" spans="1:18">
      <c r="A40" s="9" t="s">
        <v>71</v>
      </c>
      <c r="B40" s="10" t="str">
        <f>REPLACE([1]Sheet1!A725,9,6,"****")</f>
        <v>51080219****3821                                                                                                                                                                                                                                            </v>
      </c>
      <c r="C40" s="9" t="s">
        <v>72</v>
      </c>
      <c r="D40" s="9" t="s">
        <v>22</v>
      </c>
      <c r="E40" s="9" t="s">
        <v>73</v>
      </c>
      <c r="F40" s="11" t="s">
        <v>74</v>
      </c>
      <c r="G40" s="7"/>
      <c r="H40" s="7"/>
      <c r="I40" s="17">
        <v>42</v>
      </c>
      <c r="J40" s="7"/>
      <c r="K40" s="7"/>
      <c r="L40" s="7">
        <f t="shared" si="5"/>
        <v>42</v>
      </c>
      <c r="M40" s="15">
        <f t="shared" si="1"/>
        <v>25.2</v>
      </c>
      <c r="N40" s="15">
        <v>92.8</v>
      </c>
      <c r="O40" s="18">
        <f t="shared" si="2"/>
        <v>37.12</v>
      </c>
      <c r="P40" s="18">
        <f t="shared" si="3"/>
        <v>62.32</v>
      </c>
      <c r="Q40" s="7">
        <v>1</v>
      </c>
      <c r="R40" s="21" t="s">
        <v>25</v>
      </c>
    </row>
    <row r="41" s="1" customFormat="1" ht="14" customHeight="1" spans="1:18">
      <c r="A41" s="9"/>
      <c r="B41" s="10" t="str">
        <f>REPLACE([1]Sheet1!A724,9,6,"****")</f>
        <v>61232619****2425                                                                                                                                                                                                                                            </v>
      </c>
      <c r="C41" s="9" t="s">
        <v>72</v>
      </c>
      <c r="D41" s="9" t="s">
        <v>22</v>
      </c>
      <c r="E41" s="9" t="s">
        <v>73</v>
      </c>
      <c r="F41" s="11" t="s">
        <v>74</v>
      </c>
      <c r="G41" s="7"/>
      <c r="H41" s="7"/>
      <c r="I41" s="17">
        <v>45</v>
      </c>
      <c r="J41" s="7"/>
      <c r="K41" s="7"/>
      <c r="L41" s="7">
        <f t="shared" si="5"/>
        <v>45</v>
      </c>
      <c r="M41" s="15">
        <f t="shared" si="1"/>
        <v>27</v>
      </c>
      <c r="N41" s="15">
        <v>63.4</v>
      </c>
      <c r="O41" s="18">
        <f t="shared" si="2"/>
        <v>25.36</v>
      </c>
      <c r="P41" s="18">
        <f t="shared" si="3"/>
        <v>52.36</v>
      </c>
      <c r="Q41" s="7">
        <v>2</v>
      </c>
      <c r="R41" s="7"/>
    </row>
    <row r="42" s="1" customFormat="1" ht="14" customHeight="1" spans="1:18">
      <c r="A42" s="9"/>
      <c r="B42" s="10" t="str">
        <f>REPLACE([1]Sheet1!A723,9,6,"****")</f>
        <v>61232619****072x                                                                                                                                                                                                                                            </v>
      </c>
      <c r="C42" s="9" t="s">
        <v>72</v>
      </c>
      <c r="D42" s="9" t="s">
        <v>22</v>
      </c>
      <c r="E42" s="9" t="s">
        <v>73</v>
      </c>
      <c r="F42" s="11" t="s">
        <v>74</v>
      </c>
      <c r="G42" s="7"/>
      <c r="H42" s="7"/>
      <c r="I42" s="17">
        <v>46</v>
      </c>
      <c r="J42" s="7"/>
      <c r="K42" s="7"/>
      <c r="L42" s="7">
        <f t="shared" si="5"/>
        <v>46</v>
      </c>
      <c r="M42" s="15">
        <f t="shared" si="1"/>
        <v>27.6</v>
      </c>
      <c r="N42" s="15">
        <v>54.6</v>
      </c>
      <c r="O42" s="18">
        <f t="shared" si="2"/>
        <v>21.84</v>
      </c>
      <c r="P42" s="18">
        <f t="shared" si="3"/>
        <v>49.44</v>
      </c>
      <c r="Q42" s="7">
        <v>3</v>
      </c>
      <c r="R42" s="7"/>
    </row>
    <row r="43" s="1" customFormat="1" ht="14" customHeight="1" spans="1:18">
      <c r="A43" s="9"/>
      <c r="B43" s="10" t="str">
        <f>REPLACE([1]Sheet1!A726,9,6,"****")</f>
        <v>51080219****0467                                                                                                                                                                                                                                            </v>
      </c>
      <c r="C43" s="9" t="s">
        <v>72</v>
      </c>
      <c r="D43" s="9" t="s">
        <v>22</v>
      </c>
      <c r="E43" s="9" t="s">
        <v>73</v>
      </c>
      <c r="F43" s="11" t="s">
        <v>74</v>
      </c>
      <c r="G43" s="7"/>
      <c r="H43" s="7"/>
      <c r="I43" s="17">
        <v>42</v>
      </c>
      <c r="J43" s="7"/>
      <c r="K43" s="7"/>
      <c r="L43" s="7">
        <f t="shared" si="5"/>
        <v>42</v>
      </c>
      <c r="M43" s="15">
        <f t="shared" si="1"/>
        <v>25.2</v>
      </c>
      <c r="N43" s="15">
        <v>49.6</v>
      </c>
      <c r="O43" s="18">
        <f t="shared" si="2"/>
        <v>19.84</v>
      </c>
      <c r="P43" s="18">
        <f t="shared" si="3"/>
        <v>45.04</v>
      </c>
      <c r="Q43" s="7">
        <v>4</v>
      </c>
      <c r="R43" s="7"/>
    </row>
    <row r="44" s="1" customFormat="1" ht="14" customHeight="1" spans="1:18">
      <c r="A44" s="9" t="s">
        <v>75</v>
      </c>
      <c r="B44" s="10" t="str">
        <f>REPLACE([1]Sheet1!A738,9,6,"****")</f>
        <v>51082119****6841                                                                                                                                                                                                                                            </v>
      </c>
      <c r="C44" s="9" t="s">
        <v>76</v>
      </c>
      <c r="D44" s="9" t="s">
        <v>22</v>
      </c>
      <c r="E44" s="9" t="s">
        <v>73</v>
      </c>
      <c r="F44" s="11" t="s">
        <v>77</v>
      </c>
      <c r="G44" s="7"/>
      <c r="H44" s="7"/>
      <c r="I44" s="17">
        <v>77</v>
      </c>
      <c r="J44" s="7"/>
      <c r="K44" s="7"/>
      <c r="L44" s="7">
        <f t="shared" si="5"/>
        <v>77</v>
      </c>
      <c r="M44" s="15">
        <f t="shared" si="1"/>
        <v>46.2</v>
      </c>
      <c r="N44" s="15">
        <v>88.2</v>
      </c>
      <c r="O44" s="18">
        <f t="shared" si="2"/>
        <v>35.28</v>
      </c>
      <c r="P44" s="18">
        <f t="shared" si="3"/>
        <v>81.48</v>
      </c>
      <c r="Q44" s="7">
        <v>1</v>
      </c>
      <c r="R44" s="21" t="s">
        <v>25</v>
      </c>
    </row>
    <row r="45" s="1" customFormat="1" ht="14" customHeight="1" spans="1:18">
      <c r="A45" s="9"/>
      <c r="B45" s="10" t="str">
        <f>REPLACE([1]Sheet1!A740,9,6,"****")</f>
        <v>51082319****2004                                                                                                                                                                                                                                            </v>
      </c>
      <c r="C45" s="9" t="s">
        <v>76</v>
      </c>
      <c r="D45" s="9" t="s">
        <v>22</v>
      </c>
      <c r="E45" s="9" t="s">
        <v>73</v>
      </c>
      <c r="F45" s="11" t="s">
        <v>77</v>
      </c>
      <c r="G45" s="7"/>
      <c r="H45" s="7"/>
      <c r="I45" s="17">
        <v>42</v>
      </c>
      <c r="J45" s="7"/>
      <c r="K45" s="7"/>
      <c r="L45" s="7">
        <f t="shared" si="5"/>
        <v>42</v>
      </c>
      <c r="M45" s="15">
        <f t="shared" si="1"/>
        <v>25.2</v>
      </c>
      <c r="N45" s="15">
        <v>63.8</v>
      </c>
      <c r="O45" s="18">
        <f t="shared" si="2"/>
        <v>25.52</v>
      </c>
      <c r="P45" s="18">
        <f t="shared" si="3"/>
        <v>50.72</v>
      </c>
      <c r="Q45" s="7">
        <v>2</v>
      </c>
      <c r="R45" s="7"/>
    </row>
    <row r="46" s="1" customFormat="1" ht="14" customHeight="1" spans="1:18">
      <c r="A46" s="9"/>
      <c r="B46" s="10" t="str">
        <f>REPLACE([1]Sheet1!A739,9,6,"****")</f>
        <v>51080219****3327                                                                                                                                                                                                                                            </v>
      </c>
      <c r="C46" s="9" t="s">
        <v>76</v>
      </c>
      <c r="D46" s="9" t="s">
        <v>22</v>
      </c>
      <c r="E46" s="9" t="s">
        <v>73</v>
      </c>
      <c r="F46" s="11" t="s">
        <v>77</v>
      </c>
      <c r="G46" s="7"/>
      <c r="H46" s="7"/>
      <c r="I46" s="17">
        <v>44</v>
      </c>
      <c r="J46" s="7"/>
      <c r="K46" s="7"/>
      <c r="L46" s="7">
        <f t="shared" si="5"/>
        <v>44</v>
      </c>
      <c r="M46" s="15">
        <f t="shared" si="1"/>
        <v>26.4</v>
      </c>
      <c r="N46" s="15">
        <v>51.6</v>
      </c>
      <c r="O46" s="18">
        <f t="shared" si="2"/>
        <v>20.64</v>
      </c>
      <c r="P46" s="18">
        <f t="shared" si="3"/>
        <v>47.04</v>
      </c>
      <c r="Q46" s="7">
        <v>3</v>
      </c>
      <c r="R46" s="7"/>
    </row>
    <row r="47" s="1" customFormat="1" ht="14" customHeight="1" spans="1:18">
      <c r="A47" s="9" t="s">
        <v>78</v>
      </c>
      <c r="B47" s="10" t="str">
        <f>REPLACE([1]Sheet1!A655,9,6,"****")</f>
        <v>51082219****0011                                                                                                                                                                                                                                            </v>
      </c>
      <c r="C47" s="9" t="s">
        <v>79</v>
      </c>
      <c r="D47" s="9" t="s">
        <v>22</v>
      </c>
      <c r="E47" s="9" t="s">
        <v>73</v>
      </c>
      <c r="F47" s="11" t="s">
        <v>80</v>
      </c>
      <c r="G47" s="7"/>
      <c r="H47" s="7"/>
      <c r="I47" s="17">
        <v>67</v>
      </c>
      <c r="J47" s="7"/>
      <c r="K47" s="7"/>
      <c r="L47" s="7">
        <f t="shared" si="5"/>
        <v>67</v>
      </c>
      <c r="M47" s="15">
        <f t="shared" si="1"/>
        <v>40.2</v>
      </c>
      <c r="N47" s="15">
        <v>86.1</v>
      </c>
      <c r="O47" s="18">
        <f t="shared" si="2"/>
        <v>34.44</v>
      </c>
      <c r="P47" s="18">
        <f t="shared" si="3"/>
        <v>74.64</v>
      </c>
      <c r="Q47" s="7">
        <v>1</v>
      </c>
      <c r="R47" s="21" t="s">
        <v>25</v>
      </c>
    </row>
    <row r="48" s="1" customFormat="1" ht="14" customHeight="1" spans="1:18">
      <c r="A48" s="9"/>
      <c r="B48" s="10" t="str">
        <f>REPLACE([1]Sheet1!A653,9,6,"****")</f>
        <v>51080219****1745                                                                                                                                                                                                                                            </v>
      </c>
      <c r="C48" s="9" t="s">
        <v>79</v>
      </c>
      <c r="D48" s="9" t="s">
        <v>22</v>
      </c>
      <c r="E48" s="9" t="s">
        <v>73</v>
      </c>
      <c r="F48" s="11" t="s">
        <v>80</v>
      </c>
      <c r="G48" s="7"/>
      <c r="H48" s="7"/>
      <c r="I48" s="17">
        <v>68</v>
      </c>
      <c r="J48" s="7"/>
      <c r="K48" s="7"/>
      <c r="L48" s="7">
        <f t="shared" si="5"/>
        <v>68</v>
      </c>
      <c r="M48" s="15">
        <f t="shared" si="1"/>
        <v>40.8</v>
      </c>
      <c r="N48" s="15">
        <v>81.7</v>
      </c>
      <c r="O48" s="18">
        <f t="shared" si="2"/>
        <v>32.68</v>
      </c>
      <c r="P48" s="18">
        <f t="shared" si="3"/>
        <v>73.48</v>
      </c>
      <c r="Q48" s="7">
        <v>2</v>
      </c>
      <c r="R48" s="7"/>
    </row>
    <row r="49" s="1" customFormat="1" ht="14" customHeight="1" spans="1:18">
      <c r="A49" s="9"/>
      <c r="B49" s="10" t="str">
        <f>REPLACE([1]Sheet1!A654,9,6,"****")</f>
        <v>51081219****5524                                                                                                                                                                                                                                            </v>
      </c>
      <c r="C49" s="9" t="s">
        <v>79</v>
      </c>
      <c r="D49" s="9" t="s">
        <v>22</v>
      </c>
      <c r="E49" s="9" t="s">
        <v>73</v>
      </c>
      <c r="F49" s="11" t="s">
        <v>80</v>
      </c>
      <c r="G49" s="7"/>
      <c r="H49" s="7"/>
      <c r="I49" s="17">
        <v>68</v>
      </c>
      <c r="J49" s="7"/>
      <c r="K49" s="7"/>
      <c r="L49" s="7">
        <f t="shared" si="5"/>
        <v>68</v>
      </c>
      <c r="M49" s="15">
        <f t="shared" si="1"/>
        <v>40.8</v>
      </c>
      <c r="N49" s="15">
        <v>79.4</v>
      </c>
      <c r="O49" s="18">
        <f t="shared" si="2"/>
        <v>31.76</v>
      </c>
      <c r="P49" s="18">
        <f t="shared" si="3"/>
        <v>72.56</v>
      </c>
      <c r="Q49" s="7">
        <v>3</v>
      </c>
      <c r="R49" s="7"/>
    </row>
    <row r="50" s="1" customFormat="1" customHeight="1" spans="2:16">
      <c r="B50" s="2"/>
      <c r="M50" s="3"/>
      <c r="N50" s="3"/>
      <c r="O50" s="3"/>
      <c r="P50" s="3"/>
    </row>
    <row r="51" s="1" customFormat="1" customHeight="1" spans="2:16">
      <c r="B51" s="2"/>
      <c r="M51" s="3"/>
      <c r="N51" s="3"/>
      <c r="O51" s="3"/>
      <c r="P51" s="3"/>
    </row>
  </sheetData>
  <autoFilter ref="A3:R49">
    <sortState ref="A3:R49">
      <sortCondition ref="P3" descending="1"/>
    </sortState>
    <extLst/>
  </autoFilter>
  <sortState ref="A308:N415">
    <sortCondition ref="L308:L415" descending="1"/>
  </sortState>
  <mergeCells count="1">
    <mergeCell ref="A2:R2"/>
  </mergeCells>
  <pageMargins left="0.747916666666667" right="0.747916666666667" top="0.579166666666667" bottom="0.5" header="0.511805555555556" footer="0.2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1-4-广元12.9卫生公共基础考试-成绩单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2018-12-17T17:53:00Z</dcterms:created>
  <cp:lastPrinted>2018-12-18T02:41:00Z</cp:lastPrinted>
  <dcterms:modified xsi:type="dcterms:W3CDTF">2020-08-22T10:27:46Z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 linkTarget="0">
    <vt:lpwstr>20</vt:lpwstr>
  </property>
</Properties>
</file>