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24" activeTab="0"/>
  </bookViews>
  <sheets>
    <sheet name="高中语文" sheetId="1" r:id="rId1"/>
    <sheet name="高中地理" sheetId="2" r:id="rId2"/>
    <sheet name="高中政治" sheetId="3" r:id="rId3"/>
    <sheet name="初中语文A" sheetId="4" r:id="rId4"/>
    <sheet name="初中语文B" sheetId="5" r:id="rId5"/>
    <sheet name="初中 数学A" sheetId="6" r:id="rId6"/>
    <sheet name="初中英语A" sheetId="7" r:id="rId7"/>
    <sheet name="初中英语B" sheetId="8" r:id="rId8"/>
    <sheet name="初中化学" sheetId="9" r:id="rId9"/>
    <sheet name="初中政治" sheetId="10" r:id="rId10"/>
    <sheet name="初中历史" sheetId="11" r:id="rId11"/>
    <sheet name="初中生物" sheetId="12" r:id="rId12"/>
    <sheet name="初中地理" sheetId="13" r:id="rId13"/>
    <sheet name="初中美术" sheetId="14" r:id="rId14"/>
    <sheet name="小学语文A" sheetId="15" r:id="rId15"/>
    <sheet name="小学语文B" sheetId="16" r:id="rId16"/>
    <sheet name="小学数学A" sheetId="17" r:id="rId17"/>
    <sheet name="小学数学B" sheetId="18" r:id="rId18"/>
    <sheet name="小学英语A" sheetId="19" r:id="rId19"/>
    <sheet name="小学英语B" sheetId="20" r:id="rId20"/>
    <sheet name="小学 音乐" sheetId="21" r:id="rId21"/>
    <sheet name="小学体育" sheetId="22" r:id="rId22"/>
    <sheet name=" 小学足球" sheetId="23" r:id="rId23"/>
    <sheet name="小学美术" sheetId="24" r:id="rId24"/>
    <sheet name="幼儿园A" sheetId="25" r:id="rId25"/>
    <sheet name="幼儿园B" sheetId="26" r:id="rId26"/>
    <sheet name="职业学校旅游" sheetId="27" r:id="rId27"/>
    <sheet name="职业学校机电" sheetId="28" r:id="rId28"/>
    <sheet name="职业学校数字媒体" sheetId="29" r:id="rId29"/>
    <sheet name="职业学校电子商务" sheetId="30" r:id="rId30"/>
    <sheet name="职业学校计算机" sheetId="31" r:id="rId31"/>
    <sheet name="职业学校航空" sheetId="32" r:id="rId32"/>
    <sheet name="职业学校学前教育" sheetId="33" r:id="rId33"/>
    <sheet name="职业学校钢琴" sheetId="34" r:id="rId34"/>
    <sheet name="职业学校语文" sheetId="35" r:id="rId35"/>
    <sheet name="职业学校数学" sheetId="36" r:id="rId36"/>
    <sheet name="职业学校英语" sheetId="37" r:id="rId37"/>
    <sheet name="职业学校会计" sheetId="38" r:id="rId38"/>
    <sheet name="职业学校政治" sheetId="39" r:id="rId39"/>
  </sheets>
  <definedNames>
    <definedName name="_xlnm.Print_Titles" localSheetId="22">' 小学足球'!$1:$3</definedName>
    <definedName name="_xlnm.Print_Titles" localSheetId="5">'初中 数学A'!$1:$3</definedName>
    <definedName name="_xlnm.Print_Titles" localSheetId="12">'初中地理'!$1:$3</definedName>
    <definedName name="_xlnm.Print_Titles" localSheetId="8">'初中化学'!$1:$3</definedName>
    <definedName name="_xlnm.Print_Titles" localSheetId="10">'初中历史'!$1:$3</definedName>
    <definedName name="_xlnm.Print_Titles" localSheetId="13">'初中美术'!$1:$3</definedName>
    <definedName name="_xlnm.Print_Titles" localSheetId="11">'初中生物'!$1:$3</definedName>
    <definedName name="_xlnm.Print_Titles" localSheetId="6">'初中英语A'!$1:$3</definedName>
    <definedName name="_xlnm.Print_Titles" localSheetId="7">'初中英语B'!$1:$3</definedName>
    <definedName name="_xlnm.Print_Titles" localSheetId="3">'初中语文A'!$1:$3</definedName>
    <definedName name="_xlnm.Print_Titles" localSheetId="4">'初中语文B'!$1:$3</definedName>
    <definedName name="_xlnm.Print_Titles" localSheetId="9">'初中政治'!$1:$3</definedName>
    <definedName name="_xlnm.Print_Titles" localSheetId="20">'小学 音乐'!$1:$3</definedName>
    <definedName name="_xlnm.Print_Titles" localSheetId="23">'小学美术'!$1:$3</definedName>
    <definedName name="_xlnm.Print_Titles" localSheetId="16">'小学数学A'!$1:$3</definedName>
    <definedName name="_xlnm.Print_Titles" localSheetId="17">'小学数学B'!$1:$3</definedName>
    <definedName name="_xlnm.Print_Titles" localSheetId="21">'小学体育'!$1:$3</definedName>
    <definedName name="_xlnm.Print_Titles" localSheetId="18">'小学英语A'!$1:$3</definedName>
    <definedName name="_xlnm.Print_Titles" localSheetId="19">'小学英语B'!$1:$3</definedName>
    <definedName name="_xlnm.Print_Titles" localSheetId="14">'小学语文A'!$1:$3</definedName>
    <definedName name="_xlnm.Print_Titles" localSheetId="15">'小学语文B'!$1:$3</definedName>
    <definedName name="_xlnm.Print_Titles" localSheetId="24">'幼儿园A'!$1:$3</definedName>
    <definedName name="_xlnm.Print_Titles" localSheetId="25">'幼儿园B'!$1:$3</definedName>
    <definedName name="_xlnm.Print_Titles" localSheetId="29">'职业学校电子商务'!$1:$3</definedName>
    <definedName name="_xlnm.Print_Titles" localSheetId="33">'职业学校钢琴'!$1:$3</definedName>
    <definedName name="_xlnm.Print_Titles" localSheetId="31">'职业学校航空'!$1:$3</definedName>
    <definedName name="_xlnm.Print_Titles" localSheetId="37">'职业学校会计'!$1:$3</definedName>
    <definedName name="_xlnm.Print_Titles" localSheetId="27">'职业学校机电'!$1:$3</definedName>
    <definedName name="_xlnm.Print_Titles" localSheetId="30">'职业学校计算机'!$1:$3</definedName>
    <definedName name="_xlnm.Print_Titles" localSheetId="26">'职业学校旅游'!$1:$3</definedName>
    <definedName name="_xlnm.Print_Titles" localSheetId="35">'职业学校数学'!$1:$3</definedName>
    <definedName name="_xlnm.Print_Titles" localSheetId="28">'职业学校数字媒体'!$1:$3</definedName>
    <definedName name="_xlnm.Print_Titles" localSheetId="32">'职业学校学前教育'!$1:$3</definedName>
    <definedName name="_xlnm.Print_Titles" localSheetId="36">'职业学校英语'!$1:$3</definedName>
    <definedName name="_xlnm.Print_Titles" localSheetId="34">'职业学校语文'!$1:$3</definedName>
    <definedName name="_xlnm.Print_Titles" localSheetId="38">'职业学校政治'!$1:$3</definedName>
  </definedNames>
  <calcPr fullCalcOnLoad="1"/>
</workbook>
</file>

<file path=xl/sharedStrings.xml><?xml version="1.0" encoding="utf-8"?>
<sst xmlns="http://schemas.openxmlformats.org/spreadsheetml/2006/main" count="3180" uniqueCount="491">
  <si>
    <t>准考证号</t>
  </si>
  <si>
    <t>试讲室</t>
  </si>
  <si>
    <t>试讲序号</t>
  </si>
  <si>
    <t>报考学段</t>
  </si>
  <si>
    <t>报考职位</t>
  </si>
  <si>
    <t>性别</t>
  </si>
  <si>
    <t>笔试成绩</t>
  </si>
  <si>
    <t>面试成绩</t>
  </si>
  <si>
    <t>总成绩</t>
  </si>
  <si>
    <t>名次</t>
  </si>
  <si>
    <t>是否
入围</t>
  </si>
  <si>
    <t>备注</t>
  </si>
  <si>
    <t>原始
成绩</t>
  </si>
  <si>
    <t>折算分
占40%</t>
  </si>
  <si>
    <t>试讲
成绩</t>
  </si>
  <si>
    <t>折算分
占60%</t>
  </si>
  <si>
    <t>2020010119</t>
  </si>
  <si>
    <t>4</t>
  </si>
  <si>
    <t>18</t>
  </si>
  <si>
    <t>高级中学</t>
  </si>
  <si>
    <t>语文教师</t>
  </si>
  <si>
    <t>女</t>
  </si>
  <si>
    <t>是</t>
  </si>
  <si>
    <t>2020010102</t>
  </si>
  <si>
    <t>19</t>
  </si>
  <si>
    <t>2020010109</t>
  </si>
  <si>
    <t>21</t>
  </si>
  <si>
    <t>2020010123</t>
  </si>
  <si>
    <t>20</t>
  </si>
  <si>
    <t>2020010114</t>
  </si>
  <si>
    <t>17</t>
  </si>
  <si>
    <t>2020010121</t>
  </si>
  <si>
    <t>缺考</t>
  </si>
  <si>
    <t>2020031101</t>
  </si>
  <si>
    <t>9</t>
  </si>
  <si>
    <t>14</t>
  </si>
  <si>
    <t>地理教师</t>
  </si>
  <si>
    <t>2020031021</t>
  </si>
  <si>
    <t>16</t>
  </si>
  <si>
    <t>2020031112</t>
  </si>
  <si>
    <t>2020031029</t>
  </si>
  <si>
    <t>10</t>
  </si>
  <si>
    <t>2020031103</t>
  </si>
  <si>
    <t>13</t>
  </si>
  <si>
    <t>2020031025</t>
  </si>
  <si>
    <t>15</t>
  </si>
  <si>
    <t>2020031027</t>
  </si>
  <si>
    <t>2020031028</t>
  </si>
  <si>
    <t>2020031111</t>
  </si>
  <si>
    <t>2020030813</t>
  </si>
  <si>
    <t>3</t>
  </si>
  <si>
    <t>政治教师</t>
  </si>
  <si>
    <t>2020030819</t>
  </si>
  <si>
    <t>1</t>
  </si>
  <si>
    <t>2020030807</t>
  </si>
  <si>
    <t>2</t>
  </si>
  <si>
    <t>男</t>
  </si>
  <si>
    <t>2020010215</t>
  </si>
  <si>
    <t>初级中学</t>
  </si>
  <si>
    <t>语文教师A</t>
  </si>
  <si>
    <t>2020010223</t>
  </si>
  <si>
    <t>2020010220</t>
  </si>
  <si>
    <t>6</t>
  </si>
  <si>
    <t>2020010409</t>
  </si>
  <si>
    <t>12</t>
  </si>
  <si>
    <t>2020010315</t>
  </si>
  <si>
    <t>7</t>
  </si>
  <si>
    <t>2020010128</t>
  </si>
  <si>
    <t>2020010313</t>
  </si>
  <si>
    <t>2020010227</t>
  </si>
  <si>
    <t>2020010302</t>
  </si>
  <si>
    <t>8</t>
  </si>
  <si>
    <t>2020010311</t>
  </si>
  <si>
    <t>2020010322</t>
  </si>
  <si>
    <t>2020010401</t>
  </si>
  <si>
    <t>2020010228</t>
  </si>
  <si>
    <t>2020010329</t>
  </si>
  <si>
    <t>2020010307</t>
  </si>
  <si>
    <t>2020010514</t>
  </si>
  <si>
    <t>33</t>
  </si>
  <si>
    <t>语文教师B</t>
  </si>
  <si>
    <t>2020010509</t>
  </si>
  <si>
    <t>31</t>
  </si>
  <si>
    <t>2020010507</t>
  </si>
  <si>
    <t>36</t>
  </si>
  <si>
    <t>2020010609</t>
  </si>
  <si>
    <t>34</t>
  </si>
  <si>
    <t>2020010523</t>
  </si>
  <si>
    <t>37</t>
  </si>
  <si>
    <t>2020010412</t>
  </si>
  <si>
    <t>32</t>
  </si>
  <si>
    <t>2020010510</t>
  </si>
  <si>
    <t>35</t>
  </si>
  <si>
    <t>2020010503</t>
  </si>
  <si>
    <t>29</t>
  </si>
  <si>
    <t>2020010524</t>
  </si>
  <si>
    <t>2020020628</t>
  </si>
  <si>
    <t>数学教师A</t>
  </si>
  <si>
    <t>2020020709</t>
  </si>
  <si>
    <t>2020020627</t>
  </si>
  <si>
    <t>2020023209</t>
  </si>
  <si>
    <t>11</t>
  </si>
  <si>
    <t>5</t>
  </si>
  <si>
    <t>英语教师A</t>
  </si>
  <si>
    <t>2020023316</t>
  </si>
  <si>
    <t>2020023227</t>
  </si>
  <si>
    <t>2020023216</t>
  </si>
  <si>
    <t>2020023224</t>
  </si>
  <si>
    <t>2020023228</t>
  </si>
  <si>
    <t>2020023214</t>
  </si>
  <si>
    <t>2020023226</t>
  </si>
  <si>
    <t>2020023217</t>
  </si>
  <si>
    <t>2020023301</t>
  </si>
  <si>
    <t>2020023225</t>
  </si>
  <si>
    <t>2020023210</t>
  </si>
  <si>
    <t>2020023211</t>
  </si>
  <si>
    <t>2020023304</t>
  </si>
  <si>
    <t>2020023205</t>
  </si>
  <si>
    <t>2020030124</t>
  </si>
  <si>
    <t>英语教师B</t>
  </si>
  <si>
    <t>2020030206</t>
  </si>
  <si>
    <t>24</t>
  </si>
  <si>
    <t>2020030229</t>
  </si>
  <si>
    <t>2020030109</t>
  </si>
  <si>
    <t>22</t>
  </si>
  <si>
    <t>2020023328</t>
  </si>
  <si>
    <t>25</t>
  </si>
  <si>
    <t>2020030215</t>
  </si>
  <si>
    <t>23</t>
  </si>
  <si>
    <t>2020030129</t>
  </si>
  <si>
    <t>26</t>
  </si>
  <si>
    <t>2020030119</t>
  </si>
  <si>
    <t>2020023330</t>
  </si>
  <si>
    <t>2020031222</t>
  </si>
  <si>
    <t>化学教师A</t>
  </si>
  <si>
    <t>2020031328</t>
  </si>
  <si>
    <t>2020031316</t>
  </si>
  <si>
    <t>2020031228</t>
  </si>
  <si>
    <t>27</t>
  </si>
  <si>
    <t>2020031224</t>
  </si>
  <si>
    <t>2020031223</t>
  </si>
  <si>
    <t>2020031317</t>
  </si>
  <si>
    <t>2020031219</t>
  </si>
  <si>
    <t>2020031216</t>
  </si>
  <si>
    <t>2020030828</t>
  </si>
  <si>
    <t>政治教师A</t>
  </si>
  <si>
    <t>2020030920</t>
  </si>
  <si>
    <t>2020030903</t>
  </si>
  <si>
    <t>2020030825</t>
  </si>
  <si>
    <t>2020030910</t>
  </si>
  <si>
    <t>2020030904</t>
  </si>
  <si>
    <t>2020030905</t>
  </si>
  <si>
    <t>2020030823</t>
  </si>
  <si>
    <t>2020030908</t>
  </si>
  <si>
    <t>2020030902</t>
  </si>
  <si>
    <t>2020030912</t>
  </si>
  <si>
    <t>2020030830</t>
  </si>
  <si>
    <t>2020031011</t>
  </si>
  <si>
    <t>历史教师A</t>
  </si>
  <si>
    <t>2020030929</t>
  </si>
  <si>
    <t>2020031016</t>
  </si>
  <si>
    <t>2020031618</t>
  </si>
  <si>
    <t>生物教师</t>
  </si>
  <si>
    <t>2020031423</t>
  </si>
  <si>
    <t>2020031522</t>
  </si>
  <si>
    <t>2020031509</t>
  </si>
  <si>
    <t>2020031417</t>
  </si>
  <si>
    <t>30</t>
  </si>
  <si>
    <t>2020031610</t>
  </si>
  <si>
    <t>28</t>
  </si>
  <si>
    <t>2020031627</t>
  </si>
  <si>
    <t>2020031620</t>
  </si>
  <si>
    <t>2020031421</t>
  </si>
  <si>
    <t>折算分
占50%</t>
  </si>
  <si>
    <t>2020031128</t>
  </si>
  <si>
    <t>2020031116</t>
  </si>
  <si>
    <t>2020031129</t>
  </si>
  <si>
    <t>2020031113</t>
  </si>
  <si>
    <t>2020031120</t>
  </si>
  <si>
    <t>2020031119</t>
  </si>
  <si>
    <t>2020031118</t>
  </si>
  <si>
    <t>2020031124</t>
  </si>
  <si>
    <t>2020031127</t>
  </si>
  <si>
    <t>2020032417</t>
  </si>
  <si>
    <t>美术教师</t>
  </si>
  <si>
    <t>2020032324</t>
  </si>
  <si>
    <t>2020032317</t>
  </si>
  <si>
    <t>修正系数</t>
  </si>
  <si>
    <t>修正分</t>
  </si>
  <si>
    <t>2020011613</t>
  </si>
  <si>
    <t>小学</t>
  </si>
  <si>
    <t>2020011226</t>
  </si>
  <si>
    <t>2020011705</t>
  </si>
  <si>
    <t>2020011415</t>
  </si>
  <si>
    <t>2020011408</t>
  </si>
  <si>
    <t>2020011915</t>
  </si>
  <si>
    <t>2020011013</t>
  </si>
  <si>
    <t>2020011725</t>
  </si>
  <si>
    <t>2020011514</t>
  </si>
  <si>
    <t>2020011109</t>
  </si>
  <si>
    <t>2020010721</t>
  </si>
  <si>
    <t>2020011527</t>
  </si>
  <si>
    <t>2020011113</t>
  </si>
  <si>
    <t>2020011416</t>
  </si>
  <si>
    <t>2020011819</t>
  </si>
  <si>
    <t>2020011130</t>
  </si>
  <si>
    <t>2020011727</t>
  </si>
  <si>
    <t>2020011025</t>
  </si>
  <si>
    <t>2020011227</t>
  </si>
  <si>
    <t>2020010812</t>
  </si>
  <si>
    <t>2020011315</t>
  </si>
  <si>
    <t>2020011209</t>
  </si>
  <si>
    <t>2020011203</t>
  </si>
  <si>
    <t>2020011809</t>
  </si>
  <si>
    <t>2020011411</t>
  </si>
  <si>
    <t>2020010705</t>
  </si>
  <si>
    <t>2020011202</t>
  </si>
  <si>
    <t>2020011711</t>
  </si>
  <si>
    <t>2020011710</t>
  </si>
  <si>
    <t>2020011404</t>
  </si>
  <si>
    <t>2020011606</t>
  </si>
  <si>
    <t>2020010921</t>
  </si>
  <si>
    <t>2020011702</t>
  </si>
  <si>
    <t>2020011430</t>
  </si>
  <si>
    <t>2020011316</t>
  </si>
  <si>
    <t>2020011008</t>
  </si>
  <si>
    <t>2020011916</t>
  </si>
  <si>
    <t>2020011206</t>
  </si>
  <si>
    <t>2020011822</t>
  </si>
  <si>
    <t>2020010709</t>
  </si>
  <si>
    <t>2020010706</t>
  </si>
  <si>
    <t>2020011210</t>
  </si>
  <si>
    <t>2020011807</t>
  </si>
  <si>
    <t>2020011424</t>
  </si>
  <si>
    <t>2020011208</t>
  </si>
  <si>
    <t>2020010906</t>
  </si>
  <si>
    <t>2020010928</t>
  </si>
  <si>
    <t>2020011607</t>
  </si>
  <si>
    <t>2020011428</t>
  </si>
  <si>
    <t>2020010818</t>
  </si>
  <si>
    <t>2020010918</t>
  </si>
  <si>
    <t>2020011526</t>
  </si>
  <si>
    <t>2020011619</t>
  </si>
  <si>
    <t>2020012010</t>
  </si>
  <si>
    <t>2020012009</t>
  </si>
  <si>
    <t>2020011913</t>
  </si>
  <si>
    <t>2020010817</t>
  </si>
  <si>
    <t>2020011928</t>
  </si>
  <si>
    <t>2020011325</t>
  </si>
  <si>
    <t>2020011229</t>
  </si>
  <si>
    <t>2020011519</t>
  </si>
  <si>
    <t>2020010907</t>
  </si>
  <si>
    <t>2020011715</t>
  </si>
  <si>
    <t>2020011712</t>
  </si>
  <si>
    <t>2020011706</t>
  </si>
  <si>
    <t>2020011611</t>
  </si>
  <si>
    <t>2020011921</t>
  </si>
  <si>
    <t>2020010715</t>
  </si>
  <si>
    <t>2020010923</t>
  </si>
  <si>
    <t>2020011322</t>
  </si>
  <si>
    <t>2020010717</t>
  </si>
  <si>
    <t>2020011417</t>
  </si>
  <si>
    <t>2020011220</t>
  </si>
  <si>
    <t>修正系数的确定方法：本学科全部考生面试成绩平均值÷考生所在面试组全部考生面试成绩平均值；
第一试讲室修正系数：0.9984
第二试讲室修正系数：1.0016</t>
  </si>
  <si>
    <t>2020012329</t>
  </si>
  <si>
    <t>2020012226</t>
  </si>
  <si>
    <t>2020012506</t>
  </si>
  <si>
    <t>2020020213</t>
  </si>
  <si>
    <t>2020012209</t>
  </si>
  <si>
    <t>2020012813</t>
  </si>
  <si>
    <t>2020020314</t>
  </si>
  <si>
    <t>2020012430</t>
  </si>
  <si>
    <t>2020012605</t>
  </si>
  <si>
    <t>2020012319</t>
  </si>
  <si>
    <t>2020012108</t>
  </si>
  <si>
    <t>2020012121</t>
  </si>
  <si>
    <t>2020012906</t>
  </si>
  <si>
    <t>2020012721</t>
  </si>
  <si>
    <t>2020012210</t>
  </si>
  <si>
    <t>2020020110</t>
  </si>
  <si>
    <t>2020013007</t>
  </si>
  <si>
    <t>2020012129</t>
  </si>
  <si>
    <t>2020012407</t>
  </si>
  <si>
    <t>2020013212</t>
  </si>
  <si>
    <t>2020012415</t>
  </si>
  <si>
    <t>2020012301</t>
  </si>
  <si>
    <t>2020012406</t>
  </si>
  <si>
    <t>2020012717</t>
  </si>
  <si>
    <t>2020020519</t>
  </si>
  <si>
    <t>2020013022</t>
  </si>
  <si>
    <t>2020012508</t>
  </si>
  <si>
    <t>2020012629</t>
  </si>
  <si>
    <t>2020020322</t>
  </si>
  <si>
    <t>2020013211</t>
  </si>
  <si>
    <t>2020021926</t>
  </si>
  <si>
    <t>2020021318</t>
  </si>
  <si>
    <t>2020021511</t>
  </si>
  <si>
    <t>2020021420</t>
  </si>
  <si>
    <t>2020020822</t>
  </si>
  <si>
    <t>2020021903</t>
  </si>
  <si>
    <t>2020021109</t>
  </si>
  <si>
    <t>修正系数的确定方法：本学科全部考生面试成绩平均值÷考生所在面试组全部考生面试成绩平均值；
第五试讲室修正系数：1.0114
第六试讲室修正系数：0.9827</t>
  </si>
  <si>
    <t>2020022222</t>
  </si>
  <si>
    <t>数学教师B</t>
  </si>
  <si>
    <t>2020022827</t>
  </si>
  <si>
    <t>2020022029</t>
  </si>
  <si>
    <t>2020022328</t>
  </si>
  <si>
    <t>2020022122</t>
  </si>
  <si>
    <t>2020022116</t>
  </si>
  <si>
    <t>2020022922</t>
  </si>
  <si>
    <t>2020022518</t>
  </si>
  <si>
    <t>2020022028</t>
  </si>
  <si>
    <t>2020030429</t>
  </si>
  <si>
    <t>2020030425</t>
  </si>
  <si>
    <t>2020030420</t>
  </si>
  <si>
    <t>2020030506</t>
  </si>
  <si>
    <t>2020030329</t>
  </si>
  <si>
    <t>2020030502</t>
  </si>
  <si>
    <t>2020030501</t>
  </si>
  <si>
    <t>2020030327</t>
  </si>
  <si>
    <t>2020030308</t>
  </si>
  <si>
    <t>2020030428</t>
  </si>
  <si>
    <t>2020030322</t>
  </si>
  <si>
    <t>2020030414</t>
  </si>
  <si>
    <t>2020030407</t>
  </si>
  <si>
    <t>2020030408</t>
  </si>
  <si>
    <t>2020030416</t>
  </si>
  <si>
    <t>2020030421</t>
  </si>
  <si>
    <t>2020030330</t>
  </si>
  <si>
    <t>2020030505</t>
  </si>
  <si>
    <t>2020030423</t>
  </si>
  <si>
    <t>2020030313</t>
  </si>
  <si>
    <t>2020030315</t>
  </si>
  <si>
    <t>2020030405</t>
  </si>
  <si>
    <t>2020030406</t>
  </si>
  <si>
    <t>2020030409</t>
  </si>
  <si>
    <t>2020030424</t>
  </si>
  <si>
    <t>2020030508</t>
  </si>
  <si>
    <t>2020030410</t>
  </si>
  <si>
    <t>2020030510</t>
  </si>
  <si>
    <t>2020030522</t>
  </si>
  <si>
    <t>2020030518</t>
  </si>
  <si>
    <t>2020030626</t>
  </si>
  <si>
    <t>2020030616</t>
  </si>
  <si>
    <t>2020030702</t>
  </si>
  <si>
    <t>2020031706</t>
  </si>
  <si>
    <t>音乐教师A</t>
  </si>
  <si>
    <t>2020031829</t>
  </si>
  <si>
    <t>2020031904</t>
  </si>
  <si>
    <t>2020031918</t>
  </si>
  <si>
    <t>2020032003</t>
  </si>
  <si>
    <t>2020031827</t>
  </si>
  <si>
    <t>2020031819</t>
  </si>
  <si>
    <t>2020031717</t>
  </si>
  <si>
    <t>2020031817</t>
  </si>
  <si>
    <t>2020031822</t>
  </si>
  <si>
    <t>2020031919</t>
  </si>
  <si>
    <t>2020031705</t>
  </si>
  <si>
    <t>2020032112</t>
  </si>
  <si>
    <t>体育教师A</t>
  </si>
  <si>
    <t>2020032129</t>
  </si>
  <si>
    <t>2020032108</t>
  </si>
  <si>
    <t>2020032026</t>
  </si>
  <si>
    <t>2020032201</t>
  </si>
  <si>
    <t>2020032020</t>
  </si>
  <si>
    <t>2020032924</t>
  </si>
  <si>
    <t>足球教师</t>
  </si>
  <si>
    <t>2020032929</t>
  </si>
  <si>
    <t>2020032923</t>
  </si>
  <si>
    <t>2020032810</t>
  </si>
  <si>
    <t>2020032707</t>
  </si>
  <si>
    <t>2020032714</t>
  </si>
  <si>
    <t>2020032606</t>
  </si>
  <si>
    <t>2020032821</t>
  </si>
  <si>
    <t>2020032501</t>
  </si>
  <si>
    <t>2020033110</t>
  </si>
  <si>
    <t>幼儿园</t>
  </si>
  <si>
    <t>幼儿教师A</t>
  </si>
  <si>
    <t>2020033021</t>
  </si>
  <si>
    <t>2020033026</t>
  </si>
  <si>
    <t>2020033201</t>
  </si>
  <si>
    <t>2020033220</t>
  </si>
  <si>
    <t>2020033124</t>
  </si>
  <si>
    <t>2020033206</t>
  </si>
  <si>
    <t>2020033205</t>
  </si>
  <si>
    <t>2020033120</t>
  </si>
  <si>
    <t>2020033020</t>
  </si>
  <si>
    <t>2020033122</t>
  </si>
  <si>
    <t>2020033210</t>
  </si>
  <si>
    <t>2020033017</t>
  </si>
  <si>
    <t>2020033105</t>
  </si>
  <si>
    <t>2020033218</t>
  </si>
  <si>
    <t>2020033024</t>
  </si>
  <si>
    <t>2020033128</t>
  </si>
  <si>
    <t>2020033106</t>
  </si>
  <si>
    <t>2020033016</t>
  </si>
  <si>
    <t>2020033115</t>
  </si>
  <si>
    <t>2020033213</t>
  </si>
  <si>
    <t>2020033209</t>
  </si>
  <si>
    <t>2020033029</t>
  </si>
  <si>
    <t>2020033214</t>
  </si>
  <si>
    <t>2020033202</t>
  </si>
  <si>
    <t>2020033126</t>
  </si>
  <si>
    <t>2020033208</t>
  </si>
  <si>
    <t>2020033108</t>
  </si>
  <si>
    <t>2020033215</t>
  </si>
  <si>
    <t>2020033203</t>
  </si>
  <si>
    <t>2020033216</t>
  </si>
  <si>
    <t>2020033211</t>
  </si>
  <si>
    <t>2020033022</t>
  </si>
  <si>
    <t>2020033714</t>
  </si>
  <si>
    <t>幼儿教师B</t>
  </si>
  <si>
    <t>2020033405</t>
  </si>
  <si>
    <t>2020033404</t>
  </si>
  <si>
    <t>2020033624</t>
  </si>
  <si>
    <t>2020033325</t>
  </si>
  <si>
    <t>2020033508</t>
  </si>
  <si>
    <t>2020033421</t>
  </si>
  <si>
    <t>2020033328</t>
  </si>
  <si>
    <t>2020033230</t>
  </si>
  <si>
    <t>2020033512</t>
  </si>
  <si>
    <t>2020033609</t>
  </si>
  <si>
    <t>2020033627</t>
  </si>
  <si>
    <t>2020033527</t>
  </si>
  <si>
    <t>2020033916</t>
  </si>
  <si>
    <t>职业学校</t>
  </si>
  <si>
    <t>电子商务 教师</t>
  </si>
  <si>
    <t>2020034006</t>
  </si>
  <si>
    <t>2020034002</t>
  </si>
  <si>
    <t>2020034206</t>
  </si>
  <si>
    <t>钢琴教师</t>
  </si>
  <si>
    <t>2020034124</t>
  </si>
  <si>
    <t>2020034209</t>
  </si>
  <si>
    <t>2020034104</t>
  </si>
  <si>
    <t>航空服务 教师</t>
  </si>
  <si>
    <t>2020034106</t>
  </si>
  <si>
    <t>2020034102</t>
  </si>
  <si>
    <t>2020034223</t>
  </si>
  <si>
    <t>会计教师A</t>
  </si>
  <si>
    <t>2020034222</t>
  </si>
  <si>
    <t>2020034224</t>
  </si>
  <si>
    <t>2020033818</t>
  </si>
  <si>
    <t>机电数控类教师A</t>
  </si>
  <si>
    <t>2020033823</t>
  </si>
  <si>
    <t>2020033810</t>
  </si>
  <si>
    <t>2020033816</t>
  </si>
  <si>
    <t>2020033822</t>
  </si>
  <si>
    <t>2020033811</t>
  </si>
  <si>
    <t>2020033814</t>
  </si>
  <si>
    <t>2020033809</t>
  </si>
  <si>
    <t>2020033819</t>
  </si>
  <si>
    <t>2020034026</t>
  </si>
  <si>
    <t>计算机教师A</t>
  </si>
  <si>
    <t>2020034023</t>
  </si>
  <si>
    <t>2020034021</t>
  </si>
  <si>
    <t>2020034018</t>
  </si>
  <si>
    <t>2020034016</t>
  </si>
  <si>
    <t>2020034025</t>
  </si>
  <si>
    <t>2020033804</t>
  </si>
  <si>
    <t>旅游服务与管理教师</t>
  </si>
  <si>
    <t>2020033722</t>
  </si>
  <si>
    <t>2020033726</t>
  </si>
  <si>
    <t>2020023122</t>
  </si>
  <si>
    <t>数学教师</t>
  </si>
  <si>
    <t>2020023128</t>
  </si>
  <si>
    <t>2020023118</t>
  </si>
  <si>
    <t>2020023124</t>
  </si>
  <si>
    <t>2020023126</t>
  </si>
  <si>
    <t>2020023201</t>
  </si>
  <si>
    <t>2020033829</t>
  </si>
  <si>
    <t>数字媒体 技术教师</t>
  </si>
  <si>
    <t>2020033901</t>
  </si>
  <si>
    <t>2020033907</t>
  </si>
  <si>
    <t>2020034118</t>
  </si>
  <si>
    <t>学前教育教师</t>
  </si>
  <si>
    <t>2020034123</t>
  </si>
  <si>
    <t>2020034110</t>
  </si>
  <si>
    <t>2020030806</t>
  </si>
  <si>
    <t>2020030803</t>
  </si>
  <si>
    <r>
      <t>折算分
占4</t>
    </r>
    <r>
      <rPr>
        <sz val="11"/>
        <rFont val="宋体"/>
        <family val="0"/>
      </rPr>
      <t>0</t>
    </r>
    <r>
      <rPr>
        <sz val="11"/>
        <rFont val="宋体"/>
        <family val="0"/>
      </rPr>
      <t>%</t>
    </r>
  </si>
  <si>
    <r>
      <t>折算分
占6</t>
    </r>
    <r>
      <rPr>
        <sz val="11"/>
        <rFont val="宋体"/>
        <family val="0"/>
      </rPr>
      <t>0</t>
    </r>
    <r>
      <rPr>
        <sz val="11"/>
        <rFont val="宋体"/>
        <family val="0"/>
      </rPr>
      <t>%</t>
    </r>
  </si>
  <si>
    <t>2020020603</t>
  </si>
  <si>
    <t>2020020605</t>
  </si>
  <si>
    <t>2020020610</t>
  </si>
  <si>
    <t>2020020602</t>
  </si>
  <si>
    <t>2020020530</t>
  </si>
  <si>
    <t>2020020621</t>
  </si>
  <si>
    <t>2020030925</t>
  </si>
  <si>
    <t>2020030924</t>
  </si>
  <si>
    <t xml:space="preserve">   该应聘人员所在考官组当日所有应聘人员的平均分数为：85.84分，该岗位面试成绩的最低分数线未85.84分，该应聘人员未达到最低分数线，不予进入考察和体检范围。</t>
  </si>
  <si>
    <t>临朐县2020年公开招聘教师综合成绩公示表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</si>
</sst>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0.0000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文星标宋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2"/>
      <color theme="1"/>
      <name val="仿宋_GB2312"/>
      <family val="3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5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2" fillId="13" borderId="5" applyNumberFormat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19" fillId="4" borderId="7" applyNumberFormat="0" applyAlignment="0" applyProtection="0"/>
    <xf numFmtId="0" fontId="18" fillId="7" borderId="4" applyNumberFormat="0" applyAlignment="0" applyProtection="0"/>
    <xf numFmtId="0" fontId="13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" fillId="3" borderId="8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179" fontId="0" fillId="0" borderId="9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left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SheetLayoutView="100" zoomScalePageLayoutView="0" workbookViewId="0" topLeftCell="A1">
      <selection activeCell="D9" sqref="D9"/>
    </sheetView>
  </sheetViews>
  <sheetFormatPr defaultColWidth="9.00390625" defaultRowHeight="27.75" customHeight="1"/>
  <cols>
    <col min="1" max="1" width="13.00390625" style="2" customWidth="1"/>
    <col min="2" max="2" width="6.00390625" style="2" customWidth="1"/>
    <col min="3" max="4" width="6.125" style="2" customWidth="1"/>
    <col min="5" max="5" width="11.125" style="2" customWidth="1"/>
    <col min="6" max="6" width="6.625" style="2" customWidth="1"/>
    <col min="7" max="7" width="7.625" style="3" customWidth="1"/>
    <col min="8" max="8" width="7.50390625" style="2" customWidth="1"/>
    <col min="9" max="9" width="7.625" style="2" customWidth="1"/>
    <col min="10" max="10" width="7.125" style="2" customWidth="1"/>
    <col min="11" max="11" width="8.125" style="2" customWidth="1"/>
    <col min="12" max="12" width="7.00390625" style="2" customWidth="1"/>
    <col min="13" max="13" width="7.625" style="2" customWidth="1"/>
    <col min="14" max="14" width="7.125" style="2" customWidth="1"/>
    <col min="15" max="16384" width="9.00390625" style="2" customWidth="1"/>
  </cols>
  <sheetData>
    <row r="1" spans="1:14" ht="36.75" customHeight="1">
      <c r="A1" s="34" t="s">
        <v>490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</row>
    <row r="2" spans="1:14" s="1" customFormat="1" ht="22.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3"/>
      <c r="I2" s="33" t="s">
        <v>7</v>
      </c>
      <c r="J2" s="33"/>
      <c r="K2" s="33" t="s">
        <v>8</v>
      </c>
      <c r="L2" s="33" t="s">
        <v>9</v>
      </c>
      <c r="M2" s="33" t="s">
        <v>10</v>
      </c>
      <c r="N2" s="33" t="s">
        <v>11</v>
      </c>
    </row>
    <row r="3" spans="1:14" s="1" customFormat="1" ht="29.25" customHeight="1">
      <c r="A3" s="33"/>
      <c r="B3" s="33"/>
      <c r="C3" s="33"/>
      <c r="D3" s="33"/>
      <c r="E3" s="33"/>
      <c r="F3" s="33"/>
      <c r="G3" s="5" t="s">
        <v>12</v>
      </c>
      <c r="H3" s="5" t="s">
        <v>13</v>
      </c>
      <c r="I3" s="4" t="s">
        <v>14</v>
      </c>
      <c r="J3" s="4" t="s">
        <v>15</v>
      </c>
      <c r="K3" s="33"/>
      <c r="L3" s="33"/>
      <c r="M3" s="33"/>
      <c r="N3" s="33"/>
    </row>
    <row r="4" spans="1:14" ht="27.75" customHeight="1">
      <c r="A4" s="22" t="s">
        <v>16</v>
      </c>
      <c r="B4" s="23" t="s">
        <v>17</v>
      </c>
      <c r="C4" s="23" t="s">
        <v>18</v>
      </c>
      <c r="D4" s="23" t="s">
        <v>19</v>
      </c>
      <c r="E4" s="22" t="s">
        <v>20</v>
      </c>
      <c r="F4" s="32" t="s">
        <v>21</v>
      </c>
      <c r="G4" s="25">
        <v>73.9</v>
      </c>
      <c r="H4" s="14">
        <f aca="true" t="shared" si="0" ref="H4:H9">G4*0.4</f>
        <v>29.560000000000002</v>
      </c>
      <c r="I4" s="15">
        <v>87.89</v>
      </c>
      <c r="J4" s="14">
        <f>I4*0.6</f>
        <v>52.734</v>
      </c>
      <c r="K4" s="16">
        <f>H4+J4</f>
        <v>82.29400000000001</v>
      </c>
      <c r="L4" s="15">
        <f>RANK(K4,K$4:K$988,0)</f>
        <v>1</v>
      </c>
      <c r="M4" s="17" t="s">
        <v>22</v>
      </c>
      <c r="N4" s="17"/>
    </row>
    <row r="5" spans="1:14" ht="27.75" customHeight="1">
      <c r="A5" s="22" t="s">
        <v>23</v>
      </c>
      <c r="B5" s="23" t="s">
        <v>17</v>
      </c>
      <c r="C5" s="23" t="s">
        <v>24</v>
      </c>
      <c r="D5" s="23" t="s">
        <v>19</v>
      </c>
      <c r="E5" s="22" t="s">
        <v>20</v>
      </c>
      <c r="F5" s="32" t="s">
        <v>21</v>
      </c>
      <c r="G5" s="25">
        <v>64.9</v>
      </c>
      <c r="H5" s="14">
        <f t="shared" si="0"/>
        <v>25.960000000000004</v>
      </c>
      <c r="I5" s="15">
        <v>91.21</v>
      </c>
      <c r="J5" s="14">
        <f>I5*0.6</f>
        <v>54.72599999999999</v>
      </c>
      <c r="K5" s="16">
        <f>H5+J5</f>
        <v>80.68599999999999</v>
      </c>
      <c r="L5" s="15">
        <f>RANK(K5,K$4:K$988,0)</f>
        <v>2</v>
      </c>
      <c r="M5" s="17" t="s">
        <v>22</v>
      </c>
      <c r="N5" s="17"/>
    </row>
    <row r="6" spans="1:14" ht="27.75" customHeight="1">
      <c r="A6" s="22" t="s">
        <v>25</v>
      </c>
      <c r="B6" s="23" t="s">
        <v>17</v>
      </c>
      <c r="C6" s="23" t="s">
        <v>26</v>
      </c>
      <c r="D6" s="23" t="s">
        <v>19</v>
      </c>
      <c r="E6" s="22" t="s">
        <v>20</v>
      </c>
      <c r="F6" s="32" t="s">
        <v>21</v>
      </c>
      <c r="G6" s="25">
        <v>71.6</v>
      </c>
      <c r="H6" s="14">
        <f t="shared" si="0"/>
        <v>28.64</v>
      </c>
      <c r="I6" s="15">
        <v>85.18</v>
      </c>
      <c r="J6" s="14">
        <f>I6*0.6</f>
        <v>51.108000000000004</v>
      </c>
      <c r="K6" s="16">
        <f>H6+J6</f>
        <v>79.748</v>
      </c>
      <c r="L6" s="15">
        <f>RANK(K6,K$4:K$988,0)</f>
        <v>3</v>
      </c>
      <c r="M6" s="17"/>
      <c r="N6" s="17"/>
    </row>
    <row r="7" spans="1:14" ht="27.75" customHeight="1">
      <c r="A7" s="22" t="s">
        <v>27</v>
      </c>
      <c r="B7" s="23" t="s">
        <v>17</v>
      </c>
      <c r="C7" s="23" t="s">
        <v>28</v>
      </c>
      <c r="D7" s="23" t="s">
        <v>19</v>
      </c>
      <c r="E7" s="22" t="s">
        <v>20</v>
      </c>
      <c r="F7" s="32" t="s">
        <v>21</v>
      </c>
      <c r="G7" s="25">
        <v>67.8</v>
      </c>
      <c r="H7" s="14">
        <f t="shared" si="0"/>
        <v>27.12</v>
      </c>
      <c r="I7" s="15">
        <v>86.66</v>
      </c>
      <c r="J7" s="14">
        <f>I7*0.6</f>
        <v>51.995999999999995</v>
      </c>
      <c r="K7" s="16">
        <f>H7+J7</f>
        <v>79.116</v>
      </c>
      <c r="L7" s="15">
        <f>RANK(K7,K$4:K$988,0)</f>
        <v>4</v>
      </c>
      <c r="M7" s="17"/>
      <c r="N7" s="17"/>
    </row>
    <row r="8" spans="1:14" ht="27.75" customHeight="1">
      <c r="A8" s="22" t="s">
        <v>29</v>
      </c>
      <c r="B8" s="23" t="s">
        <v>17</v>
      </c>
      <c r="C8" s="23" t="s">
        <v>30</v>
      </c>
      <c r="D8" s="23" t="s">
        <v>19</v>
      </c>
      <c r="E8" s="22" t="s">
        <v>20</v>
      </c>
      <c r="F8" s="32" t="s">
        <v>21</v>
      </c>
      <c r="G8" s="25">
        <v>66.3</v>
      </c>
      <c r="H8" s="14">
        <f t="shared" si="0"/>
        <v>26.52</v>
      </c>
      <c r="I8" s="15">
        <v>84.75</v>
      </c>
      <c r="J8" s="14">
        <f>I8*0.6</f>
        <v>50.85</v>
      </c>
      <c r="K8" s="16">
        <f>H8+J8</f>
        <v>77.37</v>
      </c>
      <c r="L8" s="15">
        <f>RANK(K8,K$4:K$988,0)</f>
        <v>5</v>
      </c>
      <c r="M8" s="17"/>
      <c r="N8" s="17"/>
    </row>
    <row r="9" spans="1:14" ht="27.75" customHeight="1">
      <c r="A9" s="22" t="s">
        <v>31</v>
      </c>
      <c r="B9" s="23" t="s">
        <v>17</v>
      </c>
      <c r="C9" s="23"/>
      <c r="D9" s="23" t="s">
        <v>19</v>
      </c>
      <c r="E9" s="22" t="s">
        <v>20</v>
      </c>
      <c r="F9" s="32" t="s">
        <v>21</v>
      </c>
      <c r="G9" s="25">
        <v>66.4</v>
      </c>
      <c r="H9" s="15">
        <f t="shared" si="0"/>
        <v>26.560000000000002</v>
      </c>
      <c r="I9" s="15" t="s">
        <v>32</v>
      </c>
      <c r="J9" s="15"/>
      <c r="K9" s="16"/>
      <c r="L9" s="15"/>
      <c r="M9" s="17"/>
      <c r="N9" s="17"/>
    </row>
  </sheetData>
  <sheetProtection/>
  <mergeCells count="13">
    <mergeCell ref="K2:K3"/>
    <mergeCell ref="L2:L3"/>
    <mergeCell ref="M2:M3"/>
    <mergeCell ref="N2:N3"/>
    <mergeCell ref="A1:N1"/>
    <mergeCell ref="G2:H2"/>
    <mergeCell ref="I2:J2"/>
    <mergeCell ref="A2:A3"/>
    <mergeCell ref="B2:B3"/>
    <mergeCell ref="C2:C3"/>
    <mergeCell ref="D2:D3"/>
    <mergeCell ref="E2:E3"/>
    <mergeCell ref="F2:F3"/>
  </mergeCells>
  <printOptions/>
  <pageMargins left="0.55" right="0.55" top="1" bottom="1" header="0.51" footer="0.51"/>
  <pageSetup horizontalDpi="600" verticalDpi="600" orientation="landscape" paperSize="9" r:id="rId1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SheetLayoutView="100" zoomScalePageLayoutView="0" workbookViewId="0" topLeftCell="A1">
      <selection activeCell="F4" sqref="F1:F16384"/>
    </sheetView>
  </sheetViews>
  <sheetFormatPr defaultColWidth="9.00390625" defaultRowHeight="27.75" customHeight="1"/>
  <cols>
    <col min="1" max="1" width="13.00390625" style="2" customWidth="1"/>
    <col min="2" max="2" width="6.00390625" style="2" customWidth="1"/>
    <col min="3" max="4" width="6.125" style="2" customWidth="1"/>
    <col min="5" max="5" width="11.125" style="2" customWidth="1"/>
    <col min="6" max="6" width="6.625" style="2" customWidth="1"/>
    <col min="7" max="7" width="7.625" style="3" customWidth="1"/>
    <col min="8" max="8" width="7.50390625" style="2" customWidth="1"/>
    <col min="9" max="9" width="7.625" style="2" customWidth="1"/>
    <col min="10" max="10" width="7.125" style="2" customWidth="1"/>
    <col min="11" max="11" width="8.125" style="2" customWidth="1"/>
    <col min="12" max="12" width="7.00390625" style="2" customWidth="1"/>
    <col min="13" max="13" width="7.625" style="2" customWidth="1"/>
    <col min="14" max="14" width="7.125" style="2" customWidth="1"/>
    <col min="15" max="16384" width="9.00390625" style="2" customWidth="1"/>
  </cols>
  <sheetData>
    <row r="1" spans="1:14" ht="36.75" customHeight="1">
      <c r="A1" s="34" t="s">
        <v>490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</row>
    <row r="2" spans="1:14" s="1" customFormat="1" ht="22.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3"/>
      <c r="I2" s="33" t="s">
        <v>7</v>
      </c>
      <c r="J2" s="33"/>
      <c r="K2" s="33" t="s">
        <v>8</v>
      </c>
      <c r="L2" s="33" t="s">
        <v>9</v>
      </c>
      <c r="M2" s="33" t="s">
        <v>10</v>
      </c>
      <c r="N2" s="33" t="s">
        <v>11</v>
      </c>
    </row>
    <row r="3" spans="1:14" s="1" customFormat="1" ht="29.25" customHeight="1">
      <c r="A3" s="33"/>
      <c r="B3" s="33"/>
      <c r="C3" s="33"/>
      <c r="D3" s="33"/>
      <c r="E3" s="33"/>
      <c r="F3" s="33"/>
      <c r="G3" s="5" t="s">
        <v>12</v>
      </c>
      <c r="H3" s="5" t="s">
        <v>13</v>
      </c>
      <c r="I3" s="4" t="s">
        <v>14</v>
      </c>
      <c r="J3" s="4" t="s">
        <v>15</v>
      </c>
      <c r="K3" s="33"/>
      <c r="L3" s="33"/>
      <c r="M3" s="33"/>
      <c r="N3" s="33"/>
    </row>
    <row r="4" spans="1:14" ht="27.75" customHeight="1">
      <c r="A4" s="22" t="s">
        <v>144</v>
      </c>
      <c r="B4" s="23" t="s">
        <v>41</v>
      </c>
      <c r="C4" s="23" t="s">
        <v>35</v>
      </c>
      <c r="D4" s="23" t="s">
        <v>58</v>
      </c>
      <c r="E4" s="22" t="s">
        <v>145</v>
      </c>
      <c r="F4" s="24" t="s">
        <v>21</v>
      </c>
      <c r="G4" s="25">
        <v>66</v>
      </c>
      <c r="H4" s="14">
        <f aca="true" t="shared" si="0" ref="H4:H15">G4*0.4</f>
        <v>26.400000000000002</v>
      </c>
      <c r="I4" s="15">
        <v>90.4</v>
      </c>
      <c r="J4" s="14">
        <f aca="true" t="shared" si="1" ref="J4:J11">I4*0.6</f>
        <v>54.24</v>
      </c>
      <c r="K4" s="16">
        <f aca="true" t="shared" si="2" ref="K4:K11">J4+H4</f>
        <v>80.64</v>
      </c>
      <c r="L4" s="15">
        <f aca="true" t="shared" si="3" ref="L4:L11">RANK(K4,K$4:K$448,0)</f>
        <v>1</v>
      </c>
      <c r="M4" s="15" t="s">
        <v>22</v>
      </c>
      <c r="N4" s="15"/>
    </row>
    <row r="5" spans="1:14" ht="27.75" customHeight="1">
      <c r="A5" s="22" t="s">
        <v>146</v>
      </c>
      <c r="B5" s="23" t="s">
        <v>41</v>
      </c>
      <c r="C5" s="23" t="s">
        <v>34</v>
      </c>
      <c r="D5" s="23" t="s">
        <v>58</v>
      </c>
      <c r="E5" s="22" t="s">
        <v>145</v>
      </c>
      <c r="F5" s="24" t="s">
        <v>21</v>
      </c>
      <c r="G5" s="25">
        <v>70.5</v>
      </c>
      <c r="H5" s="14">
        <f t="shared" si="0"/>
        <v>28.200000000000003</v>
      </c>
      <c r="I5" s="15">
        <v>87.3</v>
      </c>
      <c r="J5" s="14">
        <f t="shared" si="1"/>
        <v>52.379999999999995</v>
      </c>
      <c r="K5" s="16">
        <f t="shared" si="2"/>
        <v>80.58</v>
      </c>
      <c r="L5" s="15">
        <f t="shared" si="3"/>
        <v>2</v>
      </c>
      <c r="M5" s="15" t="s">
        <v>22</v>
      </c>
      <c r="N5" s="15"/>
    </row>
    <row r="6" spans="1:14" ht="27.75" customHeight="1">
      <c r="A6" s="22" t="s">
        <v>147</v>
      </c>
      <c r="B6" s="23" t="s">
        <v>41</v>
      </c>
      <c r="C6" s="23" t="s">
        <v>43</v>
      </c>
      <c r="D6" s="23" t="s">
        <v>58</v>
      </c>
      <c r="E6" s="22" t="s">
        <v>145</v>
      </c>
      <c r="F6" s="24" t="s">
        <v>21</v>
      </c>
      <c r="G6" s="25">
        <v>65.9</v>
      </c>
      <c r="H6" s="14">
        <f t="shared" si="0"/>
        <v>26.360000000000003</v>
      </c>
      <c r="I6" s="15">
        <v>88.64</v>
      </c>
      <c r="J6" s="14">
        <f t="shared" si="1"/>
        <v>53.184</v>
      </c>
      <c r="K6" s="16">
        <f t="shared" si="2"/>
        <v>79.544</v>
      </c>
      <c r="L6" s="15">
        <f t="shared" si="3"/>
        <v>3</v>
      </c>
      <c r="M6" s="15" t="s">
        <v>22</v>
      </c>
      <c r="N6" s="15"/>
    </row>
    <row r="7" spans="1:14" ht="27.75" customHeight="1">
      <c r="A7" s="22" t="s">
        <v>148</v>
      </c>
      <c r="B7" s="23" t="s">
        <v>41</v>
      </c>
      <c r="C7" s="23" t="s">
        <v>62</v>
      </c>
      <c r="D7" s="23" t="s">
        <v>58</v>
      </c>
      <c r="E7" s="22" t="s">
        <v>145</v>
      </c>
      <c r="F7" s="24" t="s">
        <v>21</v>
      </c>
      <c r="G7" s="25">
        <v>67.5</v>
      </c>
      <c r="H7" s="14">
        <f t="shared" si="0"/>
        <v>27</v>
      </c>
      <c r="I7" s="15">
        <v>86.62</v>
      </c>
      <c r="J7" s="14">
        <f t="shared" si="1"/>
        <v>51.972</v>
      </c>
      <c r="K7" s="16">
        <f t="shared" si="2"/>
        <v>78.97200000000001</v>
      </c>
      <c r="L7" s="15">
        <f t="shared" si="3"/>
        <v>4</v>
      </c>
      <c r="M7" s="15" t="s">
        <v>22</v>
      </c>
      <c r="N7" s="15"/>
    </row>
    <row r="8" spans="1:14" ht="27.75" customHeight="1">
      <c r="A8" s="22" t="s">
        <v>149</v>
      </c>
      <c r="B8" s="23" t="s">
        <v>41</v>
      </c>
      <c r="C8" s="23" t="s">
        <v>45</v>
      </c>
      <c r="D8" s="23" t="s">
        <v>58</v>
      </c>
      <c r="E8" s="22" t="s">
        <v>145</v>
      </c>
      <c r="F8" s="24" t="s">
        <v>21</v>
      </c>
      <c r="G8" s="25">
        <v>69.4</v>
      </c>
      <c r="H8" s="14">
        <f t="shared" si="0"/>
        <v>27.760000000000005</v>
      </c>
      <c r="I8" s="15">
        <v>83.8</v>
      </c>
      <c r="J8" s="14">
        <f t="shared" si="1"/>
        <v>50.279999999999994</v>
      </c>
      <c r="K8" s="16">
        <f t="shared" si="2"/>
        <v>78.03999999999999</v>
      </c>
      <c r="L8" s="15">
        <f t="shared" si="3"/>
        <v>5</v>
      </c>
      <c r="M8" s="15"/>
      <c r="N8" s="15"/>
    </row>
    <row r="9" spans="1:14" ht="27.75" customHeight="1">
      <c r="A9" s="22" t="s">
        <v>150</v>
      </c>
      <c r="B9" s="23" t="s">
        <v>41</v>
      </c>
      <c r="C9" s="23" t="s">
        <v>71</v>
      </c>
      <c r="D9" s="23" t="s">
        <v>58</v>
      </c>
      <c r="E9" s="22" t="s">
        <v>145</v>
      </c>
      <c r="F9" s="24" t="s">
        <v>21</v>
      </c>
      <c r="G9" s="25">
        <v>66.3</v>
      </c>
      <c r="H9" s="14">
        <f t="shared" si="0"/>
        <v>26.52</v>
      </c>
      <c r="I9" s="15">
        <v>85.8</v>
      </c>
      <c r="J9" s="14">
        <f t="shared" si="1"/>
        <v>51.48</v>
      </c>
      <c r="K9" s="16">
        <f t="shared" si="2"/>
        <v>78</v>
      </c>
      <c r="L9" s="15">
        <f t="shared" si="3"/>
        <v>6</v>
      </c>
      <c r="M9" s="15"/>
      <c r="N9" s="15"/>
    </row>
    <row r="10" spans="1:14" ht="27.75" customHeight="1">
      <c r="A10" s="22" t="s">
        <v>151</v>
      </c>
      <c r="B10" s="23" t="s">
        <v>41</v>
      </c>
      <c r="C10" s="23" t="s">
        <v>64</v>
      </c>
      <c r="D10" s="23" t="s">
        <v>58</v>
      </c>
      <c r="E10" s="22" t="s">
        <v>145</v>
      </c>
      <c r="F10" s="24" t="s">
        <v>21</v>
      </c>
      <c r="G10" s="25">
        <v>70.4</v>
      </c>
      <c r="H10" s="14">
        <f t="shared" si="0"/>
        <v>28.160000000000004</v>
      </c>
      <c r="I10" s="15">
        <v>82.5</v>
      </c>
      <c r="J10" s="14">
        <f t="shared" si="1"/>
        <v>49.5</v>
      </c>
      <c r="K10" s="16">
        <f t="shared" si="2"/>
        <v>77.66</v>
      </c>
      <c r="L10" s="15">
        <f t="shared" si="3"/>
        <v>7</v>
      </c>
      <c r="M10" s="15"/>
      <c r="N10" s="15"/>
    </row>
    <row r="11" spans="1:14" ht="27.75" customHeight="1">
      <c r="A11" s="6" t="s">
        <v>152</v>
      </c>
      <c r="B11" s="7" t="s">
        <v>41</v>
      </c>
      <c r="C11" s="7" t="s">
        <v>66</v>
      </c>
      <c r="D11" s="7" t="s">
        <v>58</v>
      </c>
      <c r="E11" s="6" t="s">
        <v>145</v>
      </c>
      <c r="F11" s="8" t="s">
        <v>21</v>
      </c>
      <c r="G11" s="9">
        <v>64.5</v>
      </c>
      <c r="H11" s="14">
        <f t="shared" si="0"/>
        <v>25.8</v>
      </c>
      <c r="I11" s="15">
        <v>85.4</v>
      </c>
      <c r="J11" s="14">
        <f t="shared" si="1"/>
        <v>51.24</v>
      </c>
      <c r="K11" s="16">
        <f t="shared" si="2"/>
        <v>77.04</v>
      </c>
      <c r="L11" s="15">
        <f t="shared" si="3"/>
        <v>8</v>
      </c>
      <c r="M11" s="15"/>
      <c r="N11" s="15"/>
    </row>
    <row r="12" spans="1:14" ht="27.75" customHeight="1">
      <c r="A12" s="6" t="s">
        <v>153</v>
      </c>
      <c r="B12" s="7" t="s">
        <v>41</v>
      </c>
      <c r="C12" s="7"/>
      <c r="D12" s="7" t="s">
        <v>58</v>
      </c>
      <c r="E12" s="6" t="s">
        <v>145</v>
      </c>
      <c r="F12" s="8" t="s">
        <v>56</v>
      </c>
      <c r="G12" s="9">
        <v>67.5</v>
      </c>
      <c r="H12" s="14">
        <f t="shared" si="0"/>
        <v>27</v>
      </c>
      <c r="I12" s="15" t="s">
        <v>32</v>
      </c>
      <c r="J12" s="14"/>
      <c r="K12" s="16"/>
      <c r="L12" s="15"/>
      <c r="M12" s="15"/>
      <c r="N12" s="15"/>
    </row>
    <row r="13" spans="1:14" ht="27.75" customHeight="1">
      <c r="A13" s="6" t="s">
        <v>154</v>
      </c>
      <c r="B13" s="7" t="s">
        <v>41</v>
      </c>
      <c r="C13" s="7"/>
      <c r="D13" s="7" t="s">
        <v>58</v>
      </c>
      <c r="E13" s="6" t="s">
        <v>145</v>
      </c>
      <c r="F13" s="8" t="s">
        <v>21</v>
      </c>
      <c r="G13" s="9">
        <v>64.9</v>
      </c>
      <c r="H13" s="14">
        <f t="shared" si="0"/>
        <v>25.960000000000004</v>
      </c>
      <c r="I13" s="15" t="s">
        <v>32</v>
      </c>
      <c r="J13" s="14"/>
      <c r="K13" s="16"/>
      <c r="L13" s="15"/>
      <c r="M13" s="15"/>
      <c r="N13" s="15"/>
    </row>
    <row r="14" spans="1:14" ht="27.75" customHeight="1">
      <c r="A14" s="6" t="s">
        <v>155</v>
      </c>
      <c r="B14" s="7" t="s">
        <v>41</v>
      </c>
      <c r="C14" s="7"/>
      <c r="D14" s="7" t="s">
        <v>58</v>
      </c>
      <c r="E14" s="6" t="s">
        <v>145</v>
      </c>
      <c r="F14" s="8" t="s">
        <v>21</v>
      </c>
      <c r="G14" s="9">
        <v>64.2</v>
      </c>
      <c r="H14" s="14">
        <f t="shared" si="0"/>
        <v>25.680000000000003</v>
      </c>
      <c r="I14" s="15" t="s">
        <v>32</v>
      </c>
      <c r="J14" s="14"/>
      <c r="K14" s="16"/>
      <c r="L14" s="15"/>
      <c r="M14" s="15"/>
      <c r="N14" s="15"/>
    </row>
    <row r="15" spans="1:14" ht="27.75" customHeight="1">
      <c r="A15" s="6" t="s">
        <v>156</v>
      </c>
      <c r="B15" s="7" t="s">
        <v>41</v>
      </c>
      <c r="C15" s="7"/>
      <c r="D15" s="7" t="s">
        <v>58</v>
      </c>
      <c r="E15" s="6" t="s">
        <v>145</v>
      </c>
      <c r="F15" s="7" t="s">
        <v>21</v>
      </c>
      <c r="G15" s="9">
        <v>60.2</v>
      </c>
      <c r="H15" s="14">
        <f t="shared" si="0"/>
        <v>24.080000000000002</v>
      </c>
      <c r="I15" s="15" t="s">
        <v>32</v>
      </c>
      <c r="J15" s="14"/>
      <c r="K15" s="16"/>
      <c r="L15" s="15"/>
      <c r="M15" s="15"/>
      <c r="N15" s="15"/>
    </row>
  </sheetData>
  <sheetProtection/>
  <mergeCells count="13">
    <mergeCell ref="K2:K3"/>
    <mergeCell ref="L2:L3"/>
    <mergeCell ref="M2:M3"/>
    <mergeCell ref="N2:N3"/>
    <mergeCell ref="A1:N1"/>
    <mergeCell ref="G2:H2"/>
    <mergeCell ref="I2:J2"/>
    <mergeCell ref="A2:A3"/>
    <mergeCell ref="B2:B3"/>
    <mergeCell ref="C2:C3"/>
    <mergeCell ref="D2:D3"/>
    <mergeCell ref="E2:E3"/>
    <mergeCell ref="F2:F3"/>
  </mergeCells>
  <printOptions horizontalCentered="1" verticalCentered="1"/>
  <pageMargins left="0.35" right="0.35" top="0.59" bottom="0.59" header="0.51" footer="0.51"/>
  <pageSetup fitToHeight="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zoomScaleSheetLayoutView="100" zoomScalePageLayoutView="0" workbookViewId="0" topLeftCell="A1">
      <selection activeCell="F4" sqref="F1:F16384"/>
    </sheetView>
  </sheetViews>
  <sheetFormatPr defaultColWidth="9.00390625" defaultRowHeight="27.75" customHeight="1"/>
  <cols>
    <col min="1" max="1" width="13.00390625" style="2" customWidth="1"/>
    <col min="2" max="2" width="6.00390625" style="2" customWidth="1"/>
    <col min="3" max="4" width="6.125" style="2" customWidth="1"/>
    <col min="5" max="5" width="11.125" style="2" customWidth="1"/>
    <col min="6" max="6" width="6.625" style="2" customWidth="1"/>
    <col min="7" max="7" width="7.625" style="3" customWidth="1"/>
    <col min="8" max="8" width="7.50390625" style="2" customWidth="1"/>
    <col min="9" max="9" width="7.625" style="2" customWidth="1"/>
    <col min="10" max="10" width="7.125" style="2" customWidth="1"/>
    <col min="11" max="11" width="8.125" style="2" customWidth="1"/>
    <col min="12" max="12" width="7.00390625" style="2" customWidth="1"/>
    <col min="13" max="13" width="7.625" style="2" customWidth="1"/>
    <col min="14" max="14" width="7.125" style="2" customWidth="1"/>
    <col min="15" max="16384" width="9.00390625" style="2" customWidth="1"/>
  </cols>
  <sheetData>
    <row r="1" spans="1:14" ht="36.75" customHeight="1">
      <c r="A1" s="34" t="s">
        <v>490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</row>
    <row r="2" spans="1:14" s="1" customFormat="1" ht="22.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3"/>
      <c r="I2" s="33" t="s">
        <v>7</v>
      </c>
      <c r="J2" s="33"/>
      <c r="K2" s="33" t="s">
        <v>8</v>
      </c>
      <c r="L2" s="33" t="s">
        <v>9</v>
      </c>
      <c r="M2" s="33" t="s">
        <v>10</v>
      </c>
      <c r="N2" s="33" t="s">
        <v>11</v>
      </c>
    </row>
    <row r="3" spans="1:14" s="1" customFormat="1" ht="29.25" customHeight="1">
      <c r="A3" s="33"/>
      <c r="B3" s="33"/>
      <c r="C3" s="33"/>
      <c r="D3" s="33"/>
      <c r="E3" s="33"/>
      <c r="F3" s="33"/>
      <c r="G3" s="5" t="s">
        <v>12</v>
      </c>
      <c r="H3" s="5" t="s">
        <v>13</v>
      </c>
      <c r="I3" s="4" t="s">
        <v>14</v>
      </c>
      <c r="J3" s="4" t="s">
        <v>15</v>
      </c>
      <c r="K3" s="33"/>
      <c r="L3" s="33"/>
      <c r="M3" s="33"/>
      <c r="N3" s="33"/>
    </row>
    <row r="4" spans="1:14" ht="32.25" customHeight="1">
      <c r="A4" s="6" t="s">
        <v>157</v>
      </c>
      <c r="B4" s="7" t="s">
        <v>41</v>
      </c>
      <c r="C4" s="7" t="s">
        <v>28</v>
      </c>
      <c r="D4" s="7" t="s">
        <v>58</v>
      </c>
      <c r="E4" s="6" t="s">
        <v>158</v>
      </c>
      <c r="F4" s="7" t="s">
        <v>21</v>
      </c>
      <c r="G4" s="9">
        <v>74.7</v>
      </c>
      <c r="H4" s="14">
        <f>G4*0.4</f>
        <v>29.880000000000003</v>
      </c>
      <c r="I4" s="15">
        <v>86.8</v>
      </c>
      <c r="J4" s="14">
        <f>I4*0.6</f>
        <v>52.08</v>
      </c>
      <c r="K4" s="16">
        <f>J4+H4</f>
        <v>81.96000000000001</v>
      </c>
      <c r="L4" s="15">
        <f>RANK(K4,K$4:K$440,0)</f>
        <v>1</v>
      </c>
      <c r="M4" s="15" t="s">
        <v>22</v>
      </c>
      <c r="N4" s="15"/>
    </row>
    <row r="5" spans="1:14" ht="32.25" customHeight="1">
      <c r="A5" s="6" t="s">
        <v>159</v>
      </c>
      <c r="B5" s="7" t="s">
        <v>41</v>
      </c>
      <c r="C5" s="7" t="s">
        <v>24</v>
      </c>
      <c r="D5" s="7" t="s">
        <v>58</v>
      </c>
      <c r="E5" s="6" t="s">
        <v>158</v>
      </c>
      <c r="F5" s="7" t="s">
        <v>21</v>
      </c>
      <c r="G5" s="9">
        <v>63.2</v>
      </c>
      <c r="H5" s="14">
        <f>G5*0.4</f>
        <v>25.28</v>
      </c>
      <c r="I5" s="15">
        <v>88.3</v>
      </c>
      <c r="J5" s="14">
        <f>I5*0.6</f>
        <v>52.98</v>
      </c>
      <c r="K5" s="16">
        <f>J5+H5</f>
        <v>78.25999999999999</v>
      </c>
      <c r="L5" s="15">
        <f>RANK(K5,K$4:K$440,0)</f>
        <v>2</v>
      </c>
      <c r="M5" s="15"/>
      <c r="N5" s="15"/>
    </row>
    <row r="6" spans="1:14" ht="32.25" customHeight="1">
      <c r="A6" s="6" t="s">
        <v>160</v>
      </c>
      <c r="B6" s="7" t="s">
        <v>41</v>
      </c>
      <c r="C6" s="7" t="s">
        <v>18</v>
      </c>
      <c r="D6" s="7" t="s">
        <v>58</v>
      </c>
      <c r="E6" s="6" t="s">
        <v>158</v>
      </c>
      <c r="F6" s="7" t="s">
        <v>21</v>
      </c>
      <c r="G6" s="9">
        <v>66.1</v>
      </c>
      <c r="H6" s="14">
        <f>G6*0.4</f>
        <v>26.439999999999998</v>
      </c>
      <c r="I6" s="15">
        <v>85</v>
      </c>
      <c r="J6" s="14">
        <f>I6*0.6</f>
        <v>51</v>
      </c>
      <c r="K6" s="16">
        <f>J6+H6</f>
        <v>77.44</v>
      </c>
      <c r="L6" s="15">
        <f>RANK(K6,K$4:K$440,0)</f>
        <v>3</v>
      </c>
      <c r="M6" s="15"/>
      <c r="N6" s="15"/>
    </row>
  </sheetData>
  <sheetProtection/>
  <mergeCells count="13">
    <mergeCell ref="K2:K3"/>
    <mergeCell ref="L2:L3"/>
    <mergeCell ref="M2:M3"/>
    <mergeCell ref="N2:N3"/>
    <mergeCell ref="A1:N1"/>
    <mergeCell ref="G2:H2"/>
    <mergeCell ref="I2:J2"/>
    <mergeCell ref="A2:A3"/>
    <mergeCell ref="B2:B3"/>
    <mergeCell ref="C2:C3"/>
    <mergeCell ref="D2:D3"/>
    <mergeCell ref="E2:E3"/>
    <mergeCell ref="F2:F3"/>
  </mergeCells>
  <printOptions horizontalCentered="1" verticalCentered="1"/>
  <pageMargins left="0.35" right="0.35" top="0.59" bottom="0.59" header="0.51" footer="0.51"/>
  <pageSetup fitToHeight="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zoomScaleSheetLayoutView="100" zoomScalePageLayoutView="0" workbookViewId="0" topLeftCell="A1">
      <selection activeCell="F4" sqref="F1:F16384"/>
    </sheetView>
  </sheetViews>
  <sheetFormatPr defaultColWidth="9.00390625" defaultRowHeight="27.75" customHeight="1"/>
  <cols>
    <col min="1" max="1" width="13.00390625" style="2" customWidth="1"/>
    <col min="2" max="2" width="6.00390625" style="2" customWidth="1"/>
    <col min="3" max="4" width="6.125" style="2" customWidth="1"/>
    <col min="5" max="5" width="11.125" style="2" customWidth="1"/>
    <col min="6" max="6" width="6.625" style="2" customWidth="1"/>
    <col min="7" max="7" width="7.625" style="3" customWidth="1"/>
    <col min="8" max="8" width="7.50390625" style="2" customWidth="1"/>
    <col min="9" max="9" width="7.625" style="2" customWidth="1"/>
    <col min="10" max="10" width="7.125" style="2" customWidth="1"/>
    <col min="11" max="11" width="8.125" style="2" customWidth="1"/>
    <col min="12" max="12" width="7.00390625" style="2" customWidth="1"/>
    <col min="13" max="13" width="7.625" style="2" customWidth="1"/>
    <col min="14" max="14" width="7.125" style="2" customWidth="1"/>
    <col min="15" max="16384" width="9.00390625" style="2" customWidth="1"/>
  </cols>
  <sheetData>
    <row r="1" spans="1:14" ht="36.75" customHeight="1">
      <c r="A1" s="34" t="s">
        <v>490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</row>
    <row r="2" spans="1:14" s="1" customFormat="1" ht="22.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3"/>
      <c r="I2" s="33" t="s">
        <v>7</v>
      </c>
      <c r="J2" s="33"/>
      <c r="K2" s="33" t="s">
        <v>8</v>
      </c>
      <c r="L2" s="33" t="s">
        <v>9</v>
      </c>
      <c r="M2" s="33" t="s">
        <v>10</v>
      </c>
      <c r="N2" s="33" t="s">
        <v>11</v>
      </c>
    </row>
    <row r="3" spans="1:14" s="1" customFormat="1" ht="29.25" customHeight="1">
      <c r="A3" s="33"/>
      <c r="B3" s="33"/>
      <c r="C3" s="33"/>
      <c r="D3" s="33"/>
      <c r="E3" s="33"/>
      <c r="F3" s="33"/>
      <c r="G3" s="5" t="s">
        <v>12</v>
      </c>
      <c r="H3" s="5" t="s">
        <v>13</v>
      </c>
      <c r="I3" s="4" t="s">
        <v>14</v>
      </c>
      <c r="J3" s="4" t="s">
        <v>15</v>
      </c>
      <c r="K3" s="33"/>
      <c r="L3" s="33"/>
      <c r="M3" s="33"/>
      <c r="N3" s="33"/>
    </row>
    <row r="4" spans="1:14" ht="32.25" customHeight="1">
      <c r="A4" s="6" t="s">
        <v>161</v>
      </c>
      <c r="B4" s="7" t="s">
        <v>34</v>
      </c>
      <c r="C4" s="7" t="s">
        <v>82</v>
      </c>
      <c r="D4" s="7" t="s">
        <v>58</v>
      </c>
      <c r="E4" s="7" t="s">
        <v>162</v>
      </c>
      <c r="F4" s="8" t="s">
        <v>21</v>
      </c>
      <c r="G4" s="9">
        <v>75.7</v>
      </c>
      <c r="H4" s="14">
        <f aca="true" t="shared" si="0" ref="H4:H12">G4*0.4</f>
        <v>30.28</v>
      </c>
      <c r="I4" s="15">
        <v>92.8</v>
      </c>
      <c r="J4" s="14">
        <f aca="true" t="shared" si="1" ref="J4:J11">I4*0.6</f>
        <v>55.68</v>
      </c>
      <c r="K4" s="16">
        <f aca="true" t="shared" si="2" ref="K4:K11">J4+H4</f>
        <v>85.96000000000001</v>
      </c>
      <c r="L4" s="15">
        <f aca="true" t="shared" si="3" ref="L4:L11">RANK(K4,K$4:K$441,0)</f>
        <v>1</v>
      </c>
      <c r="M4" s="15" t="s">
        <v>22</v>
      </c>
      <c r="N4" s="15"/>
    </row>
    <row r="5" spans="1:14" ht="32.25" customHeight="1">
      <c r="A5" s="6" t="s">
        <v>163</v>
      </c>
      <c r="B5" s="7" t="s">
        <v>34</v>
      </c>
      <c r="C5" s="7" t="s">
        <v>79</v>
      </c>
      <c r="D5" s="7" t="s">
        <v>58</v>
      </c>
      <c r="E5" s="7" t="s">
        <v>162</v>
      </c>
      <c r="F5" s="8" t="s">
        <v>21</v>
      </c>
      <c r="G5" s="9">
        <v>72.8</v>
      </c>
      <c r="H5" s="14">
        <f t="shared" si="0"/>
        <v>29.12</v>
      </c>
      <c r="I5" s="15">
        <v>91.8</v>
      </c>
      <c r="J5" s="14">
        <f t="shared" si="1"/>
        <v>55.08</v>
      </c>
      <c r="K5" s="16">
        <f t="shared" si="2"/>
        <v>84.2</v>
      </c>
      <c r="L5" s="15">
        <f t="shared" si="3"/>
        <v>2</v>
      </c>
      <c r="M5" s="15" t="s">
        <v>22</v>
      </c>
      <c r="N5" s="15"/>
    </row>
    <row r="6" spans="1:14" ht="32.25" customHeight="1">
      <c r="A6" s="6" t="s">
        <v>164</v>
      </c>
      <c r="B6" s="7" t="s">
        <v>34</v>
      </c>
      <c r="C6" s="7" t="s">
        <v>90</v>
      </c>
      <c r="D6" s="7" t="s">
        <v>58</v>
      </c>
      <c r="E6" s="7" t="s">
        <v>162</v>
      </c>
      <c r="F6" s="8" t="s">
        <v>21</v>
      </c>
      <c r="G6" s="9">
        <v>71.1</v>
      </c>
      <c r="H6" s="14">
        <f t="shared" si="0"/>
        <v>28.439999999999998</v>
      </c>
      <c r="I6" s="15">
        <v>92</v>
      </c>
      <c r="J6" s="14">
        <f t="shared" si="1"/>
        <v>55.199999999999996</v>
      </c>
      <c r="K6" s="16">
        <f t="shared" si="2"/>
        <v>83.63999999999999</v>
      </c>
      <c r="L6" s="15">
        <f t="shared" si="3"/>
        <v>3</v>
      </c>
      <c r="M6" s="15" t="s">
        <v>22</v>
      </c>
      <c r="N6" s="15"/>
    </row>
    <row r="7" spans="1:14" ht="32.25" customHeight="1">
      <c r="A7" s="6" t="s">
        <v>165</v>
      </c>
      <c r="B7" s="7" t="s">
        <v>34</v>
      </c>
      <c r="C7" s="7" t="s">
        <v>92</v>
      </c>
      <c r="D7" s="7" t="s">
        <v>58</v>
      </c>
      <c r="E7" s="7" t="s">
        <v>162</v>
      </c>
      <c r="F7" s="8" t="s">
        <v>21</v>
      </c>
      <c r="G7" s="9">
        <v>73.6</v>
      </c>
      <c r="H7" s="14">
        <f t="shared" si="0"/>
        <v>29.439999999999998</v>
      </c>
      <c r="I7" s="15">
        <v>87.8</v>
      </c>
      <c r="J7" s="14">
        <f t="shared" si="1"/>
        <v>52.68</v>
      </c>
      <c r="K7" s="16">
        <f t="shared" si="2"/>
        <v>82.12</v>
      </c>
      <c r="L7" s="15">
        <f t="shared" si="3"/>
        <v>4</v>
      </c>
      <c r="M7" s="15"/>
      <c r="N7" s="15"/>
    </row>
    <row r="8" spans="1:14" ht="32.25" customHeight="1">
      <c r="A8" s="6" t="s">
        <v>166</v>
      </c>
      <c r="B8" s="7" t="s">
        <v>34</v>
      </c>
      <c r="C8" s="7" t="s">
        <v>167</v>
      </c>
      <c r="D8" s="7" t="s">
        <v>58</v>
      </c>
      <c r="E8" s="7" t="s">
        <v>162</v>
      </c>
      <c r="F8" s="8" t="s">
        <v>21</v>
      </c>
      <c r="G8" s="9">
        <v>72.9</v>
      </c>
      <c r="H8" s="14">
        <f t="shared" si="0"/>
        <v>29.160000000000004</v>
      </c>
      <c r="I8" s="15">
        <v>87.2</v>
      </c>
      <c r="J8" s="14">
        <f t="shared" si="1"/>
        <v>52.32</v>
      </c>
      <c r="K8" s="16">
        <f t="shared" si="2"/>
        <v>81.48</v>
      </c>
      <c r="L8" s="15">
        <f t="shared" si="3"/>
        <v>5</v>
      </c>
      <c r="M8" s="15"/>
      <c r="N8" s="15"/>
    </row>
    <row r="9" spans="1:14" ht="32.25" customHeight="1">
      <c r="A9" s="6" t="s">
        <v>168</v>
      </c>
      <c r="B9" s="7" t="s">
        <v>34</v>
      </c>
      <c r="C9" s="7" t="s">
        <v>169</v>
      </c>
      <c r="D9" s="7" t="s">
        <v>58</v>
      </c>
      <c r="E9" s="7" t="s">
        <v>162</v>
      </c>
      <c r="F9" s="8" t="s">
        <v>21</v>
      </c>
      <c r="G9" s="9">
        <v>76.7</v>
      </c>
      <c r="H9" s="14">
        <f t="shared" si="0"/>
        <v>30.680000000000003</v>
      </c>
      <c r="I9" s="15">
        <v>84.4</v>
      </c>
      <c r="J9" s="14">
        <f t="shared" si="1"/>
        <v>50.64</v>
      </c>
      <c r="K9" s="16">
        <f t="shared" si="2"/>
        <v>81.32000000000001</v>
      </c>
      <c r="L9" s="15">
        <f t="shared" si="3"/>
        <v>6</v>
      </c>
      <c r="M9" s="15"/>
      <c r="N9" s="15"/>
    </row>
    <row r="10" spans="1:14" ht="32.25" customHeight="1">
      <c r="A10" s="6" t="s">
        <v>170</v>
      </c>
      <c r="B10" s="7" t="s">
        <v>34</v>
      </c>
      <c r="C10" s="7" t="s">
        <v>94</v>
      </c>
      <c r="D10" s="7" t="s">
        <v>58</v>
      </c>
      <c r="E10" s="7" t="s">
        <v>162</v>
      </c>
      <c r="F10" s="8" t="s">
        <v>21</v>
      </c>
      <c r="G10" s="9">
        <v>70.1</v>
      </c>
      <c r="H10" s="14">
        <f t="shared" si="0"/>
        <v>28.04</v>
      </c>
      <c r="I10" s="15">
        <v>88.2</v>
      </c>
      <c r="J10" s="14">
        <f t="shared" si="1"/>
        <v>52.92</v>
      </c>
      <c r="K10" s="16">
        <f t="shared" si="2"/>
        <v>80.96000000000001</v>
      </c>
      <c r="L10" s="15">
        <f t="shared" si="3"/>
        <v>7</v>
      </c>
      <c r="M10" s="15"/>
      <c r="N10" s="15"/>
    </row>
    <row r="11" spans="1:14" ht="32.25" customHeight="1">
      <c r="A11" s="6" t="s">
        <v>171</v>
      </c>
      <c r="B11" s="7" t="s">
        <v>34</v>
      </c>
      <c r="C11" s="7" t="s">
        <v>86</v>
      </c>
      <c r="D11" s="7" t="s">
        <v>58</v>
      </c>
      <c r="E11" s="7" t="s">
        <v>162</v>
      </c>
      <c r="F11" s="8" t="s">
        <v>21</v>
      </c>
      <c r="G11" s="9">
        <v>70.4</v>
      </c>
      <c r="H11" s="14">
        <f t="shared" si="0"/>
        <v>28.160000000000004</v>
      </c>
      <c r="I11" s="15">
        <v>86.4</v>
      </c>
      <c r="J11" s="14">
        <f t="shared" si="1"/>
        <v>51.84</v>
      </c>
      <c r="K11" s="16">
        <f t="shared" si="2"/>
        <v>80</v>
      </c>
      <c r="L11" s="15">
        <f t="shared" si="3"/>
        <v>8</v>
      </c>
      <c r="M11" s="15"/>
      <c r="N11" s="15"/>
    </row>
    <row r="12" spans="1:14" ht="32.25" customHeight="1">
      <c r="A12" s="6" t="s">
        <v>172</v>
      </c>
      <c r="B12" s="7" t="s">
        <v>34</v>
      </c>
      <c r="C12" s="7"/>
      <c r="D12" s="7" t="s">
        <v>58</v>
      </c>
      <c r="E12" s="7" t="s">
        <v>162</v>
      </c>
      <c r="F12" s="8" t="s">
        <v>21</v>
      </c>
      <c r="G12" s="9">
        <v>78.9</v>
      </c>
      <c r="H12" s="14">
        <f t="shared" si="0"/>
        <v>31.560000000000002</v>
      </c>
      <c r="I12" s="15" t="s">
        <v>32</v>
      </c>
      <c r="J12" s="14"/>
      <c r="K12" s="16"/>
      <c r="L12" s="15"/>
      <c r="M12" s="15"/>
      <c r="N12" s="15"/>
    </row>
  </sheetData>
  <sheetProtection/>
  <mergeCells count="13">
    <mergeCell ref="K2:K3"/>
    <mergeCell ref="L2:L3"/>
    <mergeCell ref="M2:M3"/>
    <mergeCell ref="N2:N3"/>
    <mergeCell ref="A1:N1"/>
    <mergeCell ref="G2:H2"/>
    <mergeCell ref="I2:J2"/>
    <mergeCell ref="A2:A3"/>
    <mergeCell ref="B2:B3"/>
    <mergeCell ref="C2:C3"/>
    <mergeCell ref="D2:D3"/>
    <mergeCell ref="E2:E3"/>
    <mergeCell ref="F2:F3"/>
  </mergeCells>
  <printOptions horizontalCentered="1" verticalCentered="1"/>
  <pageMargins left="0.35" right="0.35" top="0.59" bottom="0.59" header="0.51" footer="0.51"/>
  <pageSetup fitToHeight="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zoomScaleSheetLayoutView="100" zoomScalePageLayoutView="0" workbookViewId="0" topLeftCell="A1">
      <selection activeCell="F4" sqref="F1:F16384"/>
    </sheetView>
  </sheetViews>
  <sheetFormatPr defaultColWidth="9.00390625" defaultRowHeight="27.75" customHeight="1"/>
  <cols>
    <col min="1" max="1" width="13.00390625" style="2" customWidth="1"/>
    <col min="2" max="2" width="6.00390625" style="2" customWidth="1"/>
    <col min="3" max="4" width="6.125" style="2" customWidth="1"/>
    <col min="5" max="5" width="11.125" style="2" customWidth="1"/>
    <col min="6" max="6" width="6.625" style="2" customWidth="1"/>
    <col min="7" max="7" width="7.625" style="3" customWidth="1"/>
    <col min="8" max="8" width="7.50390625" style="2" customWidth="1"/>
    <col min="9" max="9" width="7.625" style="2" customWidth="1"/>
    <col min="10" max="10" width="7.125" style="2" customWidth="1"/>
    <col min="11" max="11" width="8.125" style="2" customWidth="1"/>
    <col min="12" max="12" width="7.00390625" style="2" customWidth="1"/>
    <col min="13" max="13" width="7.625" style="2" customWidth="1"/>
    <col min="14" max="14" width="7.125" style="2" customWidth="1"/>
    <col min="15" max="16384" width="9.00390625" style="2" customWidth="1"/>
  </cols>
  <sheetData>
    <row r="1" spans="1:14" ht="36.75" customHeight="1">
      <c r="A1" s="34" t="s">
        <v>490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</row>
    <row r="2" spans="1:14" s="1" customFormat="1" ht="22.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3"/>
      <c r="I2" s="33" t="s">
        <v>7</v>
      </c>
      <c r="J2" s="33"/>
      <c r="K2" s="33" t="s">
        <v>8</v>
      </c>
      <c r="L2" s="33" t="s">
        <v>9</v>
      </c>
      <c r="M2" s="33" t="s">
        <v>10</v>
      </c>
      <c r="N2" s="33" t="s">
        <v>11</v>
      </c>
    </row>
    <row r="3" spans="1:14" s="1" customFormat="1" ht="29.25" customHeight="1">
      <c r="A3" s="33"/>
      <c r="B3" s="33"/>
      <c r="C3" s="33"/>
      <c r="D3" s="33"/>
      <c r="E3" s="33"/>
      <c r="F3" s="33"/>
      <c r="G3" s="5" t="s">
        <v>12</v>
      </c>
      <c r="H3" s="5" t="s">
        <v>173</v>
      </c>
      <c r="I3" s="4" t="s">
        <v>14</v>
      </c>
      <c r="J3" s="4" t="s">
        <v>173</v>
      </c>
      <c r="K3" s="33"/>
      <c r="L3" s="33"/>
      <c r="M3" s="33"/>
      <c r="N3" s="33"/>
    </row>
    <row r="4" spans="1:14" ht="27.75" customHeight="1">
      <c r="A4" s="22" t="s">
        <v>174</v>
      </c>
      <c r="B4" s="23" t="s">
        <v>41</v>
      </c>
      <c r="C4" s="23" t="s">
        <v>94</v>
      </c>
      <c r="D4" s="23" t="s">
        <v>58</v>
      </c>
      <c r="E4" s="22" t="s">
        <v>36</v>
      </c>
      <c r="F4" s="24" t="s">
        <v>21</v>
      </c>
      <c r="G4" s="25">
        <v>66.1</v>
      </c>
      <c r="H4" s="14">
        <f aca="true" t="shared" si="0" ref="H4:H12">G4*0.4</f>
        <v>26.439999999999998</v>
      </c>
      <c r="I4" s="15">
        <v>85.9</v>
      </c>
      <c r="J4" s="14">
        <f aca="true" t="shared" si="1" ref="J4:J12">I4*0.6</f>
        <v>51.54</v>
      </c>
      <c r="K4" s="16">
        <f aca="true" t="shared" si="2" ref="K4:K12">J4+H4</f>
        <v>77.97999999999999</v>
      </c>
      <c r="L4" s="15">
        <f aca="true" t="shared" si="3" ref="L4:L12">RANK(K4,K$4:K$444,0)</f>
        <v>1</v>
      </c>
      <c r="M4" s="4" t="s">
        <v>22</v>
      </c>
      <c r="N4" s="17"/>
    </row>
    <row r="5" spans="1:14" ht="27.75" customHeight="1">
      <c r="A5" s="22" t="s">
        <v>175</v>
      </c>
      <c r="B5" s="23" t="s">
        <v>41</v>
      </c>
      <c r="C5" s="23" t="s">
        <v>26</v>
      </c>
      <c r="D5" s="23" t="s">
        <v>58</v>
      </c>
      <c r="E5" s="22" t="s">
        <v>36</v>
      </c>
      <c r="F5" s="24" t="s">
        <v>21</v>
      </c>
      <c r="G5" s="25">
        <v>65.1</v>
      </c>
      <c r="H5" s="14">
        <f t="shared" si="0"/>
        <v>26.04</v>
      </c>
      <c r="I5" s="15">
        <v>85.8</v>
      </c>
      <c r="J5" s="14">
        <f t="shared" si="1"/>
        <v>51.48</v>
      </c>
      <c r="K5" s="16">
        <f t="shared" si="2"/>
        <v>77.52</v>
      </c>
      <c r="L5" s="15">
        <f t="shared" si="3"/>
        <v>2</v>
      </c>
      <c r="M5" s="4" t="s">
        <v>22</v>
      </c>
      <c r="N5" s="17"/>
    </row>
    <row r="6" spans="1:14" ht="27.75" customHeight="1">
      <c r="A6" s="22" t="s">
        <v>176</v>
      </c>
      <c r="B6" s="23" t="s">
        <v>41</v>
      </c>
      <c r="C6" s="23" t="s">
        <v>121</v>
      </c>
      <c r="D6" s="23" t="s">
        <v>58</v>
      </c>
      <c r="E6" s="22" t="s">
        <v>36</v>
      </c>
      <c r="F6" s="24" t="s">
        <v>21</v>
      </c>
      <c r="G6" s="25">
        <v>54.1</v>
      </c>
      <c r="H6" s="14">
        <f t="shared" si="0"/>
        <v>21.64</v>
      </c>
      <c r="I6" s="15">
        <v>91.8</v>
      </c>
      <c r="J6" s="14">
        <f t="shared" si="1"/>
        <v>55.08</v>
      </c>
      <c r="K6" s="16">
        <f t="shared" si="2"/>
        <v>76.72</v>
      </c>
      <c r="L6" s="15">
        <f t="shared" si="3"/>
        <v>3</v>
      </c>
      <c r="M6" s="4" t="s">
        <v>22</v>
      </c>
      <c r="N6" s="17"/>
    </row>
    <row r="7" spans="1:14" ht="27.75" customHeight="1">
      <c r="A7" s="22" t="s">
        <v>177</v>
      </c>
      <c r="B7" s="23" t="s">
        <v>41</v>
      </c>
      <c r="C7" s="23" t="s">
        <v>128</v>
      </c>
      <c r="D7" s="23" t="s">
        <v>58</v>
      </c>
      <c r="E7" s="22" t="s">
        <v>36</v>
      </c>
      <c r="F7" s="24" t="s">
        <v>21</v>
      </c>
      <c r="G7" s="25">
        <v>63.2</v>
      </c>
      <c r="H7" s="14">
        <f t="shared" si="0"/>
        <v>25.28</v>
      </c>
      <c r="I7" s="15">
        <v>84.6</v>
      </c>
      <c r="J7" s="14">
        <f t="shared" si="1"/>
        <v>50.76</v>
      </c>
      <c r="K7" s="16">
        <f t="shared" si="2"/>
        <v>76.03999999999999</v>
      </c>
      <c r="L7" s="15">
        <f t="shared" si="3"/>
        <v>4</v>
      </c>
      <c r="M7" s="4"/>
      <c r="N7" s="17"/>
    </row>
    <row r="8" spans="1:14" ht="27.75" customHeight="1">
      <c r="A8" s="22" t="s">
        <v>178</v>
      </c>
      <c r="B8" s="23" t="s">
        <v>41</v>
      </c>
      <c r="C8" s="23" t="s">
        <v>169</v>
      </c>
      <c r="D8" s="23" t="s">
        <v>58</v>
      </c>
      <c r="E8" s="22" t="s">
        <v>36</v>
      </c>
      <c r="F8" s="24" t="s">
        <v>21</v>
      </c>
      <c r="G8" s="25">
        <v>51.5</v>
      </c>
      <c r="H8" s="14">
        <f t="shared" si="0"/>
        <v>20.6</v>
      </c>
      <c r="I8" s="15">
        <v>90.7</v>
      </c>
      <c r="J8" s="14">
        <f t="shared" si="1"/>
        <v>54.42</v>
      </c>
      <c r="K8" s="16">
        <f t="shared" si="2"/>
        <v>75.02000000000001</v>
      </c>
      <c r="L8" s="15">
        <f t="shared" si="3"/>
        <v>5</v>
      </c>
      <c r="M8" s="4"/>
      <c r="N8" s="17"/>
    </row>
    <row r="9" spans="1:14" ht="27.75" customHeight="1">
      <c r="A9" s="22" t="s">
        <v>179</v>
      </c>
      <c r="B9" s="23" t="s">
        <v>41</v>
      </c>
      <c r="C9" s="23" t="s">
        <v>124</v>
      </c>
      <c r="D9" s="23" t="s">
        <v>58</v>
      </c>
      <c r="E9" s="22" t="s">
        <v>36</v>
      </c>
      <c r="F9" s="24" t="s">
        <v>21</v>
      </c>
      <c r="G9" s="25">
        <v>52.7</v>
      </c>
      <c r="H9" s="14">
        <f t="shared" si="0"/>
        <v>21.080000000000002</v>
      </c>
      <c r="I9" s="15">
        <v>88.9</v>
      </c>
      <c r="J9" s="14">
        <f t="shared" si="1"/>
        <v>53.34</v>
      </c>
      <c r="K9" s="16">
        <f t="shared" si="2"/>
        <v>74.42</v>
      </c>
      <c r="L9" s="15">
        <f t="shared" si="3"/>
        <v>6</v>
      </c>
      <c r="M9" s="4"/>
      <c r="N9" s="17"/>
    </row>
    <row r="10" spans="1:14" ht="27.75" customHeight="1">
      <c r="A10" s="22" t="s">
        <v>180</v>
      </c>
      <c r="B10" s="23" t="s">
        <v>41</v>
      </c>
      <c r="C10" s="23" t="s">
        <v>138</v>
      </c>
      <c r="D10" s="23" t="s">
        <v>58</v>
      </c>
      <c r="E10" s="22" t="s">
        <v>36</v>
      </c>
      <c r="F10" s="24" t="s">
        <v>21</v>
      </c>
      <c r="G10" s="25">
        <v>56.3</v>
      </c>
      <c r="H10" s="14">
        <f t="shared" si="0"/>
        <v>22.52</v>
      </c>
      <c r="I10" s="15">
        <v>86.2</v>
      </c>
      <c r="J10" s="14">
        <f t="shared" si="1"/>
        <v>51.72</v>
      </c>
      <c r="K10" s="16">
        <f t="shared" si="2"/>
        <v>74.24</v>
      </c>
      <c r="L10" s="15">
        <f t="shared" si="3"/>
        <v>7</v>
      </c>
      <c r="M10" s="4"/>
      <c r="N10" s="17"/>
    </row>
    <row r="11" spans="1:14" ht="27.75" customHeight="1">
      <c r="A11" s="22" t="s">
        <v>181</v>
      </c>
      <c r="B11" s="23" t="s">
        <v>41</v>
      </c>
      <c r="C11" s="23" t="s">
        <v>126</v>
      </c>
      <c r="D11" s="23" t="s">
        <v>58</v>
      </c>
      <c r="E11" s="22" t="s">
        <v>36</v>
      </c>
      <c r="F11" s="24" t="s">
        <v>21</v>
      </c>
      <c r="G11" s="25">
        <v>57.6</v>
      </c>
      <c r="H11" s="14">
        <f t="shared" si="0"/>
        <v>23.040000000000003</v>
      </c>
      <c r="I11" s="15">
        <v>82</v>
      </c>
      <c r="J11" s="14">
        <f t="shared" si="1"/>
        <v>49.199999999999996</v>
      </c>
      <c r="K11" s="16">
        <f t="shared" si="2"/>
        <v>72.24</v>
      </c>
      <c r="L11" s="15">
        <f t="shared" si="3"/>
        <v>8</v>
      </c>
      <c r="M11" s="4"/>
      <c r="N11" s="17"/>
    </row>
    <row r="12" spans="1:14" ht="27.75" customHeight="1">
      <c r="A12" s="22" t="s">
        <v>182</v>
      </c>
      <c r="B12" s="23" t="s">
        <v>41</v>
      </c>
      <c r="C12" s="23" t="s">
        <v>130</v>
      </c>
      <c r="D12" s="23" t="s">
        <v>58</v>
      </c>
      <c r="E12" s="22" t="s">
        <v>36</v>
      </c>
      <c r="F12" s="24" t="s">
        <v>56</v>
      </c>
      <c r="G12" s="25">
        <v>58</v>
      </c>
      <c r="H12" s="14">
        <f t="shared" si="0"/>
        <v>23.200000000000003</v>
      </c>
      <c r="I12" s="15">
        <v>78.6</v>
      </c>
      <c r="J12" s="14">
        <f t="shared" si="1"/>
        <v>47.16</v>
      </c>
      <c r="K12" s="16">
        <f t="shared" si="2"/>
        <v>70.36</v>
      </c>
      <c r="L12" s="15">
        <f t="shared" si="3"/>
        <v>9</v>
      </c>
      <c r="M12" s="4"/>
      <c r="N12" s="17"/>
    </row>
  </sheetData>
  <sheetProtection/>
  <mergeCells count="13">
    <mergeCell ref="K2:K3"/>
    <mergeCell ref="L2:L3"/>
    <mergeCell ref="M2:M3"/>
    <mergeCell ref="N2:N3"/>
    <mergeCell ref="A1:N1"/>
    <mergeCell ref="G2:H2"/>
    <mergeCell ref="I2:J2"/>
    <mergeCell ref="A2:A3"/>
    <mergeCell ref="B2:B3"/>
    <mergeCell ref="C2:C3"/>
    <mergeCell ref="D2:D3"/>
    <mergeCell ref="E2:E3"/>
    <mergeCell ref="F2:F3"/>
  </mergeCells>
  <printOptions horizontalCentered="1" verticalCentered="1"/>
  <pageMargins left="0.35" right="0.35" top="0.59" bottom="0.59" header="0.51" footer="0.51"/>
  <pageSetup fitToHeight="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zoomScaleSheetLayoutView="100" zoomScalePageLayoutView="0" workbookViewId="0" topLeftCell="A1">
      <selection activeCell="F4" sqref="F1:F16384"/>
    </sheetView>
  </sheetViews>
  <sheetFormatPr defaultColWidth="9.00390625" defaultRowHeight="27.75" customHeight="1"/>
  <cols>
    <col min="1" max="1" width="13.00390625" style="2" customWidth="1"/>
    <col min="2" max="2" width="6.00390625" style="2" customWidth="1"/>
    <col min="3" max="4" width="6.125" style="2" customWidth="1"/>
    <col min="5" max="5" width="11.125" style="2" customWidth="1"/>
    <col min="6" max="6" width="6.625" style="2" customWidth="1"/>
    <col min="7" max="7" width="7.625" style="3" customWidth="1"/>
    <col min="8" max="8" width="7.50390625" style="2" customWidth="1"/>
    <col min="9" max="9" width="7.625" style="2" customWidth="1"/>
    <col min="10" max="10" width="7.125" style="2" customWidth="1"/>
    <col min="11" max="11" width="8.125" style="2" customWidth="1"/>
    <col min="12" max="12" width="7.00390625" style="2" customWidth="1"/>
    <col min="13" max="13" width="7.625" style="2" customWidth="1"/>
    <col min="14" max="14" width="7.125" style="2" customWidth="1"/>
    <col min="15" max="16384" width="9.00390625" style="2" customWidth="1"/>
  </cols>
  <sheetData>
    <row r="1" spans="1:14" ht="36.75" customHeight="1">
      <c r="A1" s="34" t="s">
        <v>490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</row>
    <row r="2" spans="1:14" s="1" customFormat="1" ht="22.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3"/>
      <c r="I2" s="33" t="s">
        <v>7</v>
      </c>
      <c r="J2" s="33"/>
      <c r="K2" s="33" t="s">
        <v>8</v>
      </c>
      <c r="L2" s="33" t="s">
        <v>9</v>
      </c>
      <c r="M2" s="33" t="s">
        <v>10</v>
      </c>
      <c r="N2" s="33" t="s">
        <v>11</v>
      </c>
    </row>
    <row r="3" spans="1:14" s="1" customFormat="1" ht="29.25" customHeight="1">
      <c r="A3" s="33"/>
      <c r="B3" s="33"/>
      <c r="C3" s="33"/>
      <c r="D3" s="33"/>
      <c r="E3" s="33"/>
      <c r="F3" s="33"/>
      <c r="G3" s="5" t="s">
        <v>12</v>
      </c>
      <c r="H3" s="5" t="s">
        <v>13</v>
      </c>
      <c r="I3" s="4" t="s">
        <v>14</v>
      </c>
      <c r="J3" s="4" t="s">
        <v>15</v>
      </c>
      <c r="K3" s="33"/>
      <c r="L3" s="33"/>
      <c r="M3" s="33"/>
      <c r="N3" s="33"/>
    </row>
    <row r="4" spans="1:14" ht="32.25" customHeight="1">
      <c r="A4" s="22" t="s">
        <v>183</v>
      </c>
      <c r="B4" s="23" t="s">
        <v>71</v>
      </c>
      <c r="C4" s="23" t="s">
        <v>24</v>
      </c>
      <c r="D4" s="23" t="s">
        <v>58</v>
      </c>
      <c r="E4" s="23" t="s">
        <v>184</v>
      </c>
      <c r="F4" s="24" t="s">
        <v>21</v>
      </c>
      <c r="G4" s="25">
        <v>73.6</v>
      </c>
      <c r="H4" s="14">
        <f>G4*0.4</f>
        <v>29.439999999999998</v>
      </c>
      <c r="I4" s="15">
        <v>90.2</v>
      </c>
      <c r="J4" s="14">
        <f>I4*0.6</f>
        <v>54.12</v>
      </c>
      <c r="K4" s="16">
        <f>J4+H4</f>
        <v>83.56</v>
      </c>
      <c r="L4" s="15">
        <f>RANK(K4,K$4:K$438,0)</f>
        <v>1</v>
      </c>
      <c r="M4" s="4" t="s">
        <v>22</v>
      </c>
      <c r="N4" s="4"/>
    </row>
    <row r="5" spans="1:14" ht="32.25" customHeight="1">
      <c r="A5" s="22" t="s">
        <v>185</v>
      </c>
      <c r="B5" s="23" t="s">
        <v>71</v>
      </c>
      <c r="C5" s="23" t="s">
        <v>30</v>
      </c>
      <c r="D5" s="23" t="s">
        <v>58</v>
      </c>
      <c r="E5" s="23" t="s">
        <v>184</v>
      </c>
      <c r="F5" s="24" t="s">
        <v>21</v>
      </c>
      <c r="G5" s="25">
        <v>67.7</v>
      </c>
      <c r="H5" s="14">
        <f>G5*0.4</f>
        <v>27.080000000000002</v>
      </c>
      <c r="I5" s="15">
        <v>87</v>
      </c>
      <c r="J5" s="14">
        <f>I5*0.6</f>
        <v>52.199999999999996</v>
      </c>
      <c r="K5" s="16">
        <f>J5+H5</f>
        <v>79.28</v>
      </c>
      <c r="L5" s="15">
        <f>RANK(K5,K$4:K$438,0)</f>
        <v>2</v>
      </c>
      <c r="M5" s="4"/>
      <c r="N5" s="4"/>
    </row>
    <row r="6" spans="1:14" ht="32.25" customHeight="1">
      <c r="A6" s="22" t="s">
        <v>186</v>
      </c>
      <c r="B6" s="23" t="s">
        <v>71</v>
      </c>
      <c r="C6" s="23" t="s">
        <v>18</v>
      </c>
      <c r="D6" s="23" t="s">
        <v>58</v>
      </c>
      <c r="E6" s="23" t="s">
        <v>184</v>
      </c>
      <c r="F6" s="24" t="s">
        <v>21</v>
      </c>
      <c r="G6" s="25">
        <v>69</v>
      </c>
      <c r="H6" s="14">
        <f>G6*0.4</f>
        <v>27.6</v>
      </c>
      <c r="I6" s="15">
        <v>83.8</v>
      </c>
      <c r="J6" s="14">
        <f>I6*0.6</f>
        <v>50.279999999999994</v>
      </c>
      <c r="K6" s="16">
        <f>J6+H6</f>
        <v>77.88</v>
      </c>
      <c r="L6" s="15">
        <f>RANK(K6,K$4:K$438,0)</f>
        <v>3</v>
      </c>
      <c r="M6" s="4"/>
      <c r="N6" s="4"/>
    </row>
  </sheetData>
  <sheetProtection/>
  <mergeCells count="13">
    <mergeCell ref="K2:K3"/>
    <mergeCell ref="L2:L3"/>
    <mergeCell ref="M2:M3"/>
    <mergeCell ref="N2:N3"/>
    <mergeCell ref="A1:N1"/>
    <mergeCell ref="G2:H2"/>
    <mergeCell ref="I2:J2"/>
    <mergeCell ref="A2:A3"/>
    <mergeCell ref="B2:B3"/>
    <mergeCell ref="C2:C3"/>
    <mergeCell ref="D2:D3"/>
    <mergeCell ref="E2:E3"/>
    <mergeCell ref="F2:F3"/>
  </mergeCells>
  <printOptions horizontalCentered="1" verticalCentered="1"/>
  <pageMargins left="0.35" right="0.35" top="0.59" bottom="0.59" header="0.51" footer="0.51"/>
  <pageSetup fitToHeight="0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zoomScaleSheetLayoutView="100" zoomScalePageLayoutView="0" workbookViewId="0" topLeftCell="A22">
      <selection activeCell="F4" sqref="F1:F16384"/>
    </sheetView>
  </sheetViews>
  <sheetFormatPr defaultColWidth="9.00390625" defaultRowHeight="27.75" customHeight="1"/>
  <cols>
    <col min="1" max="1" width="13.00390625" style="2" customWidth="1"/>
    <col min="2" max="2" width="6.00390625" style="28" customWidth="1"/>
    <col min="3" max="3" width="6.125" style="28" customWidth="1"/>
    <col min="4" max="4" width="6.125" style="2" customWidth="1"/>
    <col min="5" max="5" width="11.125" style="2" customWidth="1"/>
    <col min="6" max="6" width="6.625" style="2" customWidth="1"/>
    <col min="7" max="7" width="7.625" style="3" customWidth="1"/>
    <col min="8" max="8" width="7.50390625" style="2" customWidth="1"/>
    <col min="9" max="9" width="7.625" style="2" customWidth="1"/>
    <col min="10" max="10" width="9.125" style="2" bestFit="1" customWidth="1"/>
    <col min="11" max="11" width="10.375" style="2" bestFit="1" customWidth="1"/>
    <col min="12" max="12" width="7.125" style="2" customWidth="1"/>
    <col min="13" max="13" width="8.125" style="2" customWidth="1"/>
    <col min="14" max="14" width="7.00390625" style="2" customWidth="1"/>
    <col min="15" max="15" width="7.625" style="2" customWidth="1"/>
    <col min="16" max="16" width="7.125" style="2" customWidth="1"/>
    <col min="17" max="16384" width="9.00390625" style="2" customWidth="1"/>
  </cols>
  <sheetData>
    <row r="1" spans="1:16" ht="36.75" customHeight="1">
      <c r="A1" s="34" t="s">
        <v>490</v>
      </c>
      <c r="B1" s="38"/>
      <c r="C1" s="38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  <c r="O1" s="34"/>
      <c r="P1" s="34"/>
    </row>
    <row r="2" spans="1:16" s="1" customFormat="1" ht="22.5" customHeight="1">
      <c r="A2" s="33" t="s">
        <v>0</v>
      </c>
      <c r="B2" s="42" t="s">
        <v>1</v>
      </c>
      <c r="C2" s="42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3"/>
      <c r="I2" s="33" t="s">
        <v>7</v>
      </c>
      <c r="J2" s="33"/>
      <c r="K2" s="33"/>
      <c r="L2" s="33"/>
      <c r="M2" s="33" t="s">
        <v>8</v>
      </c>
      <c r="N2" s="43" t="s">
        <v>9</v>
      </c>
      <c r="O2" s="37" t="s">
        <v>10</v>
      </c>
      <c r="P2" s="37" t="s">
        <v>11</v>
      </c>
    </row>
    <row r="3" spans="1:16" s="1" customFormat="1" ht="29.25" customHeight="1">
      <c r="A3" s="33"/>
      <c r="B3" s="42"/>
      <c r="C3" s="42"/>
      <c r="D3" s="33"/>
      <c r="E3" s="33"/>
      <c r="F3" s="33"/>
      <c r="G3" s="5" t="s">
        <v>12</v>
      </c>
      <c r="H3" s="5" t="s">
        <v>13</v>
      </c>
      <c r="I3" s="4" t="s">
        <v>14</v>
      </c>
      <c r="J3" s="4" t="s">
        <v>187</v>
      </c>
      <c r="K3" s="4" t="s">
        <v>188</v>
      </c>
      <c r="L3" s="4" t="s">
        <v>15</v>
      </c>
      <c r="M3" s="33"/>
      <c r="N3" s="44"/>
      <c r="O3" s="33"/>
      <c r="P3" s="33"/>
    </row>
    <row r="4" spans="1:16" ht="27.75" customHeight="1">
      <c r="A4" s="6" t="s">
        <v>189</v>
      </c>
      <c r="B4" s="29">
        <v>1</v>
      </c>
      <c r="C4" s="27">
        <v>47</v>
      </c>
      <c r="D4" s="7" t="s">
        <v>190</v>
      </c>
      <c r="E4" s="6" t="s">
        <v>59</v>
      </c>
      <c r="F4" s="8" t="s">
        <v>21</v>
      </c>
      <c r="G4" s="9">
        <v>74.6</v>
      </c>
      <c r="H4" s="14">
        <f aca="true" t="shared" si="0" ref="H4:H35">G4*0.4</f>
        <v>29.84</v>
      </c>
      <c r="I4" s="15">
        <v>92.24</v>
      </c>
      <c r="J4" s="30">
        <v>0.9984</v>
      </c>
      <c r="K4" s="14">
        <f aca="true" t="shared" si="1" ref="K4:K35">J4*I4</f>
        <v>92.09241599999999</v>
      </c>
      <c r="L4" s="14">
        <f aca="true" t="shared" si="2" ref="L4:L35">K4*0.6</f>
        <v>55.25544959999999</v>
      </c>
      <c r="M4" s="16">
        <f aca="true" t="shared" si="3" ref="M4:M35">L4+H4</f>
        <v>85.0954496</v>
      </c>
      <c r="N4" s="15">
        <f aca="true" t="shared" si="4" ref="N4:N35">RANK(M4,M$4:M$639,0)</f>
        <v>1</v>
      </c>
      <c r="O4" s="15" t="s">
        <v>22</v>
      </c>
      <c r="P4" s="15"/>
    </row>
    <row r="5" spans="1:16" ht="27.75" customHeight="1">
      <c r="A5" s="6" t="s">
        <v>191</v>
      </c>
      <c r="B5" s="27">
        <v>2</v>
      </c>
      <c r="C5" s="27">
        <v>37</v>
      </c>
      <c r="D5" s="7" t="s">
        <v>190</v>
      </c>
      <c r="E5" s="6" t="s">
        <v>59</v>
      </c>
      <c r="F5" s="8" t="s">
        <v>21</v>
      </c>
      <c r="G5" s="9">
        <v>71.7</v>
      </c>
      <c r="H5" s="14">
        <f t="shared" si="0"/>
        <v>28.680000000000003</v>
      </c>
      <c r="I5" s="15">
        <v>91.5</v>
      </c>
      <c r="J5" s="30">
        <v>1.0016</v>
      </c>
      <c r="K5" s="14">
        <f t="shared" si="1"/>
        <v>91.6464</v>
      </c>
      <c r="L5" s="14">
        <f t="shared" si="2"/>
        <v>54.98784</v>
      </c>
      <c r="M5" s="16">
        <f t="shared" si="3"/>
        <v>83.66784</v>
      </c>
      <c r="N5" s="15">
        <f t="shared" si="4"/>
        <v>2</v>
      </c>
      <c r="O5" s="15" t="s">
        <v>22</v>
      </c>
      <c r="P5" s="15"/>
    </row>
    <row r="6" spans="1:16" ht="27.75" customHeight="1">
      <c r="A6" s="6" t="s">
        <v>192</v>
      </c>
      <c r="B6" s="27">
        <v>1</v>
      </c>
      <c r="C6" s="27">
        <v>13</v>
      </c>
      <c r="D6" s="7" t="s">
        <v>190</v>
      </c>
      <c r="E6" s="6" t="s">
        <v>59</v>
      </c>
      <c r="F6" s="8" t="s">
        <v>21</v>
      </c>
      <c r="G6" s="9">
        <v>74.7</v>
      </c>
      <c r="H6" s="14">
        <f t="shared" si="0"/>
        <v>29.880000000000003</v>
      </c>
      <c r="I6" s="15">
        <v>88.3</v>
      </c>
      <c r="J6" s="30">
        <v>0.9984</v>
      </c>
      <c r="K6" s="14">
        <f t="shared" si="1"/>
        <v>88.15871999999999</v>
      </c>
      <c r="L6" s="14">
        <f t="shared" si="2"/>
        <v>52.89523199999999</v>
      </c>
      <c r="M6" s="16">
        <f t="shared" si="3"/>
        <v>82.77523199999999</v>
      </c>
      <c r="N6" s="15">
        <f t="shared" si="4"/>
        <v>3</v>
      </c>
      <c r="O6" s="15" t="s">
        <v>22</v>
      </c>
      <c r="P6" s="15"/>
    </row>
    <row r="7" spans="1:16" ht="27.75" customHeight="1">
      <c r="A7" s="6" t="s">
        <v>193</v>
      </c>
      <c r="B7" s="27">
        <v>1</v>
      </c>
      <c r="C7" s="27">
        <v>39</v>
      </c>
      <c r="D7" s="7" t="s">
        <v>190</v>
      </c>
      <c r="E7" s="6" t="s">
        <v>59</v>
      </c>
      <c r="F7" s="8" t="s">
        <v>21</v>
      </c>
      <c r="G7" s="9">
        <v>65.7</v>
      </c>
      <c r="H7" s="14">
        <f t="shared" si="0"/>
        <v>26.28</v>
      </c>
      <c r="I7" s="15">
        <v>94</v>
      </c>
      <c r="J7" s="30">
        <v>0.9984</v>
      </c>
      <c r="K7" s="14">
        <f t="shared" si="1"/>
        <v>93.8496</v>
      </c>
      <c r="L7" s="14">
        <f t="shared" si="2"/>
        <v>56.30976</v>
      </c>
      <c r="M7" s="16">
        <f t="shared" si="3"/>
        <v>82.58976</v>
      </c>
      <c r="N7" s="15">
        <f t="shared" si="4"/>
        <v>4</v>
      </c>
      <c r="O7" s="15" t="s">
        <v>22</v>
      </c>
      <c r="P7" s="15"/>
    </row>
    <row r="8" spans="1:16" ht="27.75" customHeight="1">
      <c r="A8" s="6" t="s">
        <v>194</v>
      </c>
      <c r="B8" s="27">
        <v>1</v>
      </c>
      <c r="C8" s="27">
        <v>8</v>
      </c>
      <c r="D8" s="7" t="s">
        <v>190</v>
      </c>
      <c r="E8" s="6" t="s">
        <v>59</v>
      </c>
      <c r="F8" s="8" t="s">
        <v>21</v>
      </c>
      <c r="G8" s="9">
        <v>68.8</v>
      </c>
      <c r="H8" s="14">
        <f t="shared" si="0"/>
        <v>27.52</v>
      </c>
      <c r="I8" s="15">
        <v>91.1</v>
      </c>
      <c r="J8" s="30">
        <v>0.9984</v>
      </c>
      <c r="K8" s="14">
        <f t="shared" si="1"/>
        <v>90.95423999999998</v>
      </c>
      <c r="L8" s="14">
        <f t="shared" si="2"/>
        <v>54.572543999999986</v>
      </c>
      <c r="M8" s="16">
        <f t="shared" si="3"/>
        <v>82.09254399999999</v>
      </c>
      <c r="N8" s="15">
        <f t="shared" si="4"/>
        <v>5</v>
      </c>
      <c r="O8" s="15" t="s">
        <v>22</v>
      </c>
      <c r="P8" s="15"/>
    </row>
    <row r="9" spans="1:16" ht="27.75" customHeight="1">
      <c r="A9" s="6" t="s">
        <v>195</v>
      </c>
      <c r="B9" s="27">
        <v>1</v>
      </c>
      <c r="C9" s="27">
        <v>17</v>
      </c>
      <c r="D9" s="7" t="s">
        <v>190</v>
      </c>
      <c r="E9" s="6" t="s">
        <v>59</v>
      </c>
      <c r="F9" s="8" t="s">
        <v>21</v>
      </c>
      <c r="G9" s="9">
        <v>66.3</v>
      </c>
      <c r="H9" s="14">
        <f t="shared" si="0"/>
        <v>26.52</v>
      </c>
      <c r="I9" s="15">
        <v>92.5</v>
      </c>
      <c r="J9" s="30">
        <v>0.9984</v>
      </c>
      <c r="K9" s="14">
        <f t="shared" si="1"/>
        <v>92.35199999999999</v>
      </c>
      <c r="L9" s="14">
        <f t="shared" si="2"/>
        <v>55.411199999999994</v>
      </c>
      <c r="M9" s="16">
        <f t="shared" si="3"/>
        <v>81.93119999999999</v>
      </c>
      <c r="N9" s="15">
        <f t="shared" si="4"/>
        <v>6</v>
      </c>
      <c r="O9" s="15" t="s">
        <v>22</v>
      </c>
      <c r="P9" s="15"/>
    </row>
    <row r="10" spans="1:16" ht="27.75" customHeight="1">
      <c r="A10" s="6" t="s">
        <v>196</v>
      </c>
      <c r="B10" s="27">
        <v>2</v>
      </c>
      <c r="C10" s="27">
        <v>40</v>
      </c>
      <c r="D10" s="7" t="s">
        <v>190</v>
      </c>
      <c r="E10" s="6" t="s">
        <v>59</v>
      </c>
      <c r="F10" s="8" t="s">
        <v>21</v>
      </c>
      <c r="G10" s="9">
        <v>72.6</v>
      </c>
      <c r="H10" s="14">
        <f t="shared" si="0"/>
        <v>29.04</v>
      </c>
      <c r="I10" s="15">
        <v>88</v>
      </c>
      <c r="J10" s="30">
        <v>1.0016</v>
      </c>
      <c r="K10" s="14">
        <f t="shared" si="1"/>
        <v>88.1408</v>
      </c>
      <c r="L10" s="14">
        <f t="shared" si="2"/>
        <v>52.884479999999996</v>
      </c>
      <c r="M10" s="16">
        <f t="shared" si="3"/>
        <v>81.92447999999999</v>
      </c>
      <c r="N10" s="15">
        <f t="shared" si="4"/>
        <v>7</v>
      </c>
      <c r="O10" s="15" t="s">
        <v>22</v>
      </c>
      <c r="P10" s="15"/>
    </row>
    <row r="11" spans="1:16" ht="27.75" customHeight="1">
      <c r="A11" s="6" t="s">
        <v>197</v>
      </c>
      <c r="B11" s="29">
        <v>1</v>
      </c>
      <c r="C11" s="27">
        <v>45</v>
      </c>
      <c r="D11" s="7" t="s">
        <v>190</v>
      </c>
      <c r="E11" s="6" t="s">
        <v>59</v>
      </c>
      <c r="F11" s="8" t="s">
        <v>21</v>
      </c>
      <c r="G11" s="9">
        <v>68</v>
      </c>
      <c r="H11" s="14">
        <f t="shared" si="0"/>
        <v>27.200000000000003</v>
      </c>
      <c r="I11" s="15">
        <v>90.94</v>
      </c>
      <c r="J11" s="30">
        <v>0.9984</v>
      </c>
      <c r="K11" s="14">
        <f t="shared" si="1"/>
        <v>90.794496</v>
      </c>
      <c r="L11" s="14">
        <f t="shared" si="2"/>
        <v>54.476697599999994</v>
      </c>
      <c r="M11" s="16">
        <f t="shared" si="3"/>
        <v>81.6766976</v>
      </c>
      <c r="N11" s="15">
        <f t="shared" si="4"/>
        <v>8</v>
      </c>
      <c r="O11" s="15" t="s">
        <v>22</v>
      </c>
      <c r="P11" s="15"/>
    </row>
    <row r="12" spans="1:16" ht="27.75" customHeight="1">
      <c r="A12" s="6" t="s">
        <v>198</v>
      </c>
      <c r="B12" s="27">
        <v>2</v>
      </c>
      <c r="C12" s="27">
        <v>28</v>
      </c>
      <c r="D12" s="7" t="s">
        <v>190</v>
      </c>
      <c r="E12" s="6" t="s">
        <v>59</v>
      </c>
      <c r="F12" s="8" t="s">
        <v>21</v>
      </c>
      <c r="G12" s="9">
        <v>70.2</v>
      </c>
      <c r="H12" s="14">
        <f t="shared" si="0"/>
        <v>28.080000000000002</v>
      </c>
      <c r="I12" s="15">
        <v>88.5</v>
      </c>
      <c r="J12" s="30">
        <v>1.0016</v>
      </c>
      <c r="K12" s="14">
        <f t="shared" si="1"/>
        <v>88.64160000000001</v>
      </c>
      <c r="L12" s="14">
        <f t="shared" si="2"/>
        <v>53.184960000000004</v>
      </c>
      <c r="M12" s="16">
        <f t="shared" si="3"/>
        <v>81.26496</v>
      </c>
      <c r="N12" s="15">
        <f t="shared" si="4"/>
        <v>9</v>
      </c>
      <c r="O12" s="15" t="s">
        <v>22</v>
      </c>
      <c r="P12" s="15"/>
    </row>
    <row r="13" spans="1:16" ht="27.75" customHeight="1">
      <c r="A13" s="6" t="s">
        <v>199</v>
      </c>
      <c r="B13" s="27">
        <v>1</v>
      </c>
      <c r="C13" s="27">
        <v>36</v>
      </c>
      <c r="D13" s="7" t="s">
        <v>190</v>
      </c>
      <c r="E13" s="6" t="s">
        <v>59</v>
      </c>
      <c r="F13" s="8" t="s">
        <v>21</v>
      </c>
      <c r="G13" s="9">
        <v>70</v>
      </c>
      <c r="H13" s="14">
        <f t="shared" si="0"/>
        <v>28</v>
      </c>
      <c r="I13" s="15">
        <v>88.42</v>
      </c>
      <c r="J13" s="30">
        <v>0.9984</v>
      </c>
      <c r="K13" s="14">
        <f t="shared" si="1"/>
        <v>88.278528</v>
      </c>
      <c r="L13" s="14">
        <f t="shared" si="2"/>
        <v>52.96711679999999</v>
      </c>
      <c r="M13" s="16">
        <f t="shared" si="3"/>
        <v>80.96711679999999</v>
      </c>
      <c r="N13" s="15">
        <f t="shared" si="4"/>
        <v>10</v>
      </c>
      <c r="O13" s="15" t="s">
        <v>22</v>
      </c>
      <c r="P13" s="15"/>
    </row>
    <row r="14" spans="1:16" ht="27.75" customHeight="1">
      <c r="A14" s="6" t="s">
        <v>200</v>
      </c>
      <c r="B14" s="27">
        <v>2</v>
      </c>
      <c r="C14" s="27">
        <v>9</v>
      </c>
      <c r="D14" s="7" t="s">
        <v>190</v>
      </c>
      <c r="E14" s="6" t="s">
        <v>59</v>
      </c>
      <c r="F14" s="8" t="s">
        <v>21</v>
      </c>
      <c r="G14" s="9">
        <v>66.4</v>
      </c>
      <c r="H14" s="14">
        <f t="shared" si="0"/>
        <v>26.560000000000002</v>
      </c>
      <c r="I14" s="15">
        <v>90.2</v>
      </c>
      <c r="J14" s="30">
        <v>1.0016</v>
      </c>
      <c r="K14" s="14">
        <f t="shared" si="1"/>
        <v>90.34432000000001</v>
      </c>
      <c r="L14" s="14">
        <f t="shared" si="2"/>
        <v>54.20659200000001</v>
      </c>
      <c r="M14" s="16">
        <f t="shared" si="3"/>
        <v>80.766592</v>
      </c>
      <c r="N14" s="15">
        <f t="shared" si="4"/>
        <v>11</v>
      </c>
      <c r="O14" s="15" t="s">
        <v>22</v>
      </c>
      <c r="P14" s="15"/>
    </row>
    <row r="15" spans="1:16" ht="27.75" customHeight="1">
      <c r="A15" s="6" t="s">
        <v>201</v>
      </c>
      <c r="B15" s="27">
        <v>1</v>
      </c>
      <c r="C15" s="27">
        <v>1</v>
      </c>
      <c r="D15" s="7" t="s">
        <v>190</v>
      </c>
      <c r="E15" s="6" t="s">
        <v>59</v>
      </c>
      <c r="F15" s="8" t="s">
        <v>56</v>
      </c>
      <c r="G15" s="9">
        <v>68.8</v>
      </c>
      <c r="H15" s="14">
        <f t="shared" si="0"/>
        <v>27.52</v>
      </c>
      <c r="I15" s="15">
        <v>88.04</v>
      </c>
      <c r="J15" s="30">
        <v>0.9984</v>
      </c>
      <c r="K15" s="14">
        <f t="shared" si="1"/>
        <v>87.899136</v>
      </c>
      <c r="L15" s="14">
        <f t="shared" si="2"/>
        <v>52.7394816</v>
      </c>
      <c r="M15" s="16">
        <f t="shared" si="3"/>
        <v>80.2594816</v>
      </c>
      <c r="N15" s="15">
        <f t="shared" si="4"/>
        <v>12</v>
      </c>
      <c r="O15" s="15" t="s">
        <v>22</v>
      </c>
      <c r="P15" s="15"/>
    </row>
    <row r="16" spans="1:16" ht="27.75" customHeight="1">
      <c r="A16" s="6" t="s">
        <v>202</v>
      </c>
      <c r="B16" s="29">
        <v>2</v>
      </c>
      <c r="C16" s="27">
        <v>61</v>
      </c>
      <c r="D16" s="7" t="s">
        <v>190</v>
      </c>
      <c r="E16" s="6" t="s">
        <v>59</v>
      </c>
      <c r="F16" s="8" t="s">
        <v>21</v>
      </c>
      <c r="G16" s="9">
        <v>70.7</v>
      </c>
      <c r="H16" s="14">
        <f t="shared" si="0"/>
        <v>28.28</v>
      </c>
      <c r="I16" s="15">
        <v>86.2</v>
      </c>
      <c r="J16" s="30">
        <v>1.0016</v>
      </c>
      <c r="K16" s="14">
        <f t="shared" si="1"/>
        <v>86.33792000000001</v>
      </c>
      <c r="L16" s="14">
        <f t="shared" si="2"/>
        <v>51.802752000000005</v>
      </c>
      <c r="M16" s="16">
        <f t="shared" si="3"/>
        <v>80.082752</v>
      </c>
      <c r="N16" s="15">
        <f t="shared" si="4"/>
        <v>13</v>
      </c>
      <c r="O16" s="15" t="s">
        <v>22</v>
      </c>
      <c r="P16" s="15"/>
    </row>
    <row r="17" spans="1:16" ht="27.75" customHeight="1">
      <c r="A17" s="6" t="s">
        <v>203</v>
      </c>
      <c r="B17" s="29">
        <v>1</v>
      </c>
      <c r="C17" s="27">
        <v>52</v>
      </c>
      <c r="D17" s="7" t="s">
        <v>190</v>
      </c>
      <c r="E17" s="6" t="s">
        <v>59</v>
      </c>
      <c r="F17" s="8" t="s">
        <v>21</v>
      </c>
      <c r="G17" s="9">
        <v>72.5</v>
      </c>
      <c r="H17" s="14">
        <f t="shared" si="0"/>
        <v>29</v>
      </c>
      <c r="I17" s="15">
        <v>85.24</v>
      </c>
      <c r="J17" s="30">
        <v>0.9984</v>
      </c>
      <c r="K17" s="14">
        <f t="shared" si="1"/>
        <v>85.10361599999999</v>
      </c>
      <c r="L17" s="14">
        <f t="shared" si="2"/>
        <v>51.06216959999999</v>
      </c>
      <c r="M17" s="16">
        <f t="shared" si="3"/>
        <v>80.06216959999999</v>
      </c>
      <c r="N17" s="15">
        <f t="shared" si="4"/>
        <v>14</v>
      </c>
      <c r="O17" s="15" t="s">
        <v>22</v>
      </c>
      <c r="P17" s="15"/>
    </row>
    <row r="18" spans="1:16" ht="27.75" customHeight="1">
      <c r="A18" s="6" t="s">
        <v>204</v>
      </c>
      <c r="B18" s="29">
        <v>2</v>
      </c>
      <c r="C18" s="27">
        <v>46</v>
      </c>
      <c r="D18" s="7" t="s">
        <v>190</v>
      </c>
      <c r="E18" s="6" t="s">
        <v>59</v>
      </c>
      <c r="F18" s="8" t="s">
        <v>21</v>
      </c>
      <c r="G18" s="9">
        <v>71.4</v>
      </c>
      <c r="H18" s="14">
        <f t="shared" si="0"/>
        <v>28.560000000000002</v>
      </c>
      <c r="I18" s="15">
        <v>85.1</v>
      </c>
      <c r="J18" s="30">
        <v>1.0016</v>
      </c>
      <c r="K18" s="14">
        <f t="shared" si="1"/>
        <v>85.23616</v>
      </c>
      <c r="L18" s="14">
        <f t="shared" si="2"/>
        <v>51.141695999999996</v>
      </c>
      <c r="M18" s="16">
        <f t="shared" si="3"/>
        <v>79.701696</v>
      </c>
      <c r="N18" s="15">
        <f t="shared" si="4"/>
        <v>15</v>
      </c>
      <c r="O18" s="15" t="s">
        <v>22</v>
      </c>
      <c r="P18" s="15"/>
    </row>
    <row r="19" spans="1:16" ht="27.75" customHeight="1">
      <c r="A19" s="6" t="s">
        <v>205</v>
      </c>
      <c r="B19" s="27">
        <v>2</v>
      </c>
      <c r="C19" s="27">
        <v>18</v>
      </c>
      <c r="D19" s="7" t="s">
        <v>190</v>
      </c>
      <c r="E19" s="6" t="s">
        <v>59</v>
      </c>
      <c r="F19" s="8" t="s">
        <v>21</v>
      </c>
      <c r="G19" s="9">
        <v>73.5</v>
      </c>
      <c r="H19" s="14">
        <f t="shared" si="0"/>
        <v>29.400000000000002</v>
      </c>
      <c r="I19" s="15">
        <v>83.6</v>
      </c>
      <c r="J19" s="30">
        <v>1.0016</v>
      </c>
      <c r="K19" s="14">
        <f t="shared" si="1"/>
        <v>83.73376</v>
      </c>
      <c r="L19" s="14">
        <f t="shared" si="2"/>
        <v>50.240256</v>
      </c>
      <c r="M19" s="16">
        <f t="shared" si="3"/>
        <v>79.64025600000001</v>
      </c>
      <c r="N19" s="15">
        <f t="shared" si="4"/>
        <v>16</v>
      </c>
      <c r="O19" s="15" t="s">
        <v>22</v>
      </c>
      <c r="P19" s="15"/>
    </row>
    <row r="20" spans="1:16" ht="27.75" customHeight="1">
      <c r="A20" s="6" t="s">
        <v>206</v>
      </c>
      <c r="B20" s="29">
        <v>1</v>
      </c>
      <c r="C20" s="27">
        <v>55</v>
      </c>
      <c r="D20" s="7" t="s">
        <v>190</v>
      </c>
      <c r="E20" s="6" t="s">
        <v>59</v>
      </c>
      <c r="F20" s="8" t="s">
        <v>21</v>
      </c>
      <c r="G20" s="9">
        <v>69.6</v>
      </c>
      <c r="H20" s="14">
        <f t="shared" si="0"/>
        <v>27.84</v>
      </c>
      <c r="I20" s="15">
        <v>86.4</v>
      </c>
      <c r="J20" s="30">
        <v>0.9984</v>
      </c>
      <c r="K20" s="14">
        <f t="shared" si="1"/>
        <v>86.26176</v>
      </c>
      <c r="L20" s="14">
        <f t="shared" si="2"/>
        <v>51.757056</v>
      </c>
      <c r="M20" s="16">
        <f t="shared" si="3"/>
        <v>79.597056</v>
      </c>
      <c r="N20" s="15">
        <f t="shared" si="4"/>
        <v>17</v>
      </c>
      <c r="O20" s="15" t="s">
        <v>22</v>
      </c>
      <c r="P20" s="15"/>
    </row>
    <row r="21" spans="1:16" ht="27.75" customHeight="1">
      <c r="A21" s="6" t="s">
        <v>207</v>
      </c>
      <c r="B21" s="27">
        <v>2</v>
      </c>
      <c r="C21" s="27">
        <v>23</v>
      </c>
      <c r="D21" s="7" t="s">
        <v>190</v>
      </c>
      <c r="E21" s="6" t="s">
        <v>59</v>
      </c>
      <c r="F21" s="8" t="s">
        <v>21</v>
      </c>
      <c r="G21" s="9">
        <v>80.5</v>
      </c>
      <c r="H21" s="14">
        <f t="shared" si="0"/>
        <v>32.2</v>
      </c>
      <c r="I21" s="15">
        <v>78.7</v>
      </c>
      <c r="J21" s="30">
        <v>1.0016</v>
      </c>
      <c r="K21" s="14">
        <f t="shared" si="1"/>
        <v>78.82592000000001</v>
      </c>
      <c r="L21" s="14">
        <f t="shared" si="2"/>
        <v>47.29555200000001</v>
      </c>
      <c r="M21" s="16">
        <f t="shared" si="3"/>
        <v>79.495552</v>
      </c>
      <c r="N21" s="15">
        <f t="shared" si="4"/>
        <v>18</v>
      </c>
      <c r="O21" s="15" t="s">
        <v>22</v>
      </c>
      <c r="P21" s="15"/>
    </row>
    <row r="22" spans="1:16" ht="27.75" customHeight="1">
      <c r="A22" s="6" t="s">
        <v>208</v>
      </c>
      <c r="B22" s="29">
        <v>1</v>
      </c>
      <c r="C22" s="27">
        <v>60</v>
      </c>
      <c r="D22" s="7" t="s">
        <v>190</v>
      </c>
      <c r="E22" s="6" t="s">
        <v>59</v>
      </c>
      <c r="F22" s="8" t="s">
        <v>21</v>
      </c>
      <c r="G22" s="9">
        <v>74.2</v>
      </c>
      <c r="H22" s="14">
        <f t="shared" si="0"/>
        <v>29.680000000000003</v>
      </c>
      <c r="I22" s="15">
        <v>83</v>
      </c>
      <c r="J22" s="30">
        <v>0.9984</v>
      </c>
      <c r="K22" s="14">
        <f t="shared" si="1"/>
        <v>82.8672</v>
      </c>
      <c r="L22" s="14">
        <f t="shared" si="2"/>
        <v>49.720319999999994</v>
      </c>
      <c r="M22" s="16">
        <f t="shared" si="3"/>
        <v>79.40032</v>
      </c>
      <c r="N22" s="15">
        <f t="shared" si="4"/>
        <v>19</v>
      </c>
      <c r="O22" s="15" t="s">
        <v>22</v>
      </c>
      <c r="P22" s="15"/>
    </row>
    <row r="23" spans="1:16" ht="27.75" customHeight="1">
      <c r="A23" s="6" t="s">
        <v>209</v>
      </c>
      <c r="B23" s="27">
        <v>1</v>
      </c>
      <c r="C23" s="27">
        <v>31</v>
      </c>
      <c r="D23" s="7" t="s">
        <v>190</v>
      </c>
      <c r="E23" s="6" t="s">
        <v>59</v>
      </c>
      <c r="F23" s="8" t="s">
        <v>21</v>
      </c>
      <c r="G23" s="9">
        <v>72.4</v>
      </c>
      <c r="H23" s="14">
        <f t="shared" si="0"/>
        <v>28.960000000000004</v>
      </c>
      <c r="I23" s="15">
        <v>83.92</v>
      </c>
      <c r="J23" s="30">
        <v>0.9984</v>
      </c>
      <c r="K23" s="14">
        <f t="shared" si="1"/>
        <v>83.78572799999999</v>
      </c>
      <c r="L23" s="14">
        <f t="shared" si="2"/>
        <v>50.2714368</v>
      </c>
      <c r="M23" s="16">
        <f t="shared" si="3"/>
        <v>79.2314368</v>
      </c>
      <c r="N23" s="15">
        <f t="shared" si="4"/>
        <v>20</v>
      </c>
      <c r="O23" s="15" t="s">
        <v>22</v>
      </c>
      <c r="P23" s="15"/>
    </row>
    <row r="24" spans="1:16" ht="27.75" customHeight="1">
      <c r="A24" s="6" t="s">
        <v>210</v>
      </c>
      <c r="B24" s="27">
        <v>2</v>
      </c>
      <c r="C24" s="27">
        <v>14</v>
      </c>
      <c r="D24" s="7" t="s">
        <v>190</v>
      </c>
      <c r="E24" s="6" t="s">
        <v>59</v>
      </c>
      <c r="F24" s="8" t="s">
        <v>21</v>
      </c>
      <c r="G24" s="9">
        <v>73.6</v>
      </c>
      <c r="H24" s="14">
        <f t="shared" si="0"/>
        <v>29.439999999999998</v>
      </c>
      <c r="I24" s="15">
        <v>82.7</v>
      </c>
      <c r="J24" s="30">
        <v>1.0016</v>
      </c>
      <c r="K24" s="14">
        <f t="shared" si="1"/>
        <v>82.83232000000001</v>
      </c>
      <c r="L24" s="14">
        <f t="shared" si="2"/>
        <v>49.699392</v>
      </c>
      <c r="M24" s="16">
        <f t="shared" si="3"/>
        <v>79.139392</v>
      </c>
      <c r="N24" s="15">
        <f t="shared" si="4"/>
        <v>21</v>
      </c>
      <c r="O24" s="15" t="s">
        <v>22</v>
      </c>
      <c r="P24" s="15"/>
    </row>
    <row r="25" spans="1:16" ht="27.75" customHeight="1">
      <c r="A25" s="6" t="s">
        <v>211</v>
      </c>
      <c r="B25" s="29">
        <v>1</v>
      </c>
      <c r="C25" s="27">
        <v>48</v>
      </c>
      <c r="D25" s="7" t="s">
        <v>190</v>
      </c>
      <c r="E25" s="6" t="s">
        <v>59</v>
      </c>
      <c r="F25" s="8" t="s">
        <v>21</v>
      </c>
      <c r="G25" s="9">
        <v>66.6</v>
      </c>
      <c r="H25" s="14">
        <f t="shared" si="0"/>
        <v>26.64</v>
      </c>
      <c r="I25" s="15">
        <v>87.24</v>
      </c>
      <c r="J25" s="30">
        <v>0.9984</v>
      </c>
      <c r="K25" s="14">
        <f t="shared" si="1"/>
        <v>87.100416</v>
      </c>
      <c r="L25" s="14">
        <f t="shared" si="2"/>
        <v>52.260249599999995</v>
      </c>
      <c r="M25" s="16">
        <f t="shared" si="3"/>
        <v>78.9002496</v>
      </c>
      <c r="N25" s="15">
        <f t="shared" si="4"/>
        <v>22</v>
      </c>
      <c r="O25" s="15" t="s">
        <v>22</v>
      </c>
      <c r="P25" s="15"/>
    </row>
    <row r="26" spans="1:16" ht="27.75" customHeight="1">
      <c r="A26" s="6" t="s">
        <v>212</v>
      </c>
      <c r="B26" s="27">
        <v>2</v>
      </c>
      <c r="C26" s="27">
        <v>29</v>
      </c>
      <c r="D26" s="7" t="s">
        <v>190</v>
      </c>
      <c r="E26" s="6" t="s">
        <v>59</v>
      </c>
      <c r="F26" s="8" t="s">
        <v>21</v>
      </c>
      <c r="G26" s="9">
        <v>73.9</v>
      </c>
      <c r="H26" s="14">
        <f t="shared" si="0"/>
        <v>29.560000000000002</v>
      </c>
      <c r="I26" s="15">
        <v>81.3</v>
      </c>
      <c r="J26" s="30">
        <v>1.0016</v>
      </c>
      <c r="K26" s="14">
        <f t="shared" si="1"/>
        <v>81.43008</v>
      </c>
      <c r="L26" s="14">
        <f t="shared" si="2"/>
        <v>48.858048000000004</v>
      </c>
      <c r="M26" s="16">
        <f t="shared" si="3"/>
        <v>78.418048</v>
      </c>
      <c r="N26" s="15">
        <f t="shared" si="4"/>
        <v>23</v>
      </c>
      <c r="O26" s="15" t="s">
        <v>22</v>
      </c>
      <c r="P26" s="15"/>
    </row>
    <row r="27" spans="1:16" ht="27.75" customHeight="1">
      <c r="A27" s="6" t="s">
        <v>213</v>
      </c>
      <c r="B27" s="29">
        <v>1</v>
      </c>
      <c r="C27" s="27">
        <v>62</v>
      </c>
      <c r="D27" s="7" t="s">
        <v>190</v>
      </c>
      <c r="E27" s="6" t="s">
        <v>59</v>
      </c>
      <c r="F27" s="8" t="s">
        <v>21</v>
      </c>
      <c r="G27" s="9">
        <v>70.2</v>
      </c>
      <c r="H27" s="14">
        <f t="shared" si="0"/>
        <v>28.080000000000002</v>
      </c>
      <c r="I27" s="15">
        <v>83.9</v>
      </c>
      <c r="J27" s="30">
        <v>0.9984</v>
      </c>
      <c r="K27" s="14">
        <f t="shared" si="1"/>
        <v>83.76576</v>
      </c>
      <c r="L27" s="14">
        <f t="shared" si="2"/>
        <v>50.259456</v>
      </c>
      <c r="M27" s="16">
        <f t="shared" si="3"/>
        <v>78.339456</v>
      </c>
      <c r="N27" s="15">
        <f t="shared" si="4"/>
        <v>24</v>
      </c>
      <c r="O27" s="15" t="s">
        <v>22</v>
      </c>
      <c r="P27" s="15"/>
    </row>
    <row r="28" spans="1:16" ht="27.75" customHeight="1">
      <c r="A28" s="6" t="s">
        <v>214</v>
      </c>
      <c r="B28" s="29">
        <v>2</v>
      </c>
      <c r="C28" s="27">
        <v>68</v>
      </c>
      <c r="D28" s="7" t="s">
        <v>190</v>
      </c>
      <c r="E28" s="6" t="s">
        <v>59</v>
      </c>
      <c r="F28" s="8" t="s">
        <v>21</v>
      </c>
      <c r="G28" s="9">
        <v>67.7</v>
      </c>
      <c r="H28" s="14">
        <f t="shared" si="0"/>
        <v>27.080000000000002</v>
      </c>
      <c r="I28" s="15">
        <v>85.2</v>
      </c>
      <c r="J28" s="30">
        <v>1.0016</v>
      </c>
      <c r="K28" s="14">
        <f t="shared" si="1"/>
        <v>85.33632</v>
      </c>
      <c r="L28" s="14">
        <f t="shared" si="2"/>
        <v>51.201792</v>
      </c>
      <c r="M28" s="16">
        <f t="shared" si="3"/>
        <v>78.281792</v>
      </c>
      <c r="N28" s="15">
        <f t="shared" si="4"/>
        <v>25</v>
      </c>
      <c r="O28" s="15" t="s">
        <v>22</v>
      </c>
      <c r="P28" s="15"/>
    </row>
    <row r="29" spans="1:16" ht="27.75" customHeight="1">
      <c r="A29" s="6" t="s">
        <v>215</v>
      </c>
      <c r="B29" s="29">
        <v>2</v>
      </c>
      <c r="C29" s="27">
        <v>49</v>
      </c>
      <c r="D29" s="7" t="s">
        <v>190</v>
      </c>
      <c r="E29" s="6" t="s">
        <v>59</v>
      </c>
      <c r="F29" s="8" t="s">
        <v>21</v>
      </c>
      <c r="G29" s="9">
        <v>67.5</v>
      </c>
      <c r="H29" s="14">
        <f t="shared" si="0"/>
        <v>27</v>
      </c>
      <c r="I29" s="15">
        <v>85.3</v>
      </c>
      <c r="J29" s="30">
        <v>1.0016</v>
      </c>
      <c r="K29" s="14">
        <f t="shared" si="1"/>
        <v>85.43648</v>
      </c>
      <c r="L29" s="14">
        <f t="shared" si="2"/>
        <v>51.261888</v>
      </c>
      <c r="M29" s="16">
        <f t="shared" si="3"/>
        <v>78.261888</v>
      </c>
      <c r="N29" s="15">
        <f t="shared" si="4"/>
        <v>26</v>
      </c>
      <c r="O29" s="15" t="s">
        <v>22</v>
      </c>
      <c r="P29" s="15"/>
    </row>
    <row r="30" spans="1:16" ht="27.75" customHeight="1">
      <c r="A30" s="6" t="s">
        <v>216</v>
      </c>
      <c r="B30" s="27">
        <v>1</v>
      </c>
      <c r="C30" s="27">
        <v>24</v>
      </c>
      <c r="D30" s="7" t="s">
        <v>190</v>
      </c>
      <c r="E30" s="6" t="s">
        <v>59</v>
      </c>
      <c r="F30" s="8" t="s">
        <v>21</v>
      </c>
      <c r="G30" s="9">
        <v>68.3</v>
      </c>
      <c r="H30" s="14">
        <f t="shared" si="0"/>
        <v>27.32</v>
      </c>
      <c r="I30" s="15">
        <v>84.74</v>
      </c>
      <c r="J30" s="30">
        <v>0.9984</v>
      </c>
      <c r="K30" s="14">
        <f t="shared" si="1"/>
        <v>84.60441599999999</v>
      </c>
      <c r="L30" s="14">
        <f t="shared" si="2"/>
        <v>50.76264959999999</v>
      </c>
      <c r="M30" s="16">
        <f t="shared" si="3"/>
        <v>78.0826496</v>
      </c>
      <c r="N30" s="15">
        <f t="shared" si="4"/>
        <v>27</v>
      </c>
      <c r="O30" s="15" t="s">
        <v>22</v>
      </c>
      <c r="P30" s="15"/>
    </row>
    <row r="31" spans="1:16" ht="27.75" customHeight="1">
      <c r="A31" s="6" t="s">
        <v>217</v>
      </c>
      <c r="B31" s="27">
        <v>1</v>
      </c>
      <c r="C31" s="27">
        <v>3</v>
      </c>
      <c r="D31" s="7" t="s">
        <v>190</v>
      </c>
      <c r="E31" s="6" t="s">
        <v>59</v>
      </c>
      <c r="F31" s="8" t="s">
        <v>21</v>
      </c>
      <c r="G31" s="9">
        <v>68.1</v>
      </c>
      <c r="H31" s="14">
        <f t="shared" si="0"/>
        <v>27.24</v>
      </c>
      <c r="I31" s="15">
        <v>84.84</v>
      </c>
      <c r="J31" s="30">
        <v>0.9984</v>
      </c>
      <c r="K31" s="14">
        <f t="shared" si="1"/>
        <v>84.704256</v>
      </c>
      <c r="L31" s="14">
        <f t="shared" si="2"/>
        <v>50.8225536</v>
      </c>
      <c r="M31" s="16">
        <f t="shared" si="3"/>
        <v>78.0625536</v>
      </c>
      <c r="N31" s="15">
        <f t="shared" si="4"/>
        <v>28</v>
      </c>
      <c r="O31" s="15" t="s">
        <v>22</v>
      </c>
      <c r="P31" s="15"/>
    </row>
    <row r="32" spans="1:16" ht="27.75" customHeight="1">
      <c r="A32" s="6" t="s">
        <v>218</v>
      </c>
      <c r="B32" s="29">
        <v>2</v>
      </c>
      <c r="C32" s="27">
        <v>66</v>
      </c>
      <c r="D32" s="7" t="s">
        <v>190</v>
      </c>
      <c r="E32" s="6" t="s">
        <v>59</v>
      </c>
      <c r="F32" s="8" t="s">
        <v>21</v>
      </c>
      <c r="G32" s="9">
        <v>69.1</v>
      </c>
      <c r="H32" s="14">
        <f t="shared" si="0"/>
        <v>27.64</v>
      </c>
      <c r="I32" s="15">
        <v>83.8</v>
      </c>
      <c r="J32" s="30">
        <v>1.0016</v>
      </c>
      <c r="K32" s="14">
        <f t="shared" si="1"/>
        <v>83.93408</v>
      </c>
      <c r="L32" s="14">
        <f t="shared" si="2"/>
        <v>50.360448</v>
      </c>
      <c r="M32" s="16">
        <f t="shared" si="3"/>
        <v>78.000448</v>
      </c>
      <c r="N32" s="15">
        <f t="shared" si="4"/>
        <v>29</v>
      </c>
      <c r="O32" s="15" t="s">
        <v>22</v>
      </c>
      <c r="P32" s="15"/>
    </row>
    <row r="33" spans="1:16" ht="27.75" customHeight="1">
      <c r="A33" s="6" t="s">
        <v>219</v>
      </c>
      <c r="B33" s="27">
        <v>1</v>
      </c>
      <c r="C33" s="27">
        <v>33</v>
      </c>
      <c r="D33" s="7" t="s">
        <v>190</v>
      </c>
      <c r="E33" s="6" t="s">
        <v>59</v>
      </c>
      <c r="F33" s="8" t="s">
        <v>21</v>
      </c>
      <c r="G33" s="9">
        <v>69.3</v>
      </c>
      <c r="H33" s="14">
        <f t="shared" si="0"/>
        <v>27.72</v>
      </c>
      <c r="I33" s="15">
        <v>83.9</v>
      </c>
      <c r="J33" s="30">
        <v>0.9984</v>
      </c>
      <c r="K33" s="14">
        <f t="shared" si="1"/>
        <v>83.76576</v>
      </c>
      <c r="L33" s="14">
        <f t="shared" si="2"/>
        <v>50.259456</v>
      </c>
      <c r="M33" s="16">
        <f t="shared" si="3"/>
        <v>77.979456</v>
      </c>
      <c r="N33" s="15">
        <f t="shared" si="4"/>
        <v>30</v>
      </c>
      <c r="O33" s="15"/>
      <c r="P33" s="15"/>
    </row>
    <row r="34" spans="1:16" ht="27.75" customHeight="1">
      <c r="A34" s="6" t="s">
        <v>220</v>
      </c>
      <c r="B34" s="27">
        <v>1</v>
      </c>
      <c r="C34" s="27">
        <v>22</v>
      </c>
      <c r="D34" s="7" t="s">
        <v>190</v>
      </c>
      <c r="E34" s="6" t="s">
        <v>59</v>
      </c>
      <c r="F34" s="8" t="s">
        <v>21</v>
      </c>
      <c r="G34" s="9">
        <v>70.7</v>
      </c>
      <c r="H34" s="14">
        <f t="shared" si="0"/>
        <v>28.28</v>
      </c>
      <c r="I34" s="15">
        <v>82.56</v>
      </c>
      <c r="J34" s="30">
        <v>0.9984</v>
      </c>
      <c r="K34" s="14">
        <f t="shared" si="1"/>
        <v>82.427904</v>
      </c>
      <c r="L34" s="14">
        <f t="shared" si="2"/>
        <v>49.456742399999996</v>
      </c>
      <c r="M34" s="16">
        <f t="shared" si="3"/>
        <v>77.7367424</v>
      </c>
      <c r="N34" s="15">
        <f t="shared" si="4"/>
        <v>31</v>
      </c>
      <c r="O34" s="15"/>
      <c r="P34" s="15"/>
    </row>
    <row r="35" spans="1:16" ht="27.75" customHeight="1">
      <c r="A35" s="6" t="s">
        <v>221</v>
      </c>
      <c r="B35" s="27">
        <v>2</v>
      </c>
      <c r="C35" s="27">
        <v>6</v>
      </c>
      <c r="D35" s="7" t="s">
        <v>190</v>
      </c>
      <c r="E35" s="6" t="s">
        <v>59</v>
      </c>
      <c r="F35" s="8" t="s">
        <v>21</v>
      </c>
      <c r="G35" s="9">
        <v>66.2</v>
      </c>
      <c r="H35" s="14">
        <f t="shared" si="0"/>
        <v>26.480000000000004</v>
      </c>
      <c r="I35" s="15">
        <v>84.7</v>
      </c>
      <c r="J35" s="30">
        <v>1.0016</v>
      </c>
      <c r="K35" s="14">
        <f t="shared" si="1"/>
        <v>84.83552</v>
      </c>
      <c r="L35" s="14">
        <f t="shared" si="2"/>
        <v>50.901312</v>
      </c>
      <c r="M35" s="16">
        <f t="shared" si="3"/>
        <v>77.38131200000001</v>
      </c>
      <c r="N35" s="15">
        <f t="shared" si="4"/>
        <v>32</v>
      </c>
      <c r="O35" s="15"/>
      <c r="P35" s="15"/>
    </row>
    <row r="36" spans="1:16" ht="27.75" customHeight="1">
      <c r="A36" s="6" t="s">
        <v>222</v>
      </c>
      <c r="B36" s="27">
        <v>2</v>
      </c>
      <c r="C36" s="27">
        <v>26</v>
      </c>
      <c r="D36" s="7" t="s">
        <v>190</v>
      </c>
      <c r="E36" s="6" t="s">
        <v>59</v>
      </c>
      <c r="F36" s="8" t="s">
        <v>21</v>
      </c>
      <c r="G36" s="9">
        <v>69.6</v>
      </c>
      <c r="H36" s="14">
        <f aca="true" t="shared" si="5" ref="H36:H67">G36*0.4</f>
        <v>27.84</v>
      </c>
      <c r="I36" s="15">
        <v>82.3</v>
      </c>
      <c r="J36" s="30">
        <v>1.0016</v>
      </c>
      <c r="K36" s="14">
        <f aca="true" t="shared" si="6" ref="K36:K64">J36*I36</f>
        <v>82.43168</v>
      </c>
      <c r="L36" s="14">
        <f aca="true" t="shared" si="7" ref="L36:L64">K36*0.6</f>
        <v>49.459008</v>
      </c>
      <c r="M36" s="16">
        <f aca="true" t="shared" si="8" ref="M36:M64">L36+H36</f>
        <v>77.299008</v>
      </c>
      <c r="N36" s="15">
        <f aca="true" t="shared" si="9" ref="N36:N64">RANK(M36,M$4:M$639,0)</f>
        <v>33</v>
      </c>
      <c r="O36" s="15"/>
      <c r="P36" s="15"/>
    </row>
    <row r="37" spans="1:16" ht="27.75" customHeight="1">
      <c r="A37" s="6" t="s">
        <v>223</v>
      </c>
      <c r="B37" s="27">
        <v>2</v>
      </c>
      <c r="C37" s="27">
        <v>20</v>
      </c>
      <c r="D37" s="7" t="s">
        <v>190</v>
      </c>
      <c r="E37" s="6" t="s">
        <v>59</v>
      </c>
      <c r="F37" s="8" t="s">
        <v>21</v>
      </c>
      <c r="G37" s="9">
        <v>70.3</v>
      </c>
      <c r="H37" s="14">
        <f t="shared" si="5"/>
        <v>28.12</v>
      </c>
      <c r="I37" s="15">
        <v>81.8</v>
      </c>
      <c r="J37" s="30">
        <v>1.0016</v>
      </c>
      <c r="K37" s="14">
        <f t="shared" si="6"/>
        <v>81.93088</v>
      </c>
      <c r="L37" s="14">
        <f t="shared" si="7"/>
        <v>49.158528</v>
      </c>
      <c r="M37" s="16">
        <f t="shared" si="8"/>
        <v>77.278528</v>
      </c>
      <c r="N37" s="15">
        <f t="shared" si="9"/>
        <v>34</v>
      </c>
      <c r="O37" s="15"/>
      <c r="P37" s="15"/>
    </row>
    <row r="38" spans="1:16" ht="27.75" customHeight="1">
      <c r="A38" s="6" t="s">
        <v>224</v>
      </c>
      <c r="B38" s="27">
        <v>1</v>
      </c>
      <c r="C38" s="27">
        <v>19</v>
      </c>
      <c r="D38" s="7" t="s">
        <v>190</v>
      </c>
      <c r="E38" s="6" t="s">
        <v>59</v>
      </c>
      <c r="F38" s="8" t="s">
        <v>21</v>
      </c>
      <c r="G38" s="9">
        <v>66.3</v>
      </c>
      <c r="H38" s="14">
        <f t="shared" si="5"/>
        <v>26.52</v>
      </c>
      <c r="I38" s="15">
        <v>84.62</v>
      </c>
      <c r="J38" s="30">
        <v>0.9984</v>
      </c>
      <c r="K38" s="14">
        <f t="shared" si="6"/>
        <v>84.484608</v>
      </c>
      <c r="L38" s="14">
        <f t="shared" si="7"/>
        <v>50.6907648</v>
      </c>
      <c r="M38" s="16">
        <f t="shared" si="8"/>
        <v>77.21076479999999</v>
      </c>
      <c r="N38" s="15">
        <f t="shared" si="9"/>
        <v>35</v>
      </c>
      <c r="O38" s="15"/>
      <c r="P38" s="15"/>
    </row>
    <row r="39" spans="1:16" ht="27.75" customHeight="1">
      <c r="A39" s="6" t="s">
        <v>225</v>
      </c>
      <c r="B39" s="29">
        <v>2</v>
      </c>
      <c r="C39" s="27">
        <v>58</v>
      </c>
      <c r="D39" s="7" t="s">
        <v>190</v>
      </c>
      <c r="E39" s="6" t="s">
        <v>59</v>
      </c>
      <c r="F39" s="8" t="s">
        <v>21</v>
      </c>
      <c r="G39" s="9">
        <v>68.4</v>
      </c>
      <c r="H39" s="14">
        <f t="shared" si="5"/>
        <v>27.360000000000003</v>
      </c>
      <c r="I39" s="15">
        <v>82.76</v>
      </c>
      <c r="J39" s="30">
        <v>1.0016</v>
      </c>
      <c r="K39" s="14">
        <f t="shared" si="6"/>
        <v>82.89241600000001</v>
      </c>
      <c r="L39" s="14">
        <f t="shared" si="7"/>
        <v>49.7354496</v>
      </c>
      <c r="M39" s="16">
        <f t="shared" si="8"/>
        <v>77.09544960000001</v>
      </c>
      <c r="N39" s="15">
        <f t="shared" si="9"/>
        <v>36</v>
      </c>
      <c r="O39" s="15"/>
      <c r="P39" s="15"/>
    </row>
    <row r="40" spans="1:16" ht="27.75" customHeight="1">
      <c r="A40" s="6" t="s">
        <v>226</v>
      </c>
      <c r="B40" s="27">
        <v>2</v>
      </c>
      <c r="C40" s="27">
        <v>32</v>
      </c>
      <c r="D40" s="7" t="s">
        <v>190</v>
      </c>
      <c r="E40" s="6" t="s">
        <v>59</v>
      </c>
      <c r="F40" s="8" t="s">
        <v>21</v>
      </c>
      <c r="G40" s="9">
        <v>67.9</v>
      </c>
      <c r="H40" s="14">
        <f t="shared" si="5"/>
        <v>27.160000000000004</v>
      </c>
      <c r="I40" s="15">
        <v>83</v>
      </c>
      <c r="J40" s="30">
        <v>1.0016</v>
      </c>
      <c r="K40" s="14">
        <f t="shared" si="6"/>
        <v>83.1328</v>
      </c>
      <c r="L40" s="14">
        <f t="shared" si="7"/>
        <v>49.87968</v>
      </c>
      <c r="M40" s="16">
        <f t="shared" si="8"/>
        <v>77.03968</v>
      </c>
      <c r="N40" s="15">
        <f t="shared" si="9"/>
        <v>37</v>
      </c>
      <c r="O40" s="15"/>
      <c r="P40" s="15"/>
    </row>
    <row r="41" spans="1:16" ht="27.75" customHeight="1">
      <c r="A41" s="6" t="s">
        <v>227</v>
      </c>
      <c r="B41" s="27">
        <v>2</v>
      </c>
      <c r="C41" s="27">
        <v>16</v>
      </c>
      <c r="D41" s="7" t="s">
        <v>190</v>
      </c>
      <c r="E41" s="6" t="s">
        <v>59</v>
      </c>
      <c r="F41" s="8" t="s">
        <v>21</v>
      </c>
      <c r="G41" s="9">
        <v>65.9</v>
      </c>
      <c r="H41" s="14">
        <f t="shared" si="5"/>
        <v>26.360000000000003</v>
      </c>
      <c r="I41" s="15">
        <v>84.24</v>
      </c>
      <c r="J41" s="30">
        <v>1.0016</v>
      </c>
      <c r="K41" s="14">
        <f t="shared" si="6"/>
        <v>84.374784</v>
      </c>
      <c r="L41" s="14">
        <f t="shared" si="7"/>
        <v>50.6248704</v>
      </c>
      <c r="M41" s="16">
        <f t="shared" si="8"/>
        <v>76.9848704</v>
      </c>
      <c r="N41" s="15">
        <f t="shared" si="9"/>
        <v>38</v>
      </c>
      <c r="O41" s="15"/>
      <c r="P41" s="15"/>
    </row>
    <row r="42" spans="1:16" ht="27.75" customHeight="1">
      <c r="A42" s="6" t="s">
        <v>228</v>
      </c>
      <c r="B42" s="29">
        <v>1</v>
      </c>
      <c r="C42" s="27">
        <v>57</v>
      </c>
      <c r="D42" s="7" t="s">
        <v>190</v>
      </c>
      <c r="E42" s="6" t="s">
        <v>59</v>
      </c>
      <c r="F42" s="8" t="s">
        <v>21</v>
      </c>
      <c r="G42" s="9">
        <v>66.4</v>
      </c>
      <c r="H42" s="14">
        <f t="shared" si="5"/>
        <v>26.560000000000002</v>
      </c>
      <c r="I42" s="15">
        <v>83.7</v>
      </c>
      <c r="J42" s="30">
        <v>0.9984</v>
      </c>
      <c r="K42" s="14">
        <f t="shared" si="6"/>
        <v>83.56608</v>
      </c>
      <c r="L42" s="14">
        <f t="shared" si="7"/>
        <v>50.139648</v>
      </c>
      <c r="M42" s="16">
        <f t="shared" si="8"/>
        <v>76.699648</v>
      </c>
      <c r="N42" s="15">
        <f t="shared" si="9"/>
        <v>39</v>
      </c>
      <c r="O42" s="15"/>
      <c r="P42" s="15"/>
    </row>
    <row r="43" spans="1:16" ht="27.75" customHeight="1">
      <c r="A43" s="6" t="s">
        <v>229</v>
      </c>
      <c r="B43" s="29">
        <v>2</v>
      </c>
      <c r="C43" s="27">
        <v>56</v>
      </c>
      <c r="D43" s="7" t="s">
        <v>190</v>
      </c>
      <c r="E43" s="6" t="s">
        <v>59</v>
      </c>
      <c r="F43" s="8" t="s">
        <v>21</v>
      </c>
      <c r="G43" s="9">
        <v>69.4</v>
      </c>
      <c r="H43" s="14">
        <f t="shared" si="5"/>
        <v>27.760000000000005</v>
      </c>
      <c r="I43" s="15">
        <v>81.1</v>
      </c>
      <c r="J43" s="30">
        <v>1.0016</v>
      </c>
      <c r="K43" s="14">
        <f t="shared" si="6"/>
        <v>81.22976</v>
      </c>
      <c r="L43" s="14">
        <f t="shared" si="7"/>
        <v>48.737856</v>
      </c>
      <c r="M43" s="16">
        <f t="shared" si="8"/>
        <v>76.49785600000001</v>
      </c>
      <c r="N43" s="15">
        <f t="shared" si="9"/>
        <v>40</v>
      </c>
      <c r="O43" s="15"/>
      <c r="P43" s="15"/>
    </row>
    <row r="44" spans="1:16" ht="27.75" customHeight="1">
      <c r="A44" s="6" t="s">
        <v>230</v>
      </c>
      <c r="B44" s="29">
        <v>2</v>
      </c>
      <c r="C44" s="27">
        <v>53</v>
      </c>
      <c r="D44" s="7" t="s">
        <v>190</v>
      </c>
      <c r="E44" s="6" t="s">
        <v>59</v>
      </c>
      <c r="F44" s="8" t="s">
        <v>21</v>
      </c>
      <c r="G44" s="9">
        <v>67.5</v>
      </c>
      <c r="H44" s="14">
        <f t="shared" si="5"/>
        <v>27</v>
      </c>
      <c r="I44" s="15">
        <v>82.1</v>
      </c>
      <c r="J44" s="30">
        <v>1.0016</v>
      </c>
      <c r="K44" s="14">
        <f t="shared" si="6"/>
        <v>82.23136</v>
      </c>
      <c r="L44" s="14">
        <f t="shared" si="7"/>
        <v>49.338815999999994</v>
      </c>
      <c r="M44" s="16">
        <f t="shared" si="8"/>
        <v>76.338816</v>
      </c>
      <c r="N44" s="15">
        <f t="shared" si="9"/>
        <v>41</v>
      </c>
      <c r="O44" s="15"/>
      <c r="P44" s="15"/>
    </row>
    <row r="45" spans="1:16" ht="27.75" customHeight="1">
      <c r="A45" s="6" t="s">
        <v>231</v>
      </c>
      <c r="B45" s="29">
        <v>1</v>
      </c>
      <c r="C45" s="27">
        <v>69</v>
      </c>
      <c r="D45" s="7" t="s">
        <v>190</v>
      </c>
      <c r="E45" s="6" t="s">
        <v>59</v>
      </c>
      <c r="F45" s="8" t="s">
        <v>21</v>
      </c>
      <c r="G45" s="9">
        <v>73.9</v>
      </c>
      <c r="H45" s="14">
        <f t="shared" si="5"/>
        <v>29.560000000000002</v>
      </c>
      <c r="I45" s="15">
        <v>77.8</v>
      </c>
      <c r="J45" s="30">
        <v>0.9984</v>
      </c>
      <c r="K45" s="14">
        <f t="shared" si="6"/>
        <v>77.67551999999999</v>
      </c>
      <c r="L45" s="14">
        <f t="shared" si="7"/>
        <v>46.60531199999999</v>
      </c>
      <c r="M45" s="16">
        <f t="shared" si="8"/>
        <v>76.165312</v>
      </c>
      <c r="N45" s="15">
        <f t="shared" si="9"/>
        <v>42</v>
      </c>
      <c r="O45" s="15"/>
      <c r="P45" s="15"/>
    </row>
    <row r="46" spans="1:16" ht="27.75" customHeight="1">
      <c r="A46" s="6" t="s">
        <v>232</v>
      </c>
      <c r="B46" s="27">
        <v>2</v>
      </c>
      <c r="C46" s="27">
        <v>21</v>
      </c>
      <c r="D46" s="7" t="s">
        <v>190</v>
      </c>
      <c r="E46" s="6" t="s">
        <v>59</v>
      </c>
      <c r="F46" s="8" t="s">
        <v>21</v>
      </c>
      <c r="G46" s="9">
        <v>66.5</v>
      </c>
      <c r="H46" s="14">
        <f t="shared" si="5"/>
        <v>26.6</v>
      </c>
      <c r="I46" s="15">
        <v>81.94</v>
      </c>
      <c r="J46" s="30">
        <v>1.0016</v>
      </c>
      <c r="K46" s="14">
        <f t="shared" si="6"/>
        <v>82.071104</v>
      </c>
      <c r="L46" s="14">
        <f t="shared" si="7"/>
        <v>49.2426624</v>
      </c>
      <c r="M46" s="16">
        <f t="shared" si="8"/>
        <v>75.8426624</v>
      </c>
      <c r="N46" s="15">
        <f t="shared" si="9"/>
        <v>43</v>
      </c>
      <c r="O46" s="15"/>
      <c r="P46" s="15"/>
    </row>
    <row r="47" spans="1:16" ht="27.75" customHeight="1">
      <c r="A47" s="6" t="s">
        <v>233</v>
      </c>
      <c r="B47" s="27">
        <v>2</v>
      </c>
      <c r="C47" s="27">
        <v>35</v>
      </c>
      <c r="D47" s="7" t="s">
        <v>190</v>
      </c>
      <c r="E47" s="6" t="s">
        <v>59</v>
      </c>
      <c r="F47" s="8" t="s">
        <v>21</v>
      </c>
      <c r="G47" s="9">
        <v>67.9</v>
      </c>
      <c r="H47" s="14">
        <f t="shared" si="5"/>
        <v>27.160000000000004</v>
      </c>
      <c r="I47" s="15">
        <v>80.96</v>
      </c>
      <c r="J47" s="30">
        <v>1.0016</v>
      </c>
      <c r="K47" s="14">
        <f t="shared" si="6"/>
        <v>81.089536</v>
      </c>
      <c r="L47" s="14">
        <f t="shared" si="7"/>
        <v>48.6537216</v>
      </c>
      <c r="M47" s="16">
        <f t="shared" si="8"/>
        <v>75.81372160000001</v>
      </c>
      <c r="N47" s="15">
        <f t="shared" si="9"/>
        <v>44</v>
      </c>
      <c r="O47" s="15"/>
      <c r="P47" s="15"/>
    </row>
    <row r="48" spans="1:16" ht="27.75" customHeight="1">
      <c r="A48" s="6" t="s">
        <v>234</v>
      </c>
      <c r="B48" s="29">
        <v>1</v>
      </c>
      <c r="C48" s="27">
        <v>65</v>
      </c>
      <c r="D48" s="7" t="s">
        <v>190</v>
      </c>
      <c r="E48" s="6" t="s">
        <v>59</v>
      </c>
      <c r="F48" s="8" t="s">
        <v>21</v>
      </c>
      <c r="G48" s="9">
        <v>73.3</v>
      </c>
      <c r="H48" s="14">
        <f t="shared" si="5"/>
        <v>29.32</v>
      </c>
      <c r="I48" s="15">
        <v>77.5</v>
      </c>
      <c r="J48" s="30">
        <v>0.9984</v>
      </c>
      <c r="K48" s="14">
        <f t="shared" si="6"/>
        <v>77.37599999999999</v>
      </c>
      <c r="L48" s="14">
        <f t="shared" si="7"/>
        <v>46.425599999999996</v>
      </c>
      <c r="M48" s="16">
        <f t="shared" si="8"/>
        <v>75.7456</v>
      </c>
      <c r="N48" s="15">
        <f t="shared" si="9"/>
        <v>45</v>
      </c>
      <c r="O48" s="15"/>
      <c r="P48" s="15"/>
    </row>
    <row r="49" spans="1:16" ht="27.75" customHeight="1">
      <c r="A49" s="6" t="s">
        <v>235</v>
      </c>
      <c r="B49" s="27">
        <v>1</v>
      </c>
      <c r="C49" s="27">
        <v>5</v>
      </c>
      <c r="D49" s="7" t="s">
        <v>190</v>
      </c>
      <c r="E49" s="6" t="s">
        <v>59</v>
      </c>
      <c r="F49" s="8" t="s">
        <v>21</v>
      </c>
      <c r="G49" s="9">
        <v>66.4</v>
      </c>
      <c r="H49" s="14">
        <f t="shared" si="5"/>
        <v>26.560000000000002</v>
      </c>
      <c r="I49" s="15">
        <v>82.1</v>
      </c>
      <c r="J49" s="30">
        <v>0.9984</v>
      </c>
      <c r="K49" s="14">
        <f t="shared" si="6"/>
        <v>81.96864</v>
      </c>
      <c r="L49" s="14">
        <f t="shared" si="7"/>
        <v>49.181183999999995</v>
      </c>
      <c r="M49" s="16">
        <f t="shared" si="8"/>
        <v>75.741184</v>
      </c>
      <c r="N49" s="15">
        <f t="shared" si="9"/>
        <v>46</v>
      </c>
      <c r="O49" s="15"/>
      <c r="P49" s="15"/>
    </row>
    <row r="50" spans="1:16" ht="27.75" customHeight="1">
      <c r="A50" s="6" t="s">
        <v>236</v>
      </c>
      <c r="B50" s="29">
        <v>2</v>
      </c>
      <c r="C50" s="27">
        <v>41</v>
      </c>
      <c r="D50" s="7" t="s">
        <v>190</v>
      </c>
      <c r="E50" s="6" t="s">
        <v>59</v>
      </c>
      <c r="F50" s="8" t="s">
        <v>21</v>
      </c>
      <c r="G50" s="9">
        <v>68.3</v>
      </c>
      <c r="H50" s="14">
        <f t="shared" si="5"/>
        <v>27.32</v>
      </c>
      <c r="I50" s="15">
        <v>80.2</v>
      </c>
      <c r="J50" s="30">
        <v>1.0016</v>
      </c>
      <c r="K50" s="14">
        <f t="shared" si="6"/>
        <v>80.32832</v>
      </c>
      <c r="L50" s="14">
        <f t="shared" si="7"/>
        <v>48.196992</v>
      </c>
      <c r="M50" s="16">
        <f t="shared" si="8"/>
        <v>75.516992</v>
      </c>
      <c r="N50" s="15">
        <f t="shared" si="9"/>
        <v>47</v>
      </c>
      <c r="O50" s="15"/>
      <c r="P50" s="15"/>
    </row>
    <row r="51" spans="1:16" ht="27.75" customHeight="1">
      <c r="A51" s="6" t="s">
        <v>237</v>
      </c>
      <c r="B51" s="29">
        <v>2</v>
      </c>
      <c r="C51" s="27">
        <v>44</v>
      </c>
      <c r="D51" s="7" t="s">
        <v>190</v>
      </c>
      <c r="E51" s="6" t="s">
        <v>59</v>
      </c>
      <c r="F51" s="8" t="s">
        <v>21</v>
      </c>
      <c r="G51" s="9">
        <v>66.5</v>
      </c>
      <c r="H51" s="14">
        <f t="shared" si="5"/>
        <v>26.6</v>
      </c>
      <c r="I51" s="15">
        <v>80.6</v>
      </c>
      <c r="J51" s="30">
        <v>1.0016</v>
      </c>
      <c r="K51" s="14">
        <f t="shared" si="6"/>
        <v>80.72896</v>
      </c>
      <c r="L51" s="14">
        <f t="shared" si="7"/>
        <v>48.437376</v>
      </c>
      <c r="M51" s="16">
        <f t="shared" si="8"/>
        <v>75.037376</v>
      </c>
      <c r="N51" s="15">
        <f t="shared" si="9"/>
        <v>48</v>
      </c>
      <c r="O51" s="15"/>
      <c r="P51" s="15"/>
    </row>
    <row r="52" spans="1:16" ht="27.75" customHeight="1">
      <c r="A52" s="6" t="s">
        <v>238</v>
      </c>
      <c r="B52" s="27">
        <v>2</v>
      </c>
      <c r="C52" s="27">
        <v>7</v>
      </c>
      <c r="D52" s="7" t="s">
        <v>190</v>
      </c>
      <c r="E52" s="6" t="s">
        <v>59</v>
      </c>
      <c r="F52" s="8" t="s">
        <v>21</v>
      </c>
      <c r="G52" s="9">
        <v>66.2</v>
      </c>
      <c r="H52" s="14">
        <f t="shared" si="5"/>
        <v>26.480000000000004</v>
      </c>
      <c r="I52" s="15">
        <v>80.6</v>
      </c>
      <c r="J52" s="30">
        <v>1.0016</v>
      </c>
      <c r="K52" s="14">
        <f t="shared" si="6"/>
        <v>80.72896</v>
      </c>
      <c r="L52" s="14">
        <f t="shared" si="7"/>
        <v>48.437376</v>
      </c>
      <c r="M52" s="16">
        <f t="shared" si="8"/>
        <v>74.917376</v>
      </c>
      <c r="N52" s="15">
        <f t="shared" si="9"/>
        <v>49</v>
      </c>
      <c r="O52" s="15"/>
      <c r="P52" s="15"/>
    </row>
    <row r="53" spans="1:16" ht="27.75" customHeight="1">
      <c r="A53" s="6" t="s">
        <v>239</v>
      </c>
      <c r="B53" s="27">
        <v>1</v>
      </c>
      <c r="C53" s="27">
        <v>15</v>
      </c>
      <c r="D53" s="7" t="s">
        <v>190</v>
      </c>
      <c r="E53" s="6" t="s">
        <v>59</v>
      </c>
      <c r="F53" s="8" t="s">
        <v>21</v>
      </c>
      <c r="G53" s="9">
        <v>66.5</v>
      </c>
      <c r="H53" s="14">
        <f t="shared" si="5"/>
        <v>26.6</v>
      </c>
      <c r="I53" s="15">
        <v>80.4</v>
      </c>
      <c r="J53" s="30">
        <v>0.9984</v>
      </c>
      <c r="K53" s="14">
        <f t="shared" si="6"/>
        <v>80.27136</v>
      </c>
      <c r="L53" s="14">
        <f t="shared" si="7"/>
        <v>48.162816</v>
      </c>
      <c r="M53" s="16">
        <f t="shared" si="8"/>
        <v>74.762816</v>
      </c>
      <c r="N53" s="15">
        <f t="shared" si="9"/>
        <v>50</v>
      </c>
      <c r="O53" s="15"/>
      <c r="P53" s="15"/>
    </row>
    <row r="54" spans="1:16" ht="27.75" customHeight="1">
      <c r="A54" s="6" t="s">
        <v>240</v>
      </c>
      <c r="B54" s="29">
        <v>2</v>
      </c>
      <c r="C54" s="27">
        <v>54</v>
      </c>
      <c r="D54" s="7" t="s">
        <v>190</v>
      </c>
      <c r="E54" s="6" t="s">
        <v>59</v>
      </c>
      <c r="F54" s="8" t="s">
        <v>21</v>
      </c>
      <c r="G54" s="9">
        <v>67.9</v>
      </c>
      <c r="H54" s="14">
        <f t="shared" si="5"/>
        <v>27.160000000000004</v>
      </c>
      <c r="I54" s="15">
        <v>78.9</v>
      </c>
      <c r="J54" s="30">
        <v>1.0016</v>
      </c>
      <c r="K54" s="14">
        <f t="shared" si="6"/>
        <v>79.02624000000002</v>
      </c>
      <c r="L54" s="14">
        <f t="shared" si="7"/>
        <v>47.41574400000001</v>
      </c>
      <c r="M54" s="16">
        <f t="shared" si="8"/>
        <v>74.57574400000001</v>
      </c>
      <c r="N54" s="15">
        <f t="shared" si="9"/>
        <v>51</v>
      </c>
      <c r="O54" s="15"/>
      <c r="P54" s="15"/>
    </row>
    <row r="55" spans="1:16" ht="27.75" customHeight="1">
      <c r="A55" s="6" t="s">
        <v>241</v>
      </c>
      <c r="B55" s="27">
        <v>1</v>
      </c>
      <c r="C55" s="27">
        <v>38</v>
      </c>
      <c r="D55" s="7" t="s">
        <v>190</v>
      </c>
      <c r="E55" s="6" t="s">
        <v>59</v>
      </c>
      <c r="F55" s="8" t="s">
        <v>21</v>
      </c>
      <c r="G55" s="9">
        <v>67.4</v>
      </c>
      <c r="H55" s="14">
        <f t="shared" si="5"/>
        <v>26.960000000000004</v>
      </c>
      <c r="I55" s="15">
        <v>79.06</v>
      </c>
      <c r="J55" s="30">
        <v>0.9984</v>
      </c>
      <c r="K55" s="14">
        <f t="shared" si="6"/>
        <v>78.933504</v>
      </c>
      <c r="L55" s="14">
        <f t="shared" si="7"/>
        <v>47.360102399999995</v>
      </c>
      <c r="M55" s="16">
        <f t="shared" si="8"/>
        <v>74.3201024</v>
      </c>
      <c r="N55" s="15">
        <f t="shared" si="9"/>
        <v>52</v>
      </c>
      <c r="O55" s="15"/>
      <c r="P55" s="15"/>
    </row>
    <row r="56" spans="1:16" ht="27.75" customHeight="1">
      <c r="A56" s="6" t="s">
        <v>242</v>
      </c>
      <c r="B56" s="27">
        <v>1</v>
      </c>
      <c r="C56" s="27">
        <v>30</v>
      </c>
      <c r="D56" s="7" t="s">
        <v>190</v>
      </c>
      <c r="E56" s="6" t="s">
        <v>59</v>
      </c>
      <c r="F56" s="8" t="s">
        <v>21</v>
      </c>
      <c r="G56" s="9">
        <v>66.2</v>
      </c>
      <c r="H56" s="14">
        <f t="shared" si="5"/>
        <v>26.480000000000004</v>
      </c>
      <c r="I56" s="15">
        <v>79.32</v>
      </c>
      <c r="J56" s="30">
        <v>0.9984</v>
      </c>
      <c r="K56" s="14">
        <f t="shared" si="6"/>
        <v>79.19308799999999</v>
      </c>
      <c r="L56" s="14">
        <f t="shared" si="7"/>
        <v>47.51585279999999</v>
      </c>
      <c r="M56" s="16">
        <f t="shared" si="8"/>
        <v>73.9958528</v>
      </c>
      <c r="N56" s="15">
        <f t="shared" si="9"/>
        <v>53</v>
      </c>
      <c r="O56" s="15"/>
      <c r="P56" s="15"/>
    </row>
    <row r="57" spans="1:16" ht="27.75" customHeight="1">
      <c r="A57" s="6" t="s">
        <v>243</v>
      </c>
      <c r="B57" s="29">
        <v>1</v>
      </c>
      <c r="C57" s="27">
        <v>70</v>
      </c>
      <c r="D57" s="7" t="s">
        <v>190</v>
      </c>
      <c r="E57" s="6" t="s">
        <v>59</v>
      </c>
      <c r="F57" s="8" t="s">
        <v>21</v>
      </c>
      <c r="G57" s="9">
        <v>68.6</v>
      </c>
      <c r="H57" s="14">
        <f t="shared" si="5"/>
        <v>27.439999999999998</v>
      </c>
      <c r="I57" s="15">
        <v>75.98</v>
      </c>
      <c r="J57" s="30">
        <v>0.9984</v>
      </c>
      <c r="K57" s="14">
        <f t="shared" si="6"/>
        <v>75.858432</v>
      </c>
      <c r="L57" s="14">
        <f t="shared" si="7"/>
        <v>45.515059199999996</v>
      </c>
      <c r="M57" s="16">
        <f t="shared" si="8"/>
        <v>72.9550592</v>
      </c>
      <c r="N57" s="15">
        <f t="shared" si="9"/>
        <v>54</v>
      </c>
      <c r="O57" s="15"/>
      <c r="P57" s="15"/>
    </row>
    <row r="58" spans="1:16" ht="27.75" customHeight="1">
      <c r="A58" s="6" t="s">
        <v>244</v>
      </c>
      <c r="B58" s="29">
        <v>2</v>
      </c>
      <c r="C58" s="27">
        <v>71</v>
      </c>
      <c r="D58" s="7" t="s">
        <v>190</v>
      </c>
      <c r="E58" s="6" t="s">
        <v>59</v>
      </c>
      <c r="F58" s="8" t="s">
        <v>21</v>
      </c>
      <c r="G58" s="9">
        <v>65.7</v>
      </c>
      <c r="H58" s="14">
        <f t="shared" si="5"/>
        <v>26.28</v>
      </c>
      <c r="I58" s="15">
        <v>77.6</v>
      </c>
      <c r="J58" s="30">
        <v>1.0016</v>
      </c>
      <c r="K58" s="14">
        <f t="shared" si="6"/>
        <v>77.72416</v>
      </c>
      <c r="L58" s="14">
        <f t="shared" si="7"/>
        <v>46.634496</v>
      </c>
      <c r="M58" s="16">
        <f t="shared" si="8"/>
        <v>72.914496</v>
      </c>
      <c r="N58" s="15">
        <f t="shared" si="9"/>
        <v>55</v>
      </c>
      <c r="O58" s="15"/>
      <c r="P58" s="15"/>
    </row>
    <row r="59" spans="1:16" ht="27.75" customHeight="1">
      <c r="A59" s="6" t="s">
        <v>245</v>
      </c>
      <c r="B59" s="29">
        <v>1</v>
      </c>
      <c r="C59" s="27">
        <v>43</v>
      </c>
      <c r="D59" s="7" t="s">
        <v>190</v>
      </c>
      <c r="E59" s="6" t="s">
        <v>59</v>
      </c>
      <c r="F59" s="8" t="s">
        <v>21</v>
      </c>
      <c r="G59" s="9">
        <v>69.7</v>
      </c>
      <c r="H59" s="14">
        <f t="shared" si="5"/>
        <v>27.880000000000003</v>
      </c>
      <c r="I59" s="15">
        <v>74.5</v>
      </c>
      <c r="J59" s="30">
        <v>0.9984</v>
      </c>
      <c r="K59" s="14">
        <f t="shared" si="6"/>
        <v>74.3808</v>
      </c>
      <c r="L59" s="14">
        <f t="shared" si="7"/>
        <v>44.628479999999996</v>
      </c>
      <c r="M59" s="16">
        <f t="shared" si="8"/>
        <v>72.50847999999999</v>
      </c>
      <c r="N59" s="15">
        <f t="shared" si="9"/>
        <v>56</v>
      </c>
      <c r="O59" s="15"/>
      <c r="P59" s="15"/>
    </row>
    <row r="60" spans="1:16" ht="27.75" customHeight="1">
      <c r="A60" s="6" t="s">
        <v>246</v>
      </c>
      <c r="B60" s="27">
        <v>1</v>
      </c>
      <c r="C60" s="27">
        <v>27</v>
      </c>
      <c r="D60" s="7" t="s">
        <v>190</v>
      </c>
      <c r="E60" s="6" t="s">
        <v>59</v>
      </c>
      <c r="F60" s="8" t="s">
        <v>21</v>
      </c>
      <c r="G60" s="9">
        <v>65.6</v>
      </c>
      <c r="H60" s="14">
        <f t="shared" si="5"/>
        <v>26.24</v>
      </c>
      <c r="I60" s="15">
        <v>77.2</v>
      </c>
      <c r="J60" s="30">
        <v>0.9984</v>
      </c>
      <c r="K60" s="14">
        <f t="shared" si="6"/>
        <v>77.07648</v>
      </c>
      <c r="L60" s="14">
        <f t="shared" si="7"/>
        <v>46.245888</v>
      </c>
      <c r="M60" s="16">
        <f t="shared" si="8"/>
        <v>72.485888</v>
      </c>
      <c r="N60" s="15">
        <f t="shared" si="9"/>
        <v>57</v>
      </c>
      <c r="O60" s="15"/>
      <c r="P60" s="15"/>
    </row>
    <row r="61" spans="1:16" ht="27.75" customHeight="1">
      <c r="A61" s="6" t="s">
        <v>247</v>
      </c>
      <c r="B61" s="27">
        <v>2</v>
      </c>
      <c r="C61" s="27">
        <v>34</v>
      </c>
      <c r="D61" s="7" t="s">
        <v>190</v>
      </c>
      <c r="E61" s="6" t="s">
        <v>59</v>
      </c>
      <c r="F61" s="8" t="s">
        <v>21</v>
      </c>
      <c r="G61" s="9">
        <v>67.7</v>
      </c>
      <c r="H61" s="14">
        <f t="shared" si="5"/>
        <v>27.080000000000002</v>
      </c>
      <c r="I61" s="15">
        <v>75.5</v>
      </c>
      <c r="J61" s="30">
        <v>1.0016</v>
      </c>
      <c r="K61" s="14">
        <f t="shared" si="6"/>
        <v>75.6208</v>
      </c>
      <c r="L61" s="14">
        <f t="shared" si="7"/>
        <v>45.37248</v>
      </c>
      <c r="M61" s="16">
        <f t="shared" si="8"/>
        <v>72.45248000000001</v>
      </c>
      <c r="N61" s="15">
        <f t="shared" si="9"/>
        <v>58</v>
      </c>
      <c r="O61" s="15"/>
      <c r="P61" s="15"/>
    </row>
    <row r="62" spans="1:16" ht="27.75" customHeight="1">
      <c r="A62" s="6" t="s">
        <v>248</v>
      </c>
      <c r="B62" s="27">
        <v>1</v>
      </c>
      <c r="C62" s="27">
        <v>25</v>
      </c>
      <c r="D62" s="7" t="s">
        <v>190</v>
      </c>
      <c r="E62" s="6" t="s">
        <v>59</v>
      </c>
      <c r="F62" s="8" t="s">
        <v>21</v>
      </c>
      <c r="G62" s="9">
        <v>66.2</v>
      </c>
      <c r="H62" s="14">
        <f t="shared" si="5"/>
        <v>26.480000000000004</v>
      </c>
      <c r="I62" s="15">
        <v>75.4</v>
      </c>
      <c r="J62" s="30">
        <v>0.9984</v>
      </c>
      <c r="K62" s="14">
        <f t="shared" si="6"/>
        <v>75.27936</v>
      </c>
      <c r="L62" s="14">
        <f t="shared" si="7"/>
        <v>45.167615999999995</v>
      </c>
      <c r="M62" s="16">
        <f t="shared" si="8"/>
        <v>71.647616</v>
      </c>
      <c r="N62" s="15">
        <f t="shared" si="9"/>
        <v>59</v>
      </c>
      <c r="O62" s="15"/>
      <c r="P62" s="15"/>
    </row>
    <row r="63" spans="1:16" ht="27.75" customHeight="1">
      <c r="A63" s="6" t="s">
        <v>249</v>
      </c>
      <c r="B63" s="27">
        <v>1</v>
      </c>
      <c r="C63" s="27">
        <v>11</v>
      </c>
      <c r="D63" s="7" t="s">
        <v>190</v>
      </c>
      <c r="E63" s="6" t="s">
        <v>59</v>
      </c>
      <c r="F63" s="8" t="s">
        <v>56</v>
      </c>
      <c r="G63" s="9">
        <v>66.1</v>
      </c>
      <c r="H63" s="14">
        <f t="shared" si="5"/>
        <v>26.439999999999998</v>
      </c>
      <c r="I63" s="15">
        <v>73.92</v>
      </c>
      <c r="J63" s="30">
        <v>0.9984</v>
      </c>
      <c r="K63" s="14">
        <f t="shared" si="6"/>
        <v>73.801728</v>
      </c>
      <c r="L63" s="14">
        <f t="shared" si="7"/>
        <v>44.281036799999995</v>
      </c>
      <c r="M63" s="16">
        <f t="shared" si="8"/>
        <v>70.7210368</v>
      </c>
      <c r="N63" s="15">
        <f t="shared" si="9"/>
        <v>60</v>
      </c>
      <c r="O63" s="15"/>
      <c r="P63" s="15"/>
    </row>
    <row r="64" spans="1:16" ht="27.75" customHeight="1">
      <c r="A64" s="6" t="s">
        <v>250</v>
      </c>
      <c r="B64" s="29">
        <v>1</v>
      </c>
      <c r="C64" s="27">
        <v>72</v>
      </c>
      <c r="D64" s="7" t="s">
        <v>190</v>
      </c>
      <c r="E64" s="6" t="s">
        <v>59</v>
      </c>
      <c r="F64" s="8" t="s">
        <v>21</v>
      </c>
      <c r="G64" s="9">
        <v>67.2</v>
      </c>
      <c r="H64" s="14">
        <f t="shared" si="5"/>
        <v>26.880000000000003</v>
      </c>
      <c r="I64" s="15">
        <v>73.1</v>
      </c>
      <c r="J64" s="30">
        <v>0.9984</v>
      </c>
      <c r="K64" s="14">
        <f t="shared" si="6"/>
        <v>72.98303999999999</v>
      </c>
      <c r="L64" s="14">
        <f t="shared" si="7"/>
        <v>43.78982399999999</v>
      </c>
      <c r="M64" s="16">
        <f t="shared" si="8"/>
        <v>70.66982399999999</v>
      </c>
      <c r="N64" s="15">
        <f t="shared" si="9"/>
        <v>61</v>
      </c>
      <c r="O64" s="15"/>
      <c r="P64" s="15"/>
    </row>
    <row r="65" spans="1:16" ht="27.75" customHeight="1">
      <c r="A65" s="6" t="s">
        <v>251</v>
      </c>
      <c r="B65" s="29"/>
      <c r="C65" s="29"/>
      <c r="D65" s="7" t="s">
        <v>190</v>
      </c>
      <c r="E65" s="6" t="s">
        <v>59</v>
      </c>
      <c r="F65" s="8" t="s">
        <v>21</v>
      </c>
      <c r="G65" s="9">
        <v>76.2</v>
      </c>
      <c r="H65" s="14">
        <f t="shared" si="5"/>
        <v>30.480000000000004</v>
      </c>
      <c r="I65" s="15" t="s">
        <v>32</v>
      </c>
      <c r="J65" s="15"/>
      <c r="K65" s="14"/>
      <c r="L65" s="14"/>
      <c r="M65" s="16"/>
      <c r="N65" s="15"/>
      <c r="O65" s="15"/>
      <c r="P65" s="15"/>
    </row>
    <row r="66" spans="1:16" ht="27.75" customHeight="1">
      <c r="A66" s="6" t="s">
        <v>252</v>
      </c>
      <c r="B66" s="29"/>
      <c r="C66" s="29"/>
      <c r="D66" s="7" t="s">
        <v>190</v>
      </c>
      <c r="E66" s="6" t="s">
        <v>59</v>
      </c>
      <c r="F66" s="8" t="s">
        <v>21</v>
      </c>
      <c r="G66" s="9">
        <v>75.4</v>
      </c>
      <c r="H66" s="14">
        <f t="shared" si="5"/>
        <v>30.160000000000004</v>
      </c>
      <c r="I66" s="15" t="s">
        <v>32</v>
      </c>
      <c r="J66" s="15"/>
      <c r="K66" s="14"/>
      <c r="L66" s="14"/>
      <c r="M66" s="16"/>
      <c r="N66" s="15"/>
      <c r="O66" s="15"/>
      <c r="P66" s="15"/>
    </row>
    <row r="67" spans="1:16" ht="27.75" customHeight="1">
      <c r="A67" s="6" t="s">
        <v>253</v>
      </c>
      <c r="B67" s="29"/>
      <c r="C67" s="29"/>
      <c r="D67" s="7" t="s">
        <v>190</v>
      </c>
      <c r="E67" s="6" t="s">
        <v>59</v>
      </c>
      <c r="F67" s="8" t="s">
        <v>21</v>
      </c>
      <c r="G67" s="9">
        <v>73</v>
      </c>
      <c r="H67" s="14">
        <f t="shared" si="5"/>
        <v>29.200000000000003</v>
      </c>
      <c r="I67" s="15" t="s">
        <v>32</v>
      </c>
      <c r="J67" s="15"/>
      <c r="K67" s="14"/>
      <c r="L67" s="14"/>
      <c r="M67" s="16"/>
      <c r="N67" s="15"/>
      <c r="O67" s="15"/>
      <c r="P67" s="15"/>
    </row>
    <row r="68" spans="1:16" ht="27.75" customHeight="1">
      <c r="A68" s="6" t="s">
        <v>254</v>
      </c>
      <c r="B68" s="29"/>
      <c r="C68" s="29"/>
      <c r="D68" s="7" t="s">
        <v>190</v>
      </c>
      <c r="E68" s="6" t="s">
        <v>59</v>
      </c>
      <c r="F68" s="8" t="s">
        <v>21</v>
      </c>
      <c r="G68" s="9">
        <v>72</v>
      </c>
      <c r="H68" s="14">
        <f aca="true" t="shared" si="10" ref="H68:H76">G68*0.4</f>
        <v>28.8</v>
      </c>
      <c r="I68" s="15" t="s">
        <v>32</v>
      </c>
      <c r="J68" s="15"/>
      <c r="K68" s="14"/>
      <c r="L68" s="14"/>
      <c r="M68" s="16"/>
      <c r="N68" s="15"/>
      <c r="O68" s="15"/>
      <c r="P68" s="15"/>
    </row>
    <row r="69" spans="1:16" ht="27.75" customHeight="1">
      <c r="A69" s="6" t="s">
        <v>255</v>
      </c>
      <c r="B69" s="29"/>
      <c r="C69" s="29"/>
      <c r="D69" s="7" t="s">
        <v>190</v>
      </c>
      <c r="E69" s="6" t="s">
        <v>59</v>
      </c>
      <c r="F69" s="8" t="s">
        <v>21</v>
      </c>
      <c r="G69" s="9">
        <v>70.3</v>
      </c>
      <c r="H69" s="14">
        <f t="shared" si="10"/>
        <v>28.12</v>
      </c>
      <c r="I69" s="15" t="s">
        <v>32</v>
      </c>
      <c r="J69" s="15"/>
      <c r="K69" s="15"/>
      <c r="L69" s="14"/>
      <c r="M69" s="16"/>
      <c r="N69" s="15"/>
      <c r="O69" s="15"/>
      <c r="P69" s="15"/>
    </row>
    <row r="70" spans="1:16" ht="27.75" customHeight="1">
      <c r="A70" s="6" t="s">
        <v>256</v>
      </c>
      <c r="B70" s="29"/>
      <c r="C70" s="29"/>
      <c r="D70" s="7" t="s">
        <v>190</v>
      </c>
      <c r="E70" s="6" t="s">
        <v>59</v>
      </c>
      <c r="F70" s="8" t="s">
        <v>21</v>
      </c>
      <c r="G70" s="9">
        <v>70</v>
      </c>
      <c r="H70" s="14">
        <f t="shared" si="10"/>
        <v>28</v>
      </c>
      <c r="I70" s="15" t="s">
        <v>32</v>
      </c>
      <c r="J70" s="15"/>
      <c r="K70" s="15"/>
      <c r="L70" s="14"/>
      <c r="M70" s="16"/>
      <c r="N70" s="15"/>
      <c r="O70" s="15"/>
      <c r="P70" s="15"/>
    </row>
    <row r="71" spans="1:16" ht="27.75" customHeight="1">
      <c r="A71" s="6" t="s">
        <v>257</v>
      </c>
      <c r="B71" s="29"/>
      <c r="C71" s="29"/>
      <c r="D71" s="7" t="s">
        <v>190</v>
      </c>
      <c r="E71" s="6" t="s">
        <v>59</v>
      </c>
      <c r="F71" s="8" t="s">
        <v>21</v>
      </c>
      <c r="G71" s="9">
        <v>68.7</v>
      </c>
      <c r="H71" s="14">
        <f t="shared" si="10"/>
        <v>27.480000000000004</v>
      </c>
      <c r="I71" s="15" t="s">
        <v>32</v>
      </c>
      <c r="J71" s="15"/>
      <c r="K71" s="15"/>
      <c r="L71" s="14"/>
      <c r="M71" s="16"/>
      <c r="N71" s="15"/>
      <c r="O71" s="15"/>
      <c r="P71" s="15"/>
    </row>
    <row r="72" spans="1:16" ht="27.75" customHeight="1">
      <c r="A72" s="6" t="s">
        <v>258</v>
      </c>
      <c r="B72" s="29"/>
      <c r="C72" s="29"/>
      <c r="D72" s="7" t="s">
        <v>190</v>
      </c>
      <c r="E72" s="6" t="s">
        <v>59</v>
      </c>
      <c r="F72" s="8" t="s">
        <v>21</v>
      </c>
      <c r="G72" s="9">
        <v>66.9</v>
      </c>
      <c r="H72" s="14">
        <f t="shared" si="10"/>
        <v>26.760000000000005</v>
      </c>
      <c r="I72" s="15" t="s">
        <v>32</v>
      </c>
      <c r="J72" s="15"/>
      <c r="K72" s="15"/>
      <c r="L72" s="14"/>
      <c r="M72" s="16"/>
      <c r="N72" s="15"/>
      <c r="O72" s="15"/>
      <c r="P72" s="15"/>
    </row>
    <row r="73" spans="1:16" ht="27.75" customHeight="1">
      <c r="A73" s="6" t="s">
        <v>259</v>
      </c>
      <c r="B73" s="29"/>
      <c r="C73" s="29"/>
      <c r="D73" s="7" t="s">
        <v>190</v>
      </c>
      <c r="E73" s="6" t="s">
        <v>59</v>
      </c>
      <c r="F73" s="8" t="s">
        <v>21</v>
      </c>
      <c r="G73" s="9">
        <v>66.9</v>
      </c>
      <c r="H73" s="14">
        <f t="shared" si="10"/>
        <v>26.760000000000005</v>
      </c>
      <c r="I73" s="15" t="s">
        <v>32</v>
      </c>
      <c r="J73" s="15"/>
      <c r="K73" s="15"/>
      <c r="L73" s="14"/>
      <c r="M73" s="16"/>
      <c r="N73" s="15"/>
      <c r="O73" s="15"/>
      <c r="P73" s="15"/>
    </row>
    <row r="74" spans="1:16" ht="27.75" customHeight="1">
      <c r="A74" s="6" t="s">
        <v>260</v>
      </c>
      <c r="B74" s="29"/>
      <c r="C74" s="29"/>
      <c r="D74" s="7" t="s">
        <v>190</v>
      </c>
      <c r="E74" s="6" t="s">
        <v>59</v>
      </c>
      <c r="F74" s="8" t="s">
        <v>21</v>
      </c>
      <c r="G74" s="9">
        <v>66.5</v>
      </c>
      <c r="H74" s="14">
        <f t="shared" si="10"/>
        <v>26.6</v>
      </c>
      <c r="I74" s="15" t="s">
        <v>32</v>
      </c>
      <c r="J74" s="15"/>
      <c r="K74" s="15"/>
      <c r="L74" s="14"/>
      <c r="M74" s="16"/>
      <c r="N74" s="15"/>
      <c r="O74" s="15"/>
      <c r="P74" s="15"/>
    </row>
    <row r="75" spans="1:16" ht="27.75" customHeight="1">
      <c r="A75" s="6" t="s">
        <v>261</v>
      </c>
      <c r="B75" s="29"/>
      <c r="C75" s="29"/>
      <c r="D75" s="7" t="s">
        <v>190</v>
      </c>
      <c r="E75" s="6" t="s">
        <v>59</v>
      </c>
      <c r="F75" s="8" t="s">
        <v>21</v>
      </c>
      <c r="G75" s="9">
        <v>65.8</v>
      </c>
      <c r="H75" s="14">
        <f t="shared" si="10"/>
        <v>26.32</v>
      </c>
      <c r="I75" s="15" t="s">
        <v>32</v>
      </c>
      <c r="J75" s="15"/>
      <c r="K75" s="15"/>
      <c r="L75" s="14"/>
      <c r="M75" s="16"/>
      <c r="N75" s="15"/>
      <c r="O75" s="15"/>
      <c r="P75" s="15"/>
    </row>
    <row r="76" spans="1:16" ht="27.75" customHeight="1">
      <c r="A76" s="6" t="s">
        <v>262</v>
      </c>
      <c r="B76" s="29"/>
      <c r="C76" s="29"/>
      <c r="D76" s="7" t="s">
        <v>190</v>
      </c>
      <c r="E76" s="6" t="s">
        <v>59</v>
      </c>
      <c r="F76" s="8" t="s">
        <v>21</v>
      </c>
      <c r="G76" s="9">
        <v>65.7</v>
      </c>
      <c r="H76" s="14">
        <f t="shared" si="10"/>
        <v>26.28</v>
      </c>
      <c r="I76" s="15" t="s">
        <v>32</v>
      </c>
      <c r="J76" s="15"/>
      <c r="K76" s="15"/>
      <c r="L76" s="14"/>
      <c r="M76" s="16"/>
      <c r="N76" s="15"/>
      <c r="O76" s="15"/>
      <c r="P76" s="15"/>
    </row>
    <row r="77" spans="1:16" ht="45" customHeight="1">
      <c r="A77" s="39" t="s">
        <v>263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1"/>
    </row>
  </sheetData>
  <sheetProtection/>
  <mergeCells count="14">
    <mergeCell ref="F2:F3"/>
    <mergeCell ref="M2:M3"/>
    <mergeCell ref="N2:N3"/>
    <mergeCell ref="O2:O3"/>
    <mergeCell ref="P2:P3"/>
    <mergeCell ref="A1:P1"/>
    <mergeCell ref="G2:H2"/>
    <mergeCell ref="I2:L2"/>
    <mergeCell ref="A77:P77"/>
    <mergeCell ref="A2:A3"/>
    <mergeCell ref="B2:B3"/>
    <mergeCell ref="C2:C3"/>
    <mergeCell ref="D2:D3"/>
    <mergeCell ref="E2:E3"/>
  </mergeCells>
  <printOptions horizontalCentered="1" verticalCentered="1"/>
  <pageMargins left="0.35" right="0.35" top="0.59" bottom="0.59" header="0.51" footer="0.51"/>
  <pageSetup fitToHeight="0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SheetLayoutView="100" zoomScalePageLayoutView="0" workbookViewId="0" topLeftCell="A6">
      <selection activeCell="F6" sqref="F1:F16384"/>
    </sheetView>
  </sheetViews>
  <sheetFormatPr defaultColWidth="9.00390625" defaultRowHeight="27.75" customHeight="1"/>
  <cols>
    <col min="1" max="1" width="13.00390625" style="2" customWidth="1"/>
    <col min="2" max="2" width="6.00390625" style="2" customWidth="1"/>
    <col min="3" max="4" width="6.125" style="2" customWidth="1"/>
    <col min="5" max="5" width="11.125" style="2" customWidth="1"/>
    <col min="6" max="6" width="6.625" style="2" customWidth="1"/>
    <col min="7" max="7" width="7.625" style="3" customWidth="1"/>
    <col min="8" max="8" width="7.50390625" style="2" customWidth="1"/>
    <col min="9" max="9" width="7.625" style="2" customWidth="1"/>
    <col min="10" max="10" width="7.125" style="2" customWidth="1"/>
    <col min="11" max="11" width="8.125" style="2" customWidth="1"/>
    <col min="12" max="12" width="7.00390625" style="2" customWidth="1"/>
    <col min="13" max="13" width="7.625" style="2" customWidth="1"/>
    <col min="14" max="14" width="7.125" style="2" customWidth="1"/>
    <col min="15" max="16384" width="9.00390625" style="2" customWidth="1"/>
  </cols>
  <sheetData>
    <row r="1" spans="1:14" ht="36.75" customHeight="1">
      <c r="A1" s="34" t="s">
        <v>490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</row>
    <row r="2" spans="1:14" s="1" customFormat="1" ht="22.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3"/>
      <c r="I2" s="33" t="s">
        <v>7</v>
      </c>
      <c r="J2" s="33"/>
      <c r="K2" s="33" t="s">
        <v>8</v>
      </c>
      <c r="L2" s="43" t="s">
        <v>9</v>
      </c>
      <c r="M2" s="37" t="s">
        <v>10</v>
      </c>
      <c r="N2" s="37" t="s">
        <v>11</v>
      </c>
    </row>
    <row r="3" spans="1:14" s="1" customFormat="1" ht="29.25" customHeight="1">
      <c r="A3" s="33"/>
      <c r="B3" s="33"/>
      <c r="C3" s="33"/>
      <c r="D3" s="33"/>
      <c r="E3" s="33"/>
      <c r="F3" s="33"/>
      <c r="G3" s="5" t="s">
        <v>12</v>
      </c>
      <c r="H3" s="5" t="s">
        <v>13</v>
      </c>
      <c r="I3" s="4" t="s">
        <v>14</v>
      </c>
      <c r="J3" s="4" t="s">
        <v>15</v>
      </c>
      <c r="K3" s="33"/>
      <c r="L3" s="44"/>
      <c r="M3" s="33"/>
      <c r="N3" s="33"/>
    </row>
    <row r="4" spans="1:14" ht="27.75" customHeight="1">
      <c r="A4" s="6" t="s">
        <v>264</v>
      </c>
      <c r="B4" s="7" t="s">
        <v>50</v>
      </c>
      <c r="C4" s="7" t="s">
        <v>28</v>
      </c>
      <c r="D4" s="7" t="s">
        <v>190</v>
      </c>
      <c r="E4" s="6" t="s">
        <v>80</v>
      </c>
      <c r="F4" s="8" t="s">
        <v>21</v>
      </c>
      <c r="G4" s="9">
        <v>73.8</v>
      </c>
      <c r="H4" s="14">
        <f aca="true" t="shared" si="0" ref="H4:H33">G4*0.4</f>
        <v>29.52</v>
      </c>
      <c r="I4" s="15">
        <v>90.64</v>
      </c>
      <c r="J4" s="14">
        <f aca="true" t="shared" si="1" ref="J4:J30">I4*0.6</f>
        <v>54.384</v>
      </c>
      <c r="K4" s="16">
        <f aca="true" t="shared" si="2" ref="K4:K30">J4+H4</f>
        <v>83.904</v>
      </c>
      <c r="L4" s="15">
        <f aca="true" t="shared" si="3" ref="L4:L30">RANK(K4,K$4:K$594,0)</f>
        <v>1</v>
      </c>
      <c r="M4" s="15" t="s">
        <v>22</v>
      </c>
      <c r="N4" s="17"/>
    </row>
    <row r="5" spans="1:14" ht="27.75" customHeight="1">
      <c r="A5" s="6" t="s">
        <v>265</v>
      </c>
      <c r="B5" s="7" t="s">
        <v>50</v>
      </c>
      <c r="C5" s="7" t="s">
        <v>128</v>
      </c>
      <c r="D5" s="7" t="s">
        <v>190</v>
      </c>
      <c r="E5" s="6" t="s">
        <v>80</v>
      </c>
      <c r="F5" s="8" t="s">
        <v>56</v>
      </c>
      <c r="G5" s="9">
        <v>75.9</v>
      </c>
      <c r="H5" s="14">
        <f t="shared" si="0"/>
        <v>30.360000000000003</v>
      </c>
      <c r="I5" s="15">
        <v>89</v>
      </c>
      <c r="J5" s="14">
        <f t="shared" si="1"/>
        <v>53.4</v>
      </c>
      <c r="K5" s="16">
        <f t="shared" si="2"/>
        <v>83.76</v>
      </c>
      <c r="L5" s="15">
        <f t="shared" si="3"/>
        <v>2</v>
      </c>
      <c r="M5" s="15" t="s">
        <v>22</v>
      </c>
      <c r="N5" s="17"/>
    </row>
    <row r="6" spans="1:14" ht="27.75" customHeight="1">
      <c r="A6" s="6" t="s">
        <v>266</v>
      </c>
      <c r="B6" s="7" t="s">
        <v>50</v>
      </c>
      <c r="C6" s="7" t="s">
        <v>101</v>
      </c>
      <c r="D6" s="7" t="s">
        <v>190</v>
      </c>
      <c r="E6" s="6" t="s">
        <v>80</v>
      </c>
      <c r="F6" s="8" t="s">
        <v>21</v>
      </c>
      <c r="G6" s="9">
        <v>73.3</v>
      </c>
      <c r="H6" s="14">
        <f t="shared" si="0"/>
        <v>29.32</v>
      </c>
      <c r="I6" s="15">
        <v>89.84</v>
      </c>
      <c r="J6" s="14">
        <f t="shared" si="1"/>
        <v>53.904</v>
      </c>
      <c r="K6" s="16">
        <f t="shared" si="2"/>
        <v>83.224</v>
      </c>
      <c r="L6" s="15">
        <f t="shared" si="3"/>
        <v>3</v>
      </c>
      <c r="M6" s="15" t="s">
        <v>22</v>
      </c>
      <c r="N6" s="17"/>
    </row>
    <row r="7" spans="1:14" ht="27.75" customHeight="1">
      <c r="A7" s="6" t="s">
        <v>267</v>
      </c>
      <c r="B7" s="7" t="s">
        <v>50</v>
      </c>
      <c r="C7" s="7" t="s">
        <v>102</v>
      </c>
      <c r="D7" s="7" t="s">
        <v>190</v>
      </c>
      <c r="E7" s="6" t="s">
        <v>80</v>
      </c>
      <c r="F7" s="8" t="s">
        <v>21</v>
      </c>
      <c r="G7" s="9">
        <v>76</v>
      </c>
      <c r="H7" s="14">
        <f t="shared" si="0"/>
        <v>30.400000000000002</v>
      </c>
      <c r="I7" s="15">
        <v>86.4</v>
      </c>
      <c r="J7" s="14">
        <f t="shared" si="1"/>
        <v>51.84</v>
      </c>
      <c r="K7" s="16">
        <f t="shared" si="2"/>
        <v>82.24000000000001</v>
      </c>
      <c r="L7" s="15">
        <f t="shared" si="3"/>
        <v>4</v>
      </c>
      <c r="M7" s="15" t="s">
        <v>22</v>
      </c>
      <c r="N7" s="17"/>
    </row>
    <row r="8" spans="1:14" ht="27.75" customHeight="1">
      <c r="A8" s="6" t="s">
        <v>268</v>
      </c>
      <c r="B8" s="7" t="s">
        <v>50</v>
      </c>
      <c r="C8" s="7" t="s">
        <v>126</v>
      </c>
      <c r="D8" s="7" t="s">
        <v>190</v>
      </c>
      <c r="E8" s="6" t="s">
        <v>80</v>
      </c>
      <c r="F8" s="8" t="s">
        <v>21</v>
      </c>
      <c r="G8" s="9">
        <v>73.9</v>
      </c>
      <c r="H8" s="14">
        <f t="shared" si="0"/>
        <v>29.560000000000002</v>
      </c>
      <c r="I8" s="15">
        <v>87</v>
      </c>
      <c r="J8" s="14">
        <f t="shared" si="1"/>
        <v>52.199999999999996</v>
      </c>
      <c r="K8" s="16">
        <f t="shared" si="2"/>
        <v>81.75999999999999</v>
      </c>
      <c r="L8" s="15">
        <f t="shared" si="3"/>
        <v>5</v>
      </c>
      <c r="M8" s="15" t="s">
        <v>22</v>
      </c>
      <c r="N8" s="17"/>
    </row>
    <row r="9" spans="1:14" ht="27.75" customHeight="1">
      <c r="A9" s="6" t="s">
        <v>269</v>
      </c>
      <c r="B9" s="7" t="s">
        <v>50</v>
      </c>
      <c r="C9" s="7" t="s">
        <v>41</v>
      </c>
      <c r="D9" s="7" t="s">
        <v>190</v>
      </c>
      <c r="E9" s="6" t="s">
        <v>80</v>
      </c>
      <c r="F9" s="8" t="s">
        <v>21</v>
      </c>
      <c r="G9" s="9">
        <v>74.9</v>
      </c>
      <c r="H9" s="14">
        <f t="shared" si="0"/>
        <v>29.960000000000004</v>
      </c>
      <c r="I9" s="15">
        <v>86.18</v>
      </c>
      <c r="J9" s="14">
        <f t="shared" si="1"/>
        <v>51.708000000000006</v>
      </c>
      <c r="K9" s="16">
        <f t="shared" si="2"/>
        <v>81.668</v>
      </c>
      <c r="L9" s="15">
        <f t="shared" si="3"/>
        <v>6</v>
      </c>
      <c r="M9" s="15" t="s">
        <v>22</v>
      </c>
      <c r="N9" s="17"/>
    </row>
    <row r="10" spans="1:14" ht="27.75" customHeight="1">
      <c r="A10" s="6" t="s">
        <v>270</v>
      </c>
      <c r="B10" s="7" t="s">
        <v>50</v>
      </c>
      <c r="C10" s="7" t="s">
        <v>17</v>
      </c>
      <c r="D10" s="7" t="s">
        <v>190</v>
      </c>
      <c r="E10" s="6" t="s">
        <v>80</v>
      </c>
      <c r="F10" s="8" t="s">
        <v>21</v>
      </c>
      <c r="G10" s="9">
        <v>74.7</v>
      </c>
      <c r="H10" s="14">
        <f t="shared" si="0"/>
        <v>29.880000000000003</v>
      </c>
      <c r="I10" s="15">
        <v>86.24</v>
      </c>
      <c r="J10" s="14">
        <f t="shared" si="1"/>
        <v>51.74399999999999</v>
      </c>
      <c r="K10" s="16">
        <f t="shared" si="2"/>
        <v>81.624</v>
      </c>
      <c r="L10" s="15">
        <f t="shared" si="3"/>
        <v>7</v>
      </c>
      <c r="M10" s="15" t="s">
        <v>22</v>
      </c>
      <c r="N10" s="17"/>
    </row>
    <row r="11" spans="1:14" ht="27.75" customHeight="1">
      <c r="A11" s="6" t="s">
        <v>271</v>
      </c>
      <c r="B11" s="7" t="s">
        <v>50</v>
      </c>
      <c r="C11" s="7" t="s">
        <v>62</v>
      </c>
      <c r="D11" s="7" t="s">
        <v>190</v>
      </c>
      <c r="E11" s="6" t="s">
        <v>80</v>
      </c>
      <c r="F11" s="8" t="s">
        <v>21</v>
      </c>
      <c r="G11" s="9">
        <v>74.8</v>
      </c>
      <c r="H11" s="14">
        <f t="shared" si="0"/>
        <v>29.92</v>
      </c>
      <c r="I11" s="15">
        <v>85.42</v>
      </c>
      <c r="J11" s="14">
        <f t="shared" si="1"/>
        <v>51.252</v>
      </c>
      <c r="K11" s="16">
        <f t="shared" si="2"/>
        <v>81.172</v>
      </c>
      <c r="L11" s="15">
        <f t="shared" si="3"/>
        <v>8</v>
      </c>
      <c r="M11" s="15" t="s">
        <v>22</v>
      </c>
      <c r="N11" s="17"/>
    </row>
    <row r="12" spans="1:14" ht="27.75" customHeight="1">
      <c r="A12" s="6" t="s">
        <v>272</v>
      </c>
      <c r="B12" s="7" t="s">
        <v>50</v>
      </c>
      <c r="C12" s="7" t="s">
        <v>38</v>
      </c>
      <c r="D12" s="7" t="s">
        <v>190</v>
      </c>
      <c r="E12" s="6" t="s">
        <v>80</v>
      </c>
      <c r="F12" s="8" t="s">
        <v>21</v>
      </c>
      <c r="G12" s="9">
        <v>73.3</v>
      </c>
      <c r="H12" s="14">
        <f t="shared" si="0"/>
        <v>29.32</v>
      </c>
      <c r="I12" s="15">
        <v>86.1</v>
      </c>
      <c r="J12" s="14">
        <f t="shared" si="1"/>
        <v>51.66</v>
      </c>
      <c r="K12" s="16">
        <f t="shared" si="2"/>
        <v>80.97999999999999</v>
      </c>
      <c r="L12" s="15">
        <f t="shared" si="3"/>
        <v>9</v>
      </c>
      <c r="M12" s="15" t="s">
        <v>22</v>
      </c>
      <c r="N12" s="17"/>
    </row>
    <row r="13" spans="1:14" ht="27.75" customHeight="1">
      <c r="A13" s="6" t="s">
        <v>273</v>
      </c>
      <c r="B13" s="7" t="s">
        <v>50</v>
      </c>
      <c r="C13" s="7" t="s">
        <v>34</v>
      </c>
      <c r="D13" s="7" t="s">
        <v>190</v>
      </c>
      <c r="E13" s="6" t="s">
        <v>80</v>
      </c>
      <c r="F13" s="8" t="s">
        <v>21</v>
      </c>
      <c r="G13" s="9">
        <v>72.7</v>
      </c>
      <c r="H13" s="14">
        <f t="shared" si="0"/>
        <v>29.080000000000002</v>
      </c>
      <c r="I13" s="15">
        <v>86.36</v>
      </c>
      <c r="J13" s="14">
        <f t="shared" si="1"/>
        <v>51.815999999999995</v>
      </c>
      <c r="K13" s="16">
        <f t="shared" si="2"/>
        <v>80.896</v>
      </c>
      <c r="L13" s="15">
        <f t="shared" si="3"/>
        <v>10</v>
      </c>
      <c r="M13" s="15" t="s">
        <v>22</v>
      </c>
      <c r="N13" s="17"/>
    </row>
    <row r="14" spans="1:14" ht="27.75" customHeight="1">
      <c r="A14" s="6" t="s">
        <v>274</v>
      </c>
      <c r="B14" s="7" t="s">
        <v>50</v>
      </c>
      <c r="C14" s="7" t="s">
        <v>30</v>
      </c>
      <c r="D14" s="7" t="s">
        <v>190</v>
      </c>
      <c r="E14" s="6" t="s">
        <v>80</v>
      </c>
      <c r="F14" s="8" t="s">
        <v>21</v>
      </c>
      <c r="G14" s="9">
        <v>74.1</v>
      </c>
      <c r="H14" s="14">
        <f t="shared" si="0"/>
        <v>29.64</v>
      </c>
      <c r="I14" s="15">
        <v>85.4</v>
      </c>
      <c r="J14" s="14">
        <f t="shared" si="1"/>
        <v>51.24</v>
      </c>
      <c r="K14" s="16">
        <f t="shared" si="2"/>
        <v>80.88</v>
      </c>
      <c r="L14" s="15">
        <f t="shared" si="3"/>
        <v>11</v>
      </c>
      <c r="M14" s="17"/>
      <c r="N14" s="17"/>
    </row>
    <row r="15" spans="1:14" ht="27.75" customHeight="1">
      <c r="A15" s="6" t="s">
        <v>275</v>
      </c>
      <c r="B15" s="7" t="s">
        <v>50</v>
      </c>
      <c r="C15" s="7" t="s">
        <v>24</v>
      </c>
      <c r="D15" s="7" t="s">
        <v>190</v>
      </c>
      <c r="E15" s="6" t="s">
        <v>80</v>
      </c>
      <c r="F15" s="8" t="s">
        <v>21</v>
      </c>
      <c r="G15" s="9">
        <v>73.5</v>
      </c>
      <c r="H15" s="14">
        <f t="shared" si="0"/>
        <v>29.400000000000002</v>
      </c>
      <c r="I15" s="15">
        <v>85.5</v>
      </c>
      <c r="J15" s="14">
        <f t="shared" si="1"/>
        <v>51.3</v>
      </c>
      <c r="K15" s="16">
        <f t="shared" si="2"/>
        <v>80.7</v>
      </c>
      <c r="L15" s="15">
        <f t="shared" si="3"/>
        <v>12</v>
      </c>
      <c r="M15" s="17"/>
      <c r="N15" s="17"/>
    </row>
    <row r="16" spans="1:14" ht="27.75" customHeight="1">
      <c r="A16" s="6" t="s">
        <v>276</v>
      </c>
      <c r="B16" s="7" t="s">
        <v>50</v>
      </c>
      <c r="C16" s="7" t="s">
        <v>35</v>
      </c>
      <c r="D16" s="7" t="s">
        <v>190</v>
      </c>
      <c r="E16" s="6" t="s">
        <v>80</v>
      </c>
      <c r="F16" s="8" t="s">
        <v>21</v>
      </c>
      <c r="G16" s="9">
        <v>74.7</v>
      </c>
      <c r="H16" s="14">
        <f t="shared" si="0"/>
        <v>29.880000000000003</v>
      </c>
      <c r="I16" s="15">
        <v>84.38</v>
      </c>
      <c r="J16" s="14">
        <f t="shared" si="1"/>
        <v>50.62799999999999</v>
      </c>
      <c r="K16" s="16">
        <f t="shared" si="2"/>
        <v>80.508</v>
      </c>
      <c r="L16" s="15">
        <f t="shared" si="3"/>
        <v>13</v>
      </c>
      <c r="M16" s="17"/>
      <c r="N16" s="17"/>
    </row>
    <row r="17" spans="1:14" ht="27.75" customHeight="1">
      <c r="A17" s="6" t="s">
        <v>277</v>
      </c>
      <c r="B17" s="7" t="s">
        <v>50</v>
      </c>
      <c r="C17" s="7" t="s">
        <v>64</v>
      </c>
      <c r="D17" s="7" t="s">
        <v>190</v>
      </c>
      <c r="E17" s="6" t="s">
        <v>80</v>
      </c>
      <c r="F17" s="8" t="s">
        <v>21</v>
      </c>
      <c r="G17" s="9">
        <v>73.8</v>
      </c>
      <c r="H17" s="14">
        <f t="shared" si="0"/>
        <v>29.52</v>
      </c>
      <c r="I17" s="15">
        <v>84.72</v>
      </c>
      <c r="J17" s="14">
        <f t="shared" si="1"/>
        <v>50.832</v>
      </c>
      <c r="K17" s="16">
        <f t="shared" si="2"/>
        <v>80.352</v>
      </c>
      <c r="L17" s="15">
        <f t="shared" si="3"/>
        <v>14</v>
      </c>
      <c r="M17" s="17"/>
      <c r="N17" s="17"/>
    </row>
    <row r="18" spans="1:14" ht="27.75" customHeight="1">
      <c r="A18" s="6" t="s">
        <v>278</v>
      </c>
      <c r="B18" s="7" t="s">
        <v>50</v>
      </c>
      <c r="C18" s="7" t="s">
        <v>43</v>
      </c>
      <c r="D18" s="7" t="s">
        <v>190</v>
      </c>
      <c r="E18" s="6" t="s">
        <v>80</v>
      </c>
      <c r="F18" s="8" t="s">
        <v>21</v>
      </c>
      <c r="G18" s="9">
        <v>73.5</v>
      </c>
      <c r="H18" s="14">
        <f t="shared" si="0"/>
        <v>29.400000000000002</v>
      </c>
      <c r="I18" s="15">
        <v>83.96</v>
      </c>
      <c r="J18" s="14">
        <f t="shared" si="1"/>
        <v>50.376</v>
      </c>
      <c r="K18" s="16">
        <f t="shared" si="2"/>
        <v>79.776</v>
      </c>
      <c r="L18" s="15">
        <f t="shared" si="3"/>
        <v>15</v>
      </c>
      <c r="M18" s="17"/>
      <c r="N18" s="17"/>
    </row>
    <row r="19" spans="1:14" ht="27.75" customHeight="1">
      <c r="A19" s="6" t="s">
        <v>279</v>
      </c>
      <c r="B19" s="7" t="s">
        <v>50</v>
      </c>
      <c r="C19" s="7" t="s">
        <v>18</v>
      </c>
      <c r="D19" s="7" t="s">
        <v>190</v>
      </c>
      <c r="E19" s="6" t="s">
        <v>80</v>
      </c>
      <c r="F19" s="8" t="s">
        <v>21</v>
      </c>
      <c r="G19" s="9">
        <v>74.2</v>
      </c>
      <c r="H19" s="14">
        <f t="shared" si="0"/>
        <v>29.680000000000003</v>
      </c>
      <c r="I19" s="15">
        <v>83.22</v>
      </c>
      <c r="J19" s="14">
        <f t="shared" si="1"/>
        <v>49.931999999999995</v>
      </c>
      <c r="K19" s="16">
        <f t="shared" si="2"/>
        <v>79.612</v>
      </c>
      <c r="L19" s="15">
        <f t="shared" si="3"/>
        <v>16</v>
      </c>
      <c r="M19" s="17"/>
      <c r="N19" s="17"/>
    </row>
    <row r="20" spans="1:14" ht="27.75" customHeight="1">
      <c r="A20" s="6" t="s">
        <v>280</v>
      </c>
      <c r="B20" s="7" t="s">
        <v>50</v>
      </c>
      <c r="C20" s="7" t="s">
        <v>94</v>
      </c>
      <c r="D20" s="7" t="s">
        <v>190</v>
      </c>
      <c r="E20" s="6" t="s">
        <v>80</v>
      </c>
      <c r="F20" s="8" t="s">
        <v>21</v>
      </c>
      <c r="G20" s="9">
        <v>74</v>
      </c>
      <c r="H20" s="14">
        <f t="shared" si="0"/>
        <v>29.6</v>
      </c>
      <c r="I20" s="15">
        <v>83.06</v>
      </c>
      <c r="J20" s="14">
        <f t="shared" si="1"/>
        <v>49.836</v>
      </c>
      <c r="K20" s="16">
        <f t="shared" si="2"/>
        <v>79.436</v>
      </c>
      <c r="L20" s="15">
        <f t="shared" si="3"/>
        <v>17</v>
      </c>
      <c r="M20" s="17"/>
      <c r="N20" s="17"/>
    </row>
    <row r="21" spans="1:14" ht="27.75" customHeight="1">
      <c r="A21" s="6" t="s">
        <v>281</v>
      </c>
      <c r="B21" s="7" t="s">
        <v>50</v>
      </c>
      <c r="C21" s="7" t="s">
        <v>121</v>
      </c>
      <c r="D21" s="7" t="s">
        <v>190</v>
      </c>
      <c r="E21" s="6" t="s">
        <v>80</v>
      </c>
      <c r="F21" s="8" t="s">
        <v>21</v>
      </c>
      <c r="G21" s="9">
        <v>73.8</v>
      </c>
      <c r="H21" s="14">
        <f t="shared" si="0"/>
        <v>29.52</v>
      </c>
      <c r="I21" s="15">
        <v>83.14</v>
      </c>
      <c r="J21" s="14">
        <f t="shared" si="1"/>
        <v>49.884</v>
      </c>
      <c r="K21" s="16">
        <f t="shared" si="2"/>
        <v>79.404</v>
      </c>
      <c r="L21" s="15">
        <f t="shared" si="3"/>
        <v>18</v>
      </c>
      <c r="M21" s="17"/>
      <c r="N21" s="17"/>
    </row>
    <row r="22" spans="1:14" ht="27.75" customHeight="1">
      <c r="A22" s="6" t="s">
        <v>282</v>
      </c>
      <c r="B22" s="7" t="s">
        <v>50</v>
      </c>
      <c r="C22" s="7" t="s">
        <v>26</v>
      </c>
      <c r="D22" s="7" t="s">
        <v>190</v>
      </c>
      <c r="E22" s="6" t="s">
        <v>80</v>
      </c>
      <c r="F22" s="8" t="s">
        <v>21</v>
      </c>
      <c r="G22" s="9">
        <v>75.3</v>
      </c>
      <c r="H22" s="14">
        <f t="shared" si="0"/>
        <v>30.12</v>
      </c>
      <c r="I22" s="15">
        <v>82.12</v>
      </c>
      <c r="J22" s="14">
        <f t="shared" si="1"/>
        <v>49.272</v>
      </c>
      <c r="K22" s="16">
        <f t="shared" si="2"/>
        <v>79.392</v>
      </c>
      <c r="L22" s="15">
        <f t="shared" si="3"/>
        <v>19</v>
      </c>
      <c r="M22" s="17"/>
      <c r="N22" s="17"/>
    </row>
    <row r="23" spans="1:14" ht="27.75" customHeight="1">
      <c r="A23" s="6" t="s">
        <v>283</v>
      </c>
      <c r="B23" s="7" t="s">
        <v>50</v>
      </c>
      <c r="C23" s="7" t="s">
        <v>130</v>
      </c>
      <c r="D23" s="7" t="s">
        <v>190</v>
      </c>
      <c r="E23" s="6" t="s">
        <v>80</v>
      </c>
      <c r="F23" s="8" t="s">
        <v>21</v>
      </c>
      <c r="G23" s="9">
        <v>75.3</v>
      </c>
      <c r="H23" s="14">
        <f t="shared" si="0"/>
        <v>30.12</v>
      </c>
      <c r="I23" s="15">
        <v>81.78</v>
      </c>
      <c r="J23" s="14">
        <f t="shared" si="1"/>
        <v>49.068</v>
      </c>
      <c r="K23" s="16">
        <f t="shared" si="2"/>
        <v>79.188</v>
      </c>
      <c r="L23" s="15">
        <f t="shared" si="3"/>
        <v>20</v>
      </c>
      <c r="M23" s="17"/>
      <c r="N23" s="17"/>
    </row>
    <row r="24" spans="1:14" ht="27.75" customHeight="1">
      <c r="A24" s="6" t="s">
        <v>284</v>
      </c>
      <c r="B24" s="7" t="s">
        <v>50</v>
      </c>
      <c r="C24" s="7" t="s">
        <v>169</v>
      </c>
      <c r="D24" s="7" t="s">
        <v>190</v>
      </c>
      <c r="E24" s="6" t="s">
        <v>80</v>
      </c>
      <c r="F24" s="8" t="s">
        <v>21</v>
      </c>
      <c r="G24" s="9">
        <v>72.6</v>
      </c>
      <c r="H24" s="14">
        <f t="shared" si="0"/>
        <v>29.04</v>
      </c>
      <c r="I24" s="15">
        <v>83.34</v>
      </c>
      <c r="J24" s="14">
        <f t="shared" si="1"/>
        <v>50.004</v>
      </c>
      <c r="K24" s="16">
        <f t="shared" si="2"/>
        <v>79.044</v>
      </c>
      <c r="L24" s="15">
        <f t="shared" si="3"/>
        <v>21</v>
      </c>
      <c r="M24" s="17"/>
      <c r="N24" s="17"/>
    </row>
    <row r="25" spans="1:14" ht="27.75" customHeight="1">
      <c r="A25" s="6" t="s">
        <v>285</v>
      </c>
      <c r="B25" s="7" t="s">
        <v>50</v>
      </c>
      <c r="C25" s="7" t="s">
        <v>71</v>
      </c>
      <c r="D25" s="7" t="s">
        <v>190</v>
      </c>
      <c r="E25" s="6" t="s">
        <v>80</v>
      </c>
      <c r="F25" s="8" t="s">
        <v>21</v>
      </c>
      <c r="G25" s="9">
        <v>72.4</v>
      </c>
      <c r="H25" s="14">
        <f t="shared" si="0"/>
        <v>28.960000000000004</v>
      </c>
      <c r="I25" s="15">
        <v>83.46</v>
      </c>
      <c r="J25" s="14">
        <f t="shared" si="1"/>
        <v>50.07599999999999</v>
      </c>
      <c r="K25" s="16">
        <f t="shared" si="2"/>
        <v>79.036</v>
      </c>
      <c r="L25" s="15">
        <f t="shared" si="3"/>
        <v>22</v>
      </c>
      <c r="M25" s="17"/>
      <c r="N25" s="17"/>
    </row>
    <row r="26" spans="1:14" ht="27.75" customHeight="1">
      <c r="A26" s="6" t="s">
        <v>286</v>
      </c>
      <c r="B26" s="7" t="s">
        <v>50</v>
      </c>
      <c r="C26" s="7" t="s">
        <v>138</v>
      </c>
      <c r="D26" s="7" t="s">
        <v>190</v>
      </c>
      <c r="E26" s="6" t="s">
        <v>80</v>
      </c>
      <c r="F26" s="8" t="s">
        <v>21</v>
      </c>
      <c r="G26" s="9">
        <v>72.7</v>
      </c>
      <c r="H26" s="14">
        <f t="shared" si="0"/>
        <v>29.080000000000002</v>
      </c>
      <c r="I26" s="15">
        <v>82.72</v>
      </c>
      <c r="J26" s="14">
        <f t="shared" si="1"/>
        <v>49.632</v>
      </c>
      <c r="K26" s="16">
        <f t="shared" si="2"/>
        <v>78.712</v>
      </c>
      <c r="L26" s="15">
        <f t="shared" si="3"/>
        <v>23</v>
      </c>
      <c r="M26" s="17"/>
      <c r="N26" s="17"/>
    </row>
    <row r="27" spans="1:14" ht="27.75" customHeight="1">
      <c r="A27" s="6" t="s">
        <v>287</v>
      </c>
      <c r="B27" s="7" t="s">
        <v>50</v>
      </c>
      <c r="C27" s="7" t="s">
        <v>124</v>
      </c>
      <c r="D27" s="7" t="s">
        <v>190</v>
      </c>
      <c r="E27" s="6" t="s">
        <v>80</v>
      </c>
      <c r="F27" s="8" t="s">
        <v>21</v>
      </c>
      <c r="G27" s="9">
        <v>72.4</v>
      </c>
      <c r="H27" s="14">
        <f t="shared" si="0"/>
        <v>28.960000000000004</v>
      </c>
      <c r="I27" s="15">
        <v>82.36</v>
      </c>
      <c r="J27" s="14">
        <f t="shared" si="1"/>
        <v>49.416</v>
      </c>
      <c r="K27" s="16">
        <f t="shared" si="2"/>
        <v>78.376</v>
      </c>
      <c r="L27" s="15">
        <f t="shared" si="3"/>
        <v>24</v>
      </c>
      <c r="M27" s="17"/>
      <c r="N27" s="17"/>
    </row>
    <row r="28" spans="1:14" ht="27.75" customHeight="1">
      <c r="A28" s="6" t="s">
        <v>288</v>
      </c>
      <c r="B28" s="7" t="s">
        <v>50</v>
      </c>
      <c r="C28" s="7" t="s">
        <v>66</v>
      </c>
      <c r="D28" s="7" t="s">
        <v>190</v>
      </c>
      <c r="E28" s="6" t="s">
        <v>80</v>
      </c>
      <c r="F28" s="8" t="s">
        <v>21</v>
      </c>
      <c r="G28" s="9">
        <v>72.9</v>
      </c>
      <c r="H28" s="14">
        <f t="shared" si="0"/>
        <v>29.160000000000004</v>
      </c>
      <c r="I28" s="15">
        <v>79.38</v>
      </c>
      <c r="J28" s="14">
        <f t="shared" si="1"/>
        <v>47.62799999999999</v>
      </c>
      <c r="K28" s="16">
        <f t="shared" si="2"/>
        <v>76.788</v>
      </c>
      <c r="L28" s="15">
        <f t="shared" si="3"/>
        <v>25</v>
      </c>
      <c r="M28" s="17"/>
      <c r="N28" s="17"/>
    </row>
    <row r="29" spans="1:14" ht="27.75" customHeight="1">
      <c r="A29" s="6" t="s">
        <v>289</v>
      </c>
      <c r="B29" s="7" t="s">
        <v>50</v>
      </c>
      <c r="C29" s="7" t="s">
        <v>53</v>
      </c>
      <c r="D29" s="7" t="s">
        <v>190</v>
      </c>
      <c r="E29" s="6" t="s">
        <v>80</v>
      </c>
      <c r="F29" s="8" t="s">
        <v>21</v>
      </c>
      <c r="G29" s="9">
        <v>75.4</v>
      </c>
      <c r="H29" s="14">
        <f t="shared" si="0"/>
        <v>30.160000000000004</v>
      </c>
      <c r="I29" s="15">
        <v>77.2</v>
      </c>
      <c r="J29" s="14">
        <f t="shared" si="1"/>
        <v>46.32</v>
      </c>
      <c r="K29" s="16">
        <f t="shared" si="2"/>
        <v>76.48</v>
      </c>
      <c r="L29" s="15">
        <f t="shared" si="3"/>
        <v>26</v>
      </c>
      <c r="M29" s="17"/>
      <c r="N29" s="17"/>
    </row>
    <row r="30" spans="1:14" ht="27.75" customHeight="1">
      <c r="A30" s="6" t="s">
        <v>290</v>
      </c>
      <c r="B30" s="7" t="s">
        <v>50</v>
      </c>
      <c r="C30" s="7" t="s">
        <v>45</v>
      </c>
      <c r="D30" s="7" t="s">
        <v>190</v>
      </c>
      <c r="E30" s="6" t="s">
        <v>80</v>
      </c>
      <c r="F30" s="8" t="s">
        <v>21</v>
      </c>
      <c r="G30" s="9">
        <v>72.2</v>
      </c>
      <c r="H30" s="14">
        <f t="shared" si="0"/>
        <v>28.880000000000003</v>
      </c>
      <c r="I30" s="15">
        <v>78.26</v>
      </c>
      <c r="J30" s="14">
        <f t="shared" si="1"/>
        <v>46.956</v>
      </c>
      <c r="K30" s="16">
        <f t="shared" si="2"/>
        <v>75.83600000000001</v>
      </c>
      <c r="L30" s="15">
        <f t="shared" si="3"/>
        <v>27</v>
      </c>
      <c r="M30" s="17"/>
      <c r="N30" s="17"/>
    </row>
    <row r="31" spans="1:14" ht="27.75" customHeight="1">
      <c r="A31" s="6" t="s">
        <v>291</v>
      </c>
      <c r="B31" s="7" t="s">
        <v>50</v>
      </c>
      <c r="C31" s="7"/>
      <c r="D31" s="7" t="s">
        <v>190</v>
      </c>
      <c r="E31" s="6" t="s">
        <v>80</v>
      </c>
      <c r="F31" s="8" t="s">
        <v>21</v>
      </c>
      <c r="G31" s="9">
        <v>76.9</v>
      </c>
      <c r="H31" s="14">
        <f t="shared" si="0"/>
        <v>30.760000000000005</v>
      </c>
      <c r="I31" s="15"/>
      <c r="J31" s="14"/>
      <c r="K31" s="16"/>
      <c r="L31" s="15"/>
      <c r="M31" s="17"/>
      <c r="N31" s="17"/>
    </row>
    <row r="32" spans="1:14" ht="27.75" customHeight="1">
      <c r="A32" s="6" t="s">
        <v>292</v>
      </c>
      <c r="B32" s="7" t="s">
        <v>50</v>
      </c>
      <c r="C32" s="7"/>
      <c r="D32" s="7" t="s">
        <v>190</v>
      </c>
      <c r="E32" s="6" t="s">
        <v>80</v>
      </c>
      <c r="F32" s="8" t="s">
        <v>21</v>
      </c>
      <c r="G32" s="9">
        <v>76.5</v>
      </c>
      <c r="H32" s="14">
        <f t="shared" si="0"/>
        <v>30.6</v>
      </c>
      <c r="I32" s="15"/>
      <c r="J32" s="14"/>
      <c r="K32" s="16"/>
      <c r="L32" s="15"/>
      <c r="M32" s="17"/>
      <c r="N32" s="17"/>
    </row>
    <row r="33" spans="1:14" ht="27.75" customHeight="1">
      <c r="A33" s="6" t="s">
        <v>293</v>
      </c>
      <c r="B33" s="7" t="s">
        <v>50</v>
      </c>
      <c r="C33" s="7"/>
      <c r="D33" s="7" t="s">
        <v>190</v>
      </c>
      <c r="E33" s="6" t="s">
        <v>80</v>
      </c>
      <c r="F33" s="8" t="s">
        <v>21</v>
      </c>
      <c r="G33" s="9">
        <v>73.3</v>
      </c>
      <c r="H33" s="14">
        <f t="shared" si="0"/>
        <v>29.32</v>
      </c>
      <c r="I33" s="15"/>
      <c r="J33" s="14"/>
      <c r="K33" s="16"/>
      <c r="L33" s="15"/>
      <c r="M33" s="17"/>
      <c r="N33" s="17"/>
    </row>
  </sheetData>
  <sheetProtection/>
  <mergeCells count="13">
    <mergeCell ref="K2:K3"/>
    <mergeCell ref="L2:L3"/>
    <mergeCell ref="M2:M3"/>
    <mergeCell ref="N2:N3"/>
    <mergeCell ref="A1:N1"/>
    <mergeCell ref="G2:H2"/>
    <mergeCell ref="I2:J2"/>
    <mergeCell ref="A2:A3"/>
    <mergeCell ref="B2:B3"/>
    <mergeCell ref="C2:C3"/>
    <mergeCell ref="D2:D3"/>
    <mergeCell ref="E2:E3"/>
    <mergeCell ref="F2:F3"/>
  </mergeCells>
  <printOptions horizontalCentered="1" verticalCentered="1"/>
  <pageMargins left="0.35" right="0.35" top="0.59" bottom="0.59" header="0.51" footer="0.51"/>
  <pageSetup fitToHeight="0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SheetLayoutView="100" zoomScalePageLayoutView="0" workbookViewId="0" topLeftCell="A19">
      <selection activeCell="F4" sqref="F1:F16384"/>
    </sheetView>
  </sheetViews>
  <sheetFormatPr defaultColWidth="9.00390625" defaultRowHeight="27.75" customHeight="1"/>
  <cols>
    <col min="1" max="1" width="13.00390625" style="2" customWidth="1"/>
    <col min="2" max="2" width="6.00390625" style="2" customWidth="1"/>
    <col min="3" max="4" width="6.125" style="2" customWidth="1"/>
    <col min="5" max="5" width="11.125" style="2" customWidth="1"/>
    <col min="6" max="6" width="6.625" style="2" customWidth="1"/>
    <col min="7" max="7" width="7.625" style="3" customWidth="1"/>
    <col min="8" max="8" width="7.50390625" style="2" customWidth="1"/>
    <col min="9" max="9" width="7.625" style="2" customWidth="1"/>
    <col min="10" max="10" width="9.00390625" style="2" customWidth="1"/>
    <col min="11" max="11" width="10.125" style="2" bestFit="1" customWidth="1"/>
    <col min="12" max="12" width="7.125" style="2" customWidth="1"/>
    <col min="13" max="13" width="8.125" style="2" customWidth="1"/>
    <col min="14" max="14" width="7.00390625" style="2" customWidth="1"/>
    <col min="15" max="15" width="7.625" style="2" customWidth="1"/>
    <col min="16" max="16" width="7.125" style="2" customWidth="1"/>
    <col min="17" max="16384" width="9.00390625" style="2" customWidth="1"/>
  </cols>
  <sheetData>
    <row r="1" spans="1:16" ht="36.75" customHeight="1">
      <c r="A1" s="34" t="s">
        <v>490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  <c r="O1" s="34"/>
      <c r="P1" s="34"/>
    </row>
    <row r="2" spans="1:16" s="1" customFormat="1" ht="22.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3"/>
      <c r="I2" s="33" t="s">
        <v>7</v>
      </c>
      <c r="J2" s="33"/>
      <c r="K2" s="33"/>
      <c r="L2" s="33"/>
      <c r="M2" s="33" t="s">
        <v>8</v>
      </c>
      <c r="N2" s="43" t="s">
        <v>9</v>
      </c>
      <c r="O2" s="37" t="s">
        <v>10</v>
      </c>
      <c r="P2" s="37" t="s">
        <v>11</v>
      </c>
    </row>
    <row r="3" spans="1:16" s="1" customFormat="1" ht="29.25" customHeight="1">
      <c r="A3" s="33"/>
      <c r="B3" s="33"/>
      <c r="C3" s="33"/>
      <c r="D3" s="33"/>
      <c r="E3" s="33"/>
      <c r="F3" s="33"/>
      <c r="G3" s="5" t="s">
        <v>12</v>
      </c>
      <c r="H3" s="5" t="s">
        <v>13</v>
      </c>
      <c r="I3" s="4" t="s">
        <v>14</v>
      </c>
      <c r="J3" s="4" t="s">
        <v>187</v>
      </c>
      <c r="K3" s="4" t="s">
        <v>188</v>
      </c>
      <c r="L3" s="4" t="s">
        <v>15</v>
      </c>
      <c r="M3" s="33"/>
      <c r="N3" s="44"/>
      <c r="O3" s="33"/>
      <c r="P3" s="33"/>
    </row>
    <row r="4" spans="1:16" ht="27.75" customHeight="1">
      <c r="A4" s="26">
        <v>2020020926</v>
      </c>
      <c r="B4" s="27">
        <v>5</v>
      </c>
      <c r="C4" s="27">
        <v>26</v>
      </c>
      <c r="D4" s="7" t="s">
        <v>190</v>
      </c>
      <c r="E4" s="6" t="s">
        <v>97</v>
      </c>
      <c r="F4" s="8" t="s">
        <v>21</v>
      </c>
      <c r="G4" s="9">
        <v>76.7</v>
      </c>
      <c r="H4" s="14">
        <f aca="true" t="shared" si="0" ref="H4:H35">G4*0.4</f>
        <v>30.680000000000003</v>
      </c>
      <c r="I4" s="15">
        <v>89.6</v>
      </c>
      <c r="J4" s="15">
        <v>1.0114</v>
      </c>
      <c r="K4" s="14">
        <f aca="true" t="shared" si="1" ref="K4:K35">I4*J4</f>
        <v>90.62144</v>
      </c>
      <c r="L4" s="14">
        <f aca="true" t="shared" si="2" ref="L4:L35">K4*0.6</f>
        <v>54.372864</v>
      </c>
      <c r="M4" s="16">
        <f aca="true" t="shared" si="3" ref="M4:M35">L4+H4</f>
        <v>85.052864</v>
      </c>
      <c r="N4" s="15">
        <f aca="true" t="shared" si="4" ref="N4:N35">RANK(M4,M$4:M$625,0)</f>
        <v>1</v>
      </c>
      <c r="O4" s="15" t="s">
        <v>22</v>
      </c>
      <c r="P4" s="17"/>
    </row>
    <row r="5" spans="1:16" ht="27.75" customHeight="1">
      <c r="A5" s="26">
        <v>2020022014</v>
      </c>
      <c r="B5" s="27">
        <v>5</v>
      </c>
      <c r="C5" s="27">
        <v>36</v>
      </c>
      <c r="D5" s="7" t="s">
        <v>190</v>
      </c>
      <c r="E5" s="6" t="s">
        <v>97</v>
      </c>
      <c r="F5" s="8" t="s">
        <v>21</v>
      </c>
      <c r="G5" s="9">
        <v>68.3</v>
      </c>
      <c r="H5" s="14">
        <f t="shared" si="0"/>
        <v>27.32</v>
      </c>
      <c r="I5" s="15">
        <v>91.2</v>
      </c>
      <c r="J5" s="15">
        <v>1.0114</v>
      </c>
      <c r="K5" s="14">
        <f t="shared" si="1"/>
        <v>92.23968</v>
      </c>
      <c r="L5" s="14">
        <f t="shared" si="2"/>
        <v>55.343808</v>
      </c>
      <c r="M5" s="16">
        <f t="shared" si="3"/>
        <v>82.663808</v>
      </c>
      <c r="N5" s="15">
        <f t="shared" si="4"/>
        <v>2</v>
      </c>
      <c r="O5" s="15" t="s">
        <v>22</v>
      </c>
      <c r="P5" s="17"/>
    </row>
    <row r="6" spans="1:16" ht="27.75" customHeight="1">
      <c r="A6" s="26">
        <v>2020021330</v>
      </c>
      <c r="B6" s="27">
        <v>6</v>
      </c>
      <c r="C6" s="27">
        <v>48</v>
      </c>
      <c r="D6" s="7" t="s">
        <v>190</v>
      </c>
      <c r="E6" s="6" t="s">
        <v>97</v>
      </c>
      <c r="F6" s="8" t="s">
        <v>21</v>
      </c>
      <c r="G6" s="9">
        <v>78.9</v>
      </c>
      <c r="H6" s="14">
        <f t="shared" si="0"/>
        <v>31.560000000000002</v>
      </c>
      <c r="I6" s="15">
        <v>85.8</v>
      </c>
      <c r="J6" s="15">
        <v>0.9827</v>
      </c>
      <c r="K6" s="14">
        <f t="shared" si="1"/>
        <v>84.31566</v>
      </c>
      <c r="L6" s="14">
        <f t="shared" si="2"/>
        <v>50.589395999999994</v>
      </c>
      <c r="M6" s="16">
        <f t="shared" si="3"/>
        <v>82.149396</v>
      </c>
      <c r="N6" s="15">
        <f t="shared" si="4"/>
        <v>3</v>
      </c>
      <c r="O6" s="15" t="s">
        <v>22</v>
      </c>
      <c r="P6" s="17"/>
    </row>
    <row r="7" spans="1:16" ht="27.75" customHeight="1">
      <c r="A7" s="26">
        <v>2020020815</v>
      </c>
      <c r="B7" s="27">
        <v>5</v>
      </c>
      <c r="C7" s="27">
        <v>51</v>
      </c>
      <c r="D7" s="7" t="s">
        <v>190</v>
      </c>
      <c r="E7" s="6" t="s">
        <v>97</v>
      </c>
      <c r="F7" s="8" t="s">
        <v>21</v>
      </c>
      <c r="G7" s="9">
        <v>70.5</v>
      </c>
      <c r="H7" s="14">
        <f t="shared" si="0"/>
        <v>28.200000000000003</v>
      </c>
      <c r="I7" s="15">
        <v>88.6</v>
      </c>
      <c r="J7" s="15">
        <v>1.0114</v>
      </c>
      <c r="K7" s="14">
        <f t="shared" si="1"/>
        <v>89.61004</v>
      </c>
      <c r="L7" s="14">
        <f t="shared" si="2"/>
        <v>53.766023999999994</v>
      </c>
      <c r="M7" s="16">
        <f t="shared" si="3"/>
        <v>81.966024</v>
      </c>
      <c r="N7" s="15">
        <f t="shared" si="4"/>
        <v>4</v>
      </c>
      <c r="O7" s="15" t="s">
        <v>22</v>
      </c>
      <c r="P7" s="17"/>
    </row>
    <row r="8" spans="1:16" ht="27.75" customHeight="1">
      <c r="A8" s="26">
        <v>2020021024</v>
      </c>
      <c r="B8" s="27">
        <v>5</v>
      </c>
      <c r="C8" s="27">
        <v>34</v>
      </c>
      <c r="D8" s="7" t="s">
        <v>190</v>
      </c>
      <c r="E8" s="6" t="s">
        <v>97</v>
      </c>
      <c r="F8" s="8" t="s">
        <v>21</v>
      </c>
      <c r="G8" s="9">
        <v>72.6</v>
      </c>
      <c r="H8" s="14">
        <f t="shared" si="0"/>
        <v>29.04</v>
      </c>
      <c r="I8" s="15">
        <v>87</v>
      </c>
      <c r="J8" s="15">
        <v>1.0114</v>
      </c>
      <c r="K8" s="14">
        <f t="shared" si="1"/>
        <v>87.99180000000001</v>
      </c>
      <c r="L8" s="14">
        <f t="shared" si="2"/>
        <v>52.795080000000006</v>
      </c>
      <c r="M8" s="16">
        <f t="shared" si="3"/>
        <v>81.83508</v>
      </c>
      <c r="N8" s="15">
        <f t="shared" si="4"/>
        <v>5</v>
      </c>
      <c r="O8" s="15" t="s">
        <v>22</v>
      </c>
      <c r="P8" s="17"/>
    </row>
    <row r="9" spans="1:16" ht="27.75" customHeight="1">
      <c r="A9" s="26">
        <v>2020020914</v>
      </c>
      <c r="B9" s="27">
        <v>5</v>
      </c>
      <c r="C9" s="27">
        <v>31</v>
      </c>
      <c r="D9" s="7" t="s">
        <v>190</v>
      </c>
      <c r="E9" s="6" t="s">
        <v>97</v>
      </c>
      <c r="F9" s="8" t="s">
        <v>21</v>
      </c>
      <c r="G9" s="9">
        <v>71.3</v>
      </c>
      <c r="H9" s="14">
        <f t="shared" si="0"/>
        <v>28.52</v>
      </c>
      <c r="I9" s="15">
        <v>87.8</v>
      </c>
      <c r="J9" s="15">
        <v>1.0114</v>
      </c>
      <c r="K9" s="14">
        <f t="shared" si="1"/>
        <v>88.80092</v>
      </c>
      <c r="L9" s="14">
        <f t="shared" si="2"/>
        <v>53.280552</v>
      </c>
      <c r="M9" s="16">
        <f t="shared" si="3"/>
        <v>81.800552</v>
      </c>
      <c r="N9" s="15">
        <f t="shared" si="4"/>
        <v>6</v>
      </c>
      <c r="O9" s="15" t="s">
        <v>22</v>
      </c>
      <c r="P9" s="17"/>
    </row>
    <row r="10" spans="1:16" ht="27.75" customHeight="1">
      <c r="A10" s="26">
        <v>2020020724</v>
      </c>
      <c r="B10" s="27">
        <v>5</v>
      </c>
      <c r="C10" s="27">
        <v>6</v>
      </c>
      <c r="D10" s="7" t="s">
        <v>190</v>
      </c>
      <c r="E10" s="6" t="s">
        <v>97</v>
      </c>
      <c r="F10" s="8" t="s">
        <v>21</v>
      </c>
      <c r="G10" s="9">
        <v>71.9</v>
      </c>
      <c r="H10" s="14">
        <f t="shared" si="0"/>
        <v>28.760000000000005</v>
      </c>
      <c r="I10" s="15">
        <v>86.6</v>
      </c>
      <c r="J10" s="15">
        <v>1.0114</v>
      </c>
      <c r="K10" s="14">
        <f t="shared" si="1"/>
        <v>87.58724</v>
      </c>
      <c r="L10" s="14">
        <f t="shared" si="2"/>
        <v>52.552344</v>
      </c>
      <c r="M10" s="16">
        <f t="shared" si="3"/>
        <v>81.312344</v>
      </c>
      <c r="N10" s="15">
        <f t="shared" si="4"/>
        <v>7</v>
      </c>
      <c r="O10" s="15" t="s">
        <v>22</v>
      </c>
      <c r="P10" s="17"/>
    </row>
    <row r="11" spans="1:16" ht="27.75" customHeight="1">
      <c r="A11" s="26">
        <v>2020020810</v>
      </c>
      <c r="B11" s="27">
        <v>6</v>
      </c>
      <c r="C11" s="27">
        <v>46</v>
      </c>
      <c r="D11" s="7" t="s">
        <v>190</v>
      </c>
      <c r="E11" s="6" t="s">
        <v>97</v>
      </c>
      <c r="F11" s="8" t="s">
        <v>56</v>
      </c>
      <c r="G11" s="9">
        <v>67.2</v>
      </c>
      <c r="H11" s="14">
        <f t="shared" si="0"/>
        <v>26.880000000000003</v>
      </c>
      <c r="I11" s="15">
        <v>92.2</v>
      </c>
      <c r="J11" s="15">
        <v>0.9827</v>
      </c>
      <c r="K11" s="14">
        <f t="shared" si="1"/>
        <v>90.60494</v>
      </c>
      <c r="L11" s="14">
        <f t="shared" si="2"/>
        <v>54.362964</v>
      </c>
      <c r="M11" s="16">
        <f t="shared" si="3"/>
        <v>81.242964</v>
      </c>
      <c r="N11" s="15">
        <f t="shared" si="4"/>
        <v>8</v>
      </c>
      <c r="O11" s="15" t="s">
        <v>22</v>
      </c>
      <c r="P11" s="17"/>
    </row>
    <row r="12" spans="1:16" ht="27.75" customHeight="1">
      <c r="A12" s="26">
        <v>2020021623</v>
      </c>
      <c r="B12" s="27">
        <v>5</v>
      </c>
      <c r="C12" s="27">
        <v>7</v>
      </c>
      <c r="D12" s="7" t="s">
        <v>190</v>
      </c>
      <c r="E12" s="6" t="s">
        <v>97</v>
      </c>
      <c r="F12" s="8" t="s">
        <v>21</v>
      </c>
      <c r="G12" s="9">
        <v>69.8</v>
      </c>
      <c r="H12" s="14">
        <f t="shared" si="0"/>
        <v>27.92</v>
      </c>
      <c r="I12" s="15">
        <v>87.8</v>
      </c>
      <c r="J12" s="15">
        <v>1.0114</v>
      </c>
      <c r="K12" s="14">
        <f t="shared" si="1"/>
        <v>88.80092</v>
      </c>
      <c r="L12" s="14">
        <f t="shared" si="2"/>
        <v>53.280552</v>
      </c>
      <c r="M12" s="16">
        <f t="shared" si="3"/>
        <v>81.200552</v>
      </c>
      <c r="N12" s="15">
        <f t="shared" si="4"/>
        <v>9</v>
      </c>
      <c r="O12" s="15" t="s">
        <v>22</v>
      </c>
      <c r="P12" s="17"/>
    </row>
    <row r="13" spans="1:16" ht="27.75" customHeight="1">
      <c r="A13" s="26">
        <v>2020021523</v>
      </c>
      <c r="B13" s="27">
        <v>5</v>
      </c>
      <c r="C13" s="27">
        <v>23</v>
      </c>
      <c r="D13" s="7" t="s">
        <v>190</v>
      </c>
      <c r="E13" s="6" t="s">
        <v>97</v>
      </c>
      <c r="F13" s="8" t="s">
        <v>21</v>
      </c>
      <c r="G13" s="9">
        <v>70.2</v>
      </c>
      <c r="H13" s="14">
        <f t="shared" si="0"/>
        <v>28.080000000000002</v>
      </c>
      <c r="I13" s="15">
        <v>87</v>
      </c>
      <c r="J13" s="15">
        <v>1.0114</v>
      </c>
      <c r="K13" s="14">
        <f t="shared" si="1"/>
        <v>87.99180000000001</v>
      </c>
      <c r="L13" s="14">
        <f t="shared" si="2"/>
        <v>52.795080000000006</v>
      </c>
      <c r="M13" s="16">
        <f t="shared" si="3"/>
        <v>80.87508000000001</v>
      </c>
      <c r="N13" s="15">
        <f t="shared" si="4"/>
        <v>10</v>
      </c>
      <c r="O13" s="15" t="s">
        <v>22</v>
      </c>
      <c r="P13" s="17"/>
    </row>
    <row r="14" spans="1:16" ht="27.75" customHeight="1">
      <c r="A14" s="26">
        <v>2020021411</v>
      </c>
      <c r="B14" s="27">
        <v>6</v>
      </c>
      <c r="C14" s="27">
        <v>41</v>
      </c>
      <c r="D14" s="7" t="s">
        <v>190</v>
      </c>
      <c r="E14" s="6" t="s">
        <v>97</v>
      </c>
      <c r="F14" s="8" t="s">
        <v>21</v>
      </c>
      <c r="G14" s="9">
        <v>75.3</v>
      </c>
      <c r="H14" s="14">
        <f t="shared" si="0"/>
        <v>30.12</v>
      </c>
      <c r="I14" s="15">
        <v>85.6</v>
      </c>
      <c r="J14" s="15">
        <v>0.9827</v>
      </c>
      <c r="K14" s="14">
        <f t="shared" si="1"/>
        <v>84.11912</v>
      </c>
      <c r="L14" s="14">
        <f t="shared" si="2"/>
        <v>50.471472</v>
      </c>
      <c r="M14" s="16">
        <f t="shared" si="3"/>
        <v>80.591472</v>
      </c>
      <c r="N14" s="15">
        <f t="shared" si="4"/>
        <v>11</v>
      </c>
      <c r="O14" s="15" t="s">
        <v>22</v>
      </c>
      <c r="P14" s="17"/>
    </row>
    <row r="15" spans="1:16" ht="27.75" customHeight="1">
      <c r="A15" s="26">
        <v>2020020801</v>
      </c>
      <c r="B15" s="27">
        <v>5</v>
      </c>
      <c r="C15" s="27">
        <v>15</v>
      </c>
      <c r="D15" s="7" t="s">
        <v>190</v>
      </c>
      <c r="E15" s="6" t="s">
        <v>97</v>
      </c>
      <c r="F15" s="8" t="s">
        <v>21</v>
      </c>
      <c r="G15" s="9">
        <v>69.8</v>
      </c>
      <c r="H15" s="14">
        <f t="shared" si="0"/>
        <v>27.92</v>
      </c>
      <c r="I15" s="15">
        <v>86.4</v>
      </c>
      <c r="J15" s="15">
        <v>1.0114</v>
      </c>
      <c r="K15" s="14">
        <f t="shared" si="1"/>
        <v>87.38496</v>
      </c>
      <c r="L15" s="14">
        <f t="shared" si="2"/>
        <v>52.430976</v>
      </c>
      <c r="M15" s="16">
        <f t="shared" si="3"/>
        <v>80.350976</v>
      </c>
      <c r="N15" s="15">
        <f t="shared" si="4"/>
        <v>12</v>
      </c>
      <c r="O15" s="15" t="s">
        <v>22</v>
      </c>
      <c r="P15" s="17"/>
    </row>
    <row r="16" spans="1:16" ht="27.75" customHeight="1">
      <c r="A16" s="26">
        <v>2020021516</v>
      </c>
      <c r="B16" s="27">
        <v>5</v>
      </c>
      <c r="C16" s="27">
        <v>2</v>
      </c>
      <c r="D16" s="7" t="s">
        <v>190</v>
      </c>
      <c r="E16" s="6" t="s">
        <v>97</v>
      </c>
      <c r="F16" s="8" t="s">
        <v>56</v>
      </c>
      <c r="G16" s="9">
        <v>66.8</v>
      </c>
      <c r="H16" s="14">
        <f t="shared" si="0"/>
        <v>26.72</v>
      </c>
      <c r="I16" s="15">
        <v>87.8</v>
      </c>
      <c r="J16" s="15">
        <v>1.0114</v>
      </c>
      <c r="K16" s="14">
        <f t="shared" si="1"/>
        <v>88.80092</v>
      </c>
      <c r="L16" s="14">
        <f t="shared" si="2"/>
        <v>53.280552</v>
      </c>
      <c r="M16" s="16">
        <f t="shared" si="3"/>
        <v>80.000552</v>
      </c>
      <c r="N16" s="15">
        <f t="shared" si="4"/>
        <v>13</v>
      </c>
      <c r="O16" s="15" t="s">
        <v>22</v>
      </c>
      <c r="P16" s="17"/>
    </row>
    <row r="17" spans="1:16" ht="27.75" customHeight="1">
      <c r="A17" s="26">
        <v>2020021118</v>
      </c>
      <c r="B17" s="27">
        <v>5</v>
      </c>
      <c r="C17" s="27">
        <v>43</v>
      </c>
      <c r="D17" s="7" t="s">
        <v>190</v>
      </c>
      <c r="E17" s="6" t="s">
        <v>97</v>
      </c>
      <c r="F17" s="8" t="s">
        <v>21</v>
      </c>
      <c r="G17" s="9">
        <v>75.8</v>
      </c>
      <c r="H17" s="14">
        <f t="shared" si="0"/>
        <v>30.32</v>
      </c>
      <c r="I17" s="15">
        <v>81</v>
      </c>
      <c r="J17" s="15">
        <v>1.0114</v>
      </c>
      <c r="K17" s="14">
        <f t="shared" si="1"/>
        <v>81.9234</v>
      </c>
      <c r="L17" s="14">
        <f t="shared" si="2"/>
        <v>49.15404</v>
      </c>
      <c r="M17" s="16">
        <f t="shared" si="3"/>
        <v>79.47404</v>
      </c>
      <c r="N17" s="15">
        <f t="shared" si="4"/>
        <v>14</v>
      </c>
      <c r="O17" s="15" t="s">
        <v>22</v>
      </c>
      <c r="P17" s="17"/>
    </row>
    <row r="18" spans="1:16" ht="27.75" customHeight="1">
      <c r="A18" s="26">
        <v>2020021625</v>
      </c>
      <c r="B18" s="27">
        <v>6</v>
      </c>
      <c r="C18" s="27">
        <v>37</v>
      </c>
      <c r="D18" s="7" t="s">
        <v>190</v>
      </c>
      <c r="E18" s="6" t="s">
        <v>97</v>
      </c>
      <c r="F18" s="8" t="s">
        <v>21</v>
      </c>
      <c r="G18" s="9">
        <v>68.4</v>
      </c>
      <c r="H18" s="14">
        <f t="shared" si="0"/>
        <v>27.360000000000003</v>
      </c>
      <c r="I18" s="15">
        <v>87.6</v>
      </c>
      <c r="J18" s="15">
        <v>0.9827</v>
      </c>
      <c r="K18" s="14">
        <f t="shared" si="1"/>
        <v>86.08452</v>
      </c>
      <c r="L18" s="14">
        <f t="shared" si="2"/>
        <v>51.650712</v>
      </c>
      <c r="M18" s="16">
        <f t="shared" si="3"/>
        <v>79.010712</v>
      </c>
      <c r="N18" s="15">
        <f t="shared" si="4"/>
        <v>15</v>
      </c>
      <c r="O18" s="15" t="s">
        <v>22</v>
      </c>
      <c r="P18" s="17"/>
    </row>
    <row r="19" spans="1:16" ht="27.75" customHeight="1">
      <c r="A19" s="26">
        <v>2020020907</v>
      </c>
      <c r="B19" s="27">
        <v>6</v>
      </c>
      <c r="C19" s="27">
        <v>18</v>
      </c>
      <c r="D19" s="7" t="s">
        <v>190</v>
      </c>
      <c r="E19" s="6" t="s">
        <v>97</v>
      </c>
      <c r="F19" s="8" t="s">
        <v>21</v>
      </c>
      <c r="G19" s="9">
        <v>68.1</v>
      </c>
      <c r="H19" s="14">
        <f t="shared" si="0"/>
        <v>27.24</v>
      </c>
      <c r="I19" s="15">
        <v>87.8</v>
      </c>
      <c r="J19" s="15">
        <v>0.9827</v>
      </c>
      <c r="K19" s="14">
        <f t="shared" si="1"/>
        <v>86.28106</v>
      </c>
      <c r="L19" s="14">
        <f t="shared" si="2"/>
        <v>51.768635999999994</v>
      </c>
      <c r="M19" s="16">
        <f t="shared" si="3"/>
        <v>79.008636</v>
      </c>
      <c r="N19" s="15">
        <f t="shared" si="4"/>
        <v>16</v>
      </c>
      <c r="O19" s="15" t="s">
        <v>22</v>
      </c>
      <c r="P19" s="17"/>
    </row>
    <row r="20" spans="1:16" ht="27.75" customHeight="1">
      <c r="A20" s="26">
        <v>2020020720</v>
      </c>
      <c r="B20" s="27">
        <v>5</v>
      </c>
      <c r="C20" s="27">
        <v>12</v>
      </c>
      <c r="D20" s="7" t="s">
        <v>190</v>
      </c>
      <c r="E20" s="6" t="s">
        <v>97</v>
      </c>
      <c r="F20" s="8" t="s">
        <v>21</v>
      </c>
      <c r="G20" s="9">
        <v>72.3</v>
      </c>
      <c r="H20" s="14">
        <f t="shared" si="0"/>
        <v>28.92</v>
      </c>
      <c r="I20" s="15">
        <v>81.6</v>
      </c>
      <c r="J20" s="15">
        <v>1.0114</v>
      </c>
      <c r="K20" s="14">
        <f t="shared" si="1"/>
        <v>82.53024</v>
      </c>
      <c r="L20" s="14">
        <f t="shared" si="2"/>
        <v>49.518144</v>
      </c>
      <c r="M20" s="16">
        <f t="shared" si="3"/>
        <v>78.438144</v>
      </c>
      <c r="N20" s="15">
        <f t="shared" si="4"/>
        <v>17</v>
      </c>
      <c r="O20" s="15" t="s">
        <v>22</v>
      </c>
      <c r="P20" s="17"/>
    </row>
    <row r="21" spans="1:16" ht="27.75" customHeight="1">
      <c r="A21" s="26">
        <v>2020021716</v>
      </c>
      <c r="B21" s="27">
        <v>5</v>
      </c>
      <c r="C21" s="27">
        <v>4</v>
      </c>
      <c r="D21" s="7" t="s">
        <v>190</v>
      </c>
      <c r="E21" s="6" t="s">
        <v>97</v>
      </c>
      <c r="F21" s="8" t="s">
        <v>21</v>
      </c>
      <c r="G21" s="9">
        <v>67.6</v>
      </c>
      <c r="H21" s="14">
        <f t="shared" si="0"/>
        <v>27.04</v>
      </c>
      <c r="I21" s="15">
        <v>84.4</v>
      </c>
      <c r="J21" s="15">
        <v>1.0114</v>
      </c>
      <c r="K21" s="14">
        <f t="shared" si="1"/>
        <v>85.36216000000002</v>
      </c>
      <c r="L21" s="14">
        <f t="shared" si="2"/>
        <v>51.21729600000001</v>
      </c>
      <c r="M21" s="16">
        <f t="shared" si="3"/>
        <v>78.25729600000001</v>
      </c>
      <c r="N21" s="15">
        <f t="shared" si="4"/>
        <v>18</v>
      </c>
      <c r="O21" s="15" t="s">
        <v>22</v>
      </c>
      <c r="P21" s="17"/>
    </row>
    <row r="22" spans="1:16" ht="27.75" customHeight="1">
      <c r="A22" s="26">
        <v>2020021224</v>
      </c>
      <c r="B22" s="27">
        <v>6</v>
      </c>
      <c r="C22" s="27">
        <v>13</v>
      </c>
      <c r="D22" s="7" t="s">
        <v>190</v>
      </c>
      <c r="E22" s="6" t="s">
        <v>97</v>
      </c>
      <c r="F22" s="8" t="s">
        <v>21</v>
      </c>
      <c r="G22" s="9">
        <v>73.8</v>
      </c>
      <c r="H22" s="14">
        <f t="shared" si="0"/>
        <v>29.52</v>
      </c>
      <c r="I22" s="15">
        <v>82.4</v>
      </c>
      <c r="J22" s="15">
        <v>0.9827</v>
      </c>
      <c r="K22" s="14">
        <f t="shared" si="1"/>
        <v>80.97448000000001</v>
      </c>
      <c r="L22" s="14">
        <f t="shared" si="2"/>
        <v>48.58468800000001</v>
      </c>
      <c r="M22" s="16">
        <f t="shared" si="3"/>
        <v>78.10468800000001</v>
      </c>
      <c r="N22" s="15">
        <f t="shared" si="4"/>
        <v>19</v>
      </c>
      <c r="O22" s="15" t="s">
        <v>22</v>
      </c>
      <c r="P22" s="17"/>
    </row>
    <row r="23" spans="1:16" ht="27.75" customHeight="1">
      <c r="A23" s="26">
        <v>2020021001</v>
      </c>
      <c r="B23" s="27">
        <v>6</v>
      </c>
      <c r="C23" s="27">
        <v>50</v>
      </c>
      <c r="D23" s="7" t="s">
        <v>190</v>
      </c>
      <c r="E23" s="6" t="s">
        <v>97</v>
      </c>
      <c r="F23" s="8" t="s">
        <v>21</v>
      </c>
      <c r="G23" s="9">
        <v>67.7</v>
      </c>
      <c r="H23" s="14">
        <f t="shared" si="0"/>
        <v>27.080000000000002</v>
      </c>
      <c r="I23" s="15">
        <v>86.5</v>
      </c>
      <c r="J23" s="15">
        <v>0.9827</v>
      </c>
      <c r="K23" s="14">
        <f t="shared" si="1"/>
        <v>85.00355</v>
      </c>
      <c r="L23" s="14">
        <f t="shared" si="2"/>
        <v>51.00213</v>
      </c>
      <c r="M23" s="16">
        <f t="shared" si="3"/>
        <v>78.08213</v>
      </c>
      <c r="N23" s="15">
        <f t="shared" si="4"/>
        <v>20</v>
      </c>
      <c r="O23" s="15" t="s">
        <v>22</v>
      </c>
      <c r="P23" s="17"/>
    </row>
    <row r="24" spans="1:16" ht="27.75" customHeight="1">
      <c r="A24" s="26">
        <v>2020021609</v>
      </c>
      <c r="B24" s="27">
        <v>5</v>
      </c>
      <c r="C24" s="27">
        <v>42</v>
      </c>
      <c r="D24" s="7" t="s">
        <v>190</v>
      </c>
      <c r="E24" s="6" t="s">
        <v>97</v>
      </c>
      <c r="F24" s="8" t="s">
        <v>21</v>
      </c>
      <c r="G24" s="9">
        <v>68.6</v>
      </c>
      <c r="H24" s="14">
        <f t="shared" si="0"/>
        <v>27.439999999999998</v>
      </c>
      <c r="I24" s="15">
        <v>83.4</v>
      </c>
      <c r="J24" s="15">
        <v>1.0114</v>
      </c>
      <c r="K24" s="14">
        <f t="shared" si="1"/>
        <v>84.35076000000001</v>
      </c>
      <c r="L24" s="14">
        <f t="shared" si="2"/>
        <v>50.610456000000006</v>
      </c>
      <c r="M24" s="16">
        <f t="shared" si="3"/>
        <v>78.050456</v>
      </c>
      <c r="N24" s="15">
        <f t="shared" si="4"/>
        <v>21</v>
      </c>
      <c r="O24" s="15" t="s">
        <v>22</v>
      </c>
      <c r="P24" s="17"/>
    </row>
    <row r="25" spans="1:16" ht="27.75" customHeight="1">
      <c r="A25" s="26">
        <v>2020021617</v>
      </c>
      <c r="B25" s="27">
        <v>6</v>
      </c>
      <c r="C25" s="27">
        <v>27</v>
      </c>
      <c r="D25" s="7" t="s">
        <v>190</v>
      </c>
      <c r="E25" s="6" t="s">
        <v>97</v>
      </c>
      <c r="F25" s="8" t="s">
        <v>21</v>
      </c>
      <c r="G25" s="9">
        <v>67.8</v>
      </c>
      <c r="H25" s="14">
        <f t="shared" si="0"/>
        <v>27.12</v>
      </c>
      <c r="I25" s="15">
        <v>86.2</v>
      </c>
      <c r="J25" s="15">
        <v>0.9827</v>
      </c>
      <c r="K25" s="14">
        <f t="shared" si="1"/>
        <v>84.70874</v>
      </c>
      <c r="L25" s="14">
        <f t="shared" si="2"/>
        <v>50.825244000000005</v>
      </c>
      <c r="M25" s="16">
        <f t="shared" si="3"/>
        <v>77.945244</v>
      </c>
      <c r="N25" s="15">
        <f t="shared" si="4"/>
        <v>22</v>
      </c>
      <c r="O25" s="15" t="s">
        <v>22</v>
      </c>
      <c r="P25" s="17"/>
    </row>
    <row r="26" spans="1:16" ht="27.75" customHeight="1">
      <c r="A26" s="26">
        <v>2020021628</v>
      </c>
      <c r="B26" s="27">
        <v>5</v>
      </c>
      <c r="C26" s="27">
        <v>29</v>
      </c>
      <c r="D26" s="7" t="s">
        <v>190</v>
      </c>
      <c r="E26" s="6" t="s">
        <v>97</v>
      </c>
      <c r="F26" s="8" t="s">
        <v>21</v>
      </c>
      <c r="G26" s="9">
        <v>68</v>
      </c>
      <c r="H26" s="14">
        <f t="shared" si="0"/>
        <v>27.200000000000003</v>
      </c>
      <c r="I26" s="15">
        <v>83.6</v>
      </c>
      <c r="J26" s="15">
        <v>1.0114</v>
      </c>
      <c r="K26" s="14">
        <f t="shared" si="1"/>
        <v>84.55304</v>
      </c>
      <c r="L26" s="14">
        <f t="shared" si="2"/>
        <v>50.731823999999996</v>
      </c>
      <c r="M26" s="16">
        <f t="shared" si="3"/>
        <v>77.931824</v>
      </c>
      <c r="N26" s="15">
        <f t="shared" si="4"/>
        <v>23</v>
      </c>
      <c r="O26" s="15" t="s">
        <v>22</v>
      </c>
      <c r="P26" s="17"/>
    </row>
    <row r="27" spans="1:16" ht="27.75" customHeight="1">
      <c r="A27" s="26">
        <v>2020020824</v>
      </c>
      <c r="B27" s="27">
        <v>5</v>
      </c>
      <c r="C27" s="27">
        <v>39</v>
      </c>
      <c r="D27" s="7" t="s">
        <v>190</v>
      </c>
      <c r="E27" s="6" t="s">
        <v>97</v>
      </c>
      <c r="F27" s="8" t="s">
        <v>21</v>
      </c>
      <c r="G27" s="9">
        <v>66.3</v>
      </c>
      <c r="H27" s="14">
        <f t="shared" si="0"/>
        <v>26.52</v>
      </c>
      <c r="I27" s="15">
        <v>84.4</v>
      </c>
      <c r="J27" s="15">
        <v>1.0114</v>
      </c>
      <c r="K27" s="14">
        <f t="shared" si="1"/>
        <v>85.36216000000002</v>
      </c>
      <c r="L27" s="14">
        <f t="shared" si="2"/>
        <v>51.21729600000001</v>
      </c>
      <c r="M27" s="16">
        <f t="shared" si="3"/>
        <v>77.73729600000001</v>
      </c>
      <c r="N27" s="15">
        <f t="shared" si="4"/>
        <v>24</v>
      </c>
      <c r="O27" s="15"/>
      <c r="P27" s="17"/>
    </row>
    <row r="28" spans="1:16" ht="27.75" customHeight="1">
      <c r="A28" s="26">
        <v>2020021817</v>
      </c>
      <c r="B28" s="27">
        <v>6</v>
      </c>
      <c r="C28" s="27">
        <v>54</v>
      </c>
      <c r="D28" s="7" t="s">
        <v>190</v>
      </c>
      <c r="E28" s="6" t="s">
        <v>97</v>
      </c>
      <c r="F28" s="8" t="s">
        <v>21</v>
      </c>
      <c r="G28" s="9">
        <v>71.2</v>
      </c>
      <c r="H28" s="14">
        <f t="shared" si="0"/>
        <v>28.480000000000004</v>
      </c>
      <c r="I28" s="15">
        <v>83.2</v>
      </c>
      <c r="J28" s="15">
        <v>0.9827</v>
      </c>
      <c r="K28" s="14">
        <f t="shared" si="1"/>
        <v>81.76064000000001</v>
      </c>
      <c r="L28" s="14">
        <f t="shared" si="2"/>
        <v>49.056384</v>
      </c>
      <c r="M28" s="16">
        <f t="shared" si="3"/>
        <v>77.536384</v>
      </c>
      <c r="N28" s="15">
        <f t="shared" si="4"/>
        <v>25</v>
      </c>
      <c r="O28" s="15"/>
      <c r="P28" s="17"/>
    </row>
    <row r="29" spans="1:16" ht="27.75" customHeight="1">
      <c r="A29" s="26">
        <v>2020022013</v>
      </c>
      <c r="B29" s="27">
        <v>6</v>
      </c>
      <c r="C29" s="27">
        <v>24</v>
      </c>
      <c r="D29" s="7" t="s">
        <v>190</v>
      </c>
      <c r="E29" s="6" t="s">
        <v>97</v>
      </c>
      <c r="F29" s="8" t="s">
        <v>21</v>
      </c>
      <c r="G29" s="9">
        <v>68.5</v>
      </c>
      <c r="H29" s="14">
        <f t="shared" si="0"/>
        <v>27.400000000000002</v>
      </c>
      <c r="I29" s="15">
        <v>84.6</v>
      </c>
      <c r="J29" s="15">
        <v>0.9827</v>
      </c>
      <c r="K29" s="14">
        <f t="shared" si="1"/>
        <v>83.13642</v>
      </c>
      <c r="L29" s="14">
        <f t="shared" si="2"/>
        <v>49.881852</v>
      </c>
      <c r="M29" s="16">
        <f t="shared" si="3"/>
        <v>77.281852</v>
      </c>
      <c r="N29" s="15">
        <f t="shared" si="4"/>
        <v>26</v>
      </c>
      <c r="O29" s="15"/>
      <c r="P29" s="17"/>
    </row>
    <row r="30" spans="1:16" ht="27.75" customHeight="1">
      <c r="A30" s="26">
        <v>2020021819</v>
      </c>
      <c r="B30" s="27">
        <v>5</v>
      </c>
      <c r="C30" s="27">
        <v>3</v>
      </c>
      <c r="D30" s="7" t="s">
        <v>190</v>
      </c>
      <c r="E30" s="6" t="s">
        <v>97</v>
      </c>
      <c r="F30" s="8" t="s">
        <v>21</v>
      </c>
      <c r="G30" s="9">
        <v>73.5</v>
      </c>
      <c r="H30" s="14">
        <f t="shared" si="0"/>
        <v>29.400000000000002</v>
      </c>
      <c r="I30" s="15">
        <v>78.8</v>
      </c>
      <c r="J30" s="15">
        <v>1.0114</v>
      </c>
      <c r="K30" s="14">
        <f t="shared" si="1"/>
        <v>79.69832000000001</v>
      </c>
      <c r="L30" s="14">
        <f t="shared" si="2"/>
        <v>47.818992</v>
      </c>
      <c r="M30" s="16">
        <f t="shared" si="3"/>
        <v>77.218992</v>
      </c>
      <c r="N30" s="15">
        <f t="shared" si="4"/>
        <v>27</v>
      </c>
      <c r="O30" s="15"/>
      <c r="P30" s="17"/>
    </row>
    <row r="31" spans="1:16" ht="27.75" customHeight="1">
      <c r="A31" s="26">
        <v>2020021415</v>
      </c>
      <c r="B31" s="27">
        <v>5</v>
      </c>
      <c r="C31" s="27">
        <v>11</v>
      </c>
      <c r="D31" s="7" t="s">
        <v>190</v>
      </c>
      <c r="E31" s="6" t="s">
        <v>97</v>
      </c>
      <c r="F31" s="8" t="s">
        <v>21</v>
      </c>
      <c r="G31" s="9">
        <v>69.5</v>
      </c>
      <c r="H31" s="14">
        <f t="shared" si="0"/>
        <v>27.8</v>
      </c>
      <c r="I31" s="15">
        <v>81.2</v>
      </c>
      <c r="J31" s="15">
        <v>1.0114</v>
      </c>
      <c r="K31" s="14">
        <f t="shared" si="1"/>
        <v>82.12568</v>
      </c>
      <c r="L31" s="14">
        <f t="shared" si="2"/>
        <v>49.275408</v>
      </c>
      <c r="M31" s="16">
        <f t="shared" si="3"/>
        <v>77.075408</v>
      </c>
      <c r="N31" s="15">
        <f t="shared" si="4"/>
        <v>28</v>
      </c>
      <c r="O31" s="15"/>
      <c r="P31" s="17"/>
    </row>
    <row r="32" spans="1:16" ht="27.75" customHeight="1">
      <c r="A32" s="26">
        <v>2020021328</v>
      </c>
      <c r="B32" s="27">
        <v>6</v>
      </c>
      <c r="C32" s="27">
        <v>19</v>
      </c>
      <c r="D32" s="7" t="s">
        <v>190</v>
      </c>
      <c r="E32" s="6" t="s">
        <v>97</v>
      </c>
      <c r="F32" s="8" t="s">
        <v>21</v>
      </c>
      <c r="G32" s="9">
        <v>69</v>
      </c>
      <c r="H32" s="14">
        <f t="shared" si="0"/>
        <v>27.6</v>
      </c>
      <c r="I32" s="15">
        <v>83.8</v>
      </c>
      <c r="J32" s="15">
        <v>0.9827</v>
      </c>
      <c r="K32" s="14">
        <f t="shared" si="1"/>
        <v>82.35026</v>
      </c>
      <c r="L32" s="14">
        <f t="shared" si="2"/>
        <v>49.410156</v>
      </c>
      <c r="M32" s="16">
        <f t="shared" si="3"/>
        <v>77.010156</v>
      </c>
      <c r="N32" s="15">
        <f t="shared" si="4"/>
        <v>29</v>
      </c>
      <c r="O32" s="15"/>
      <c r="P32" s="17"/>
    </row>
    <row r="33" spans="1:16" ht="27.75" customHeight="1">
      <c r="A33" s="26">
        <v>2020021122</v>
      </c>
      <c r="B33" s="27">
        <v>5</v>
      </c>
      <c r="C33" s="27">
        <v>47</v>
      </c>
      <c r="D33" s="7" t="s">
        <v>190</v>
      </c>
      <c r="E33" s="6" t="s">
        <v>97</v>
      </c>
      <c r="F33" s="8" t="s">
        <v>21</v>
      </c>
      <c r="G33" s="9">
        <v>67.2</v>
      </c>
      <c r="H33" s="14">
        <f t="shared" si="0"/>
        <v>26.880000000000003</v>
      </c>
      <c r="I33" s="15">
        <v>82.4</v>
      </c>
      <c r="J33" s="15">
        <v>1.0114</v>
      </c>
      <c r="K33" s="14">
        <f t="shared" si="1"/>
        <v>83.33936000000001</v>
      </c>
      <c r="L33" s="14">
        <f t="shared" si="2"/>
        <v>50.00361600000001</v>
      </c>
      <c r="M33" s="16">
        <f t="shared" si="3"/>
        <v>76.88361600000002</v>
      </c>
      <c r="N33" s="15">
        <f t="shared" si="4"/>
        <v>30</v>
      </c>
      <c r="O33" s="15"/>
      <c r="P33" s="17"/>
    </row>
    <row r="34" spans="1:16" ht="27.75" customHeight="1">
      <c r="A34" s="26">
        <v>2020021607</v>
      </c>
      <c r="B34" s="27">
        <v>6</v>
      </c>
      <c r="C34" s="27">
        <v>45</v>
      </c>
      <c r="D34" s="7" t="s">
        <v>190</v>
      </c>
      <c r="E34" s="6" t="s">
        <v>97</v>
      </c>
      <c r="F34" s="8" t="s">
        <v>21</v>
      </c>
      <c r="G34" s="9">
        <v>71</v>
      </c>
      <c r="H34" s="14">
        <f t="shared" si="0"/>
        <v>28.400000000000002</v>
      </c>
      <c r="I34" s="15">
        <v>82.2</v>
      </c>
      <c r="J34" s="15">
        <v>0.9827</v>
      </c>
      <c r="K34" s="14">
        <f t="shared" si="1"/>
        <v>80.77794</v>
      </c>
      <c r="L34" s="14">
        <f t="shared" si="2"/>
        <v>48.466764</v>
      </c>
      <c r="M34" s="16">
        <f t="shared" si="3"/>
        <v>76.866764</v>
      </c>
      <c r="N34" s="15">
        <f t="shared" si="4"/>
        <v>31</v>
      </c>
      <c r="O34" s="15"/>
      <c r="P34" s="17"/>
    </row>
    <row r="35" spans="1:16" ht="27.75" customHeight="1">
      <c r="A35" s="26">
        <v>2020020725</v>
      </c>
      <c r="B35" s="27">
        <v>6</v>
      </c>
      <c r="C35" s="27">
        <v>33</v>
      </c>
      <c r="D35" s="7" t="s">
        <v>190</v>
      </c>
      <c r="E35" s="6" t="s">
        <v>97</v>
      </c>
      <c r="F35" s="8" t="s">
        <v>21</v>
      </c>
      <c r="G35" s="9">
        <v>71.8</v>
      </c>
      <c r="H35" s="14">
        <f t="shared" si="0"/>
        <v>28.72</v>
      </c>
      <c r="I35" s="15">
        <v>81.6</v>
      </c>
      <c r="J35" s="15">
        <v>0.9827</v>
      </c>
      <c r="K35" s="14">
        <f t="shared" si="1"/>
        <v>80.18831999999999</v>
      </c>
      <c r="L35" s="14">
        <f t="shared" si="2"/>
        <v>48.11299199999999</v>
      </c>
      <c r="M35" s="16">
        <f t="shared" si="3"/>
        <v>76.83299199999999</v>
      </c>
      <c r="N35" s="15">
        <f t="shared" si="4"/>
        <v>32</v>
      </c>
      <c r="O35" s="15"/>
      <c r="P35" s="17"/>
    </row>
    <row r="36" spans="1:16" ht="27.75" customHeight="1">
      <c r="A36" s="26">
        <v>2020021017</v>
      </c>
      <c r="B36" s="27">
        <v>6</v>
      </c>
      <c r="C36" s="27">
        <v>52</v>
      </c>
      <c r="D36" s="7" t="s">
        <v>190</v>
      </c>
      <c r="E36" s="6" t="s">
        <v>97</v>
      </c>
      <c r="F36" s="8" t="s">
        <v>21</v>
      </c>
      <c r="G36" s="9">
        <v>69.4</v>
      </c>
      <c r="H36" s="14">
        <f aca="true" t="shared" si="5" ref="H36:H61">G36*0.4</f>
        <v>27.760000000000005</v>
      </c>
      <c r="I36" s="15">
        <v>83</v>
      </c>
      <c r="J36" s="15">
        <v>0.9827</v>
      </c>
      <c r="K36" s="14">
        <f aca="true" t="shared" si="6" ref="K36:K54">I36*J36</f>
        <v>81.5641</v>
      </c>
      <c r="L36" s="14">
        <f aca="true" t="shared" si="7" ref="L36:L54">K36*0.6</f>
        <v>48.93846</v>
      </c>
      <c r="M36" s="16">
        <f aca="true" t="shared" si="8" ref="M36:M54">L36+H36</f>
        <v>76.69846000000001</v>
      </c>
      <c r="N36" s="15">
        <f aca="true" t="shared" si="9" ref="N36:N54">RANK(M36,M$4:M$625,0)</f>
        <v>33</v>
      </c>
      <c r="O36" s="15"/>
      <c r="P36" s="17"/>
    </row>
    <row r="37" spans="1:16" ht="27.75" customHeight="1">
      <c r="A37" s="26">
        <v>2020021002</v>
      </c>
      <c r="B37" s="27">
        <v>5</v>
      </c>
      <c r="C37" s="27">
        <v>28</v>
      </c>
      <c r="D37" s="7" t="s">
        <v>190</v>
      </c>
      <c r="E37" s="6" t="s">
        <v>97</v>
      </c>
      <c r="F37" s="8" t="s">
        <v>21</v>
      </c>
      <c r="G37" s="9">
        <v>73.9</v>
      </c>
      <c r="H37" s="14">
        <f t="shared" si="5"/>
        <v>29.560000000000002</v>
      </c>
      <c r="I37" s="15">
        <v>77</v>
      </c>
      <c r="J37" s="15">
        <v>1.0114</v>
      </c>
      <c r="K37" s="14">
        <f t="shared" si="6"/>
        <v>77.87780000000001</v>
      </c>
      <c r="L37" s="14">
        <f t="shared" si="7"/>
        <v>46.72668</v>
      </c>
      <c r="M37" s="16">
        <f t="shared" si="8"/>
        <v>76.28668</v>
      </c>
      <c r="N37" s="15">
        <f t="shared" si="9"/>
        <v>34</v>
      </c>
      <c r="O37" s="15"/>
      <c r="P37" s="17"/>
    </row>
    <row r="38" spans="1:16" ht="27.75" customHeight="1">
      <c r="A38" s="26">
        <v>2020021321</v>
      </c>
      <c r="B38" s="27">
        <v>6</v>
      </c>
      <c r="C38" s="27">
        <v>32</v>
      </c>
      <c r="D38" s="7" t="s">
        <v>190</v>
      </c>
      <c r="E38" s="6" t="s">
        <v>97</v>
      </c>
      <c r="F38" s="8" t="s">
        <v>21</v>
      </c>
      <c r="G38" s="9">
        <v>66.3</v>
      </c>
      <c r="H38" s="14">
        <f t="shared" si="5"/>
        <v>26.52</v>
      </c>
      <c r="I38" s="15">
        <v>84.2</v>
      </c>
      <c r="J38" s="15">
        <v>0.9827</v>
      </c>
      <c r="K38" s="14">
        <f t="shared" si="6"/>
        <v>82.74334</v>
      </c>
      <c r="L38" s="14">
        <f t="shared" si="7"/>
        <v>49.646004</v>
      </c>
      <c r="M38" s="16">
        <f t="shared" si="8"/>
        <v>76.166004</v>
      </c>
      <c r="N38" s="15">
        <f t="shared" si="9"/>
        <v>35</v>
      </c>
      <c r="O38" s="15"/>
      <c r="P38" s="17"/>
    </row>
    <row r="39" spans="1:16" ht="27.75" customHeight="1">
      <c r="A39" s="26">
        <v>2020021021</v>
      </c>
      <c r="B39" s="27">
        <v>6</v>
      </c>
      <c r="C39" s="27">
        <v>22</v>
      </c>
      <c r="D39" s="7" t="s">
        <v>190</v>
      </c>
      <c r="E39" s="6" t="s">
        <v>97</v>
      </c>
      <c r="F39" s="8" t="s">
        <v>21</v>
      </c>
      <c r="G39" s="9">
        <v>71</v>
      </c>
      <c r="H39" s="14">
        <f t="shared" si="5"/>
        <v>28.400000000000002</v>
      </c>
      <c r="I39" s="15">
        <v>80.6</v>
      </c>
      <c r="J39" s="15">
        <v>0.9827</v>
      </c>
      <c r="K39" s="14">
        <f t="shared" si="6"/>
        <v>79.20562</v>
      </c>
      <c r="L39" s="14">
        <f t="shared" si="7"/>
        <v>47.523371999999995</v>
      </c>
      <c r="M39" s="16">
        <f t="shared" si="8"/>
        <v>75.923372</v>
      </c>
      <c r="N39" s="15">
        <f t="shared" si="9"/>
        <v>36</v>
      </c>
      <c r="O39" s="15"/>
      <c r="P39" s="17"/>
    </row>
    <row r="40" spans="1:16" ht="27.75" customHeight="1">
      <c r="A40" s="26">
        <v>2020021503</v>
      </c>
      <c r="B40" s="27">
        <v>6</v>
      </c>
      <c r="C40" s="27">
        <v>30</v>
      </c>
      <c r="D40" s="7" t="s">
        <v>190</v>
      </c>
      <c r="E40" s="6" t="s">
        <v>97</v>
      </c>
      <c r="F40" s="8" t="s">
        <v>21</v>
      </c>
      <c r="G40" s="9">
        <v>66.5</v>
      </c>
      <c r="H40" s="14">
        <f t="shared" si="5"/>
        <v>26.6</v>
      </c>
      <c r="I40" s="15">
        <v>82.6</v>
      </c>
      <c r="J40" s="15">
        <v>0.9827</v>
      </c>
      <c r="K40" s="14">
        <f t="shared" si="6"/>
        <v>81.17102</v>
      </c>
      <c r="L40" s="14">
        <f t="shared" si="7"/>
        <v>48.702611999999995</v>
      </c>
      <c r="M40" s="16">
        <f t="shared" si="8"/>
        <v>75.302612</v>
      </c>
      <c r="N40" s="15">
        <f t="shared" si="9"/>
        <v>37</v>
      </c>
      <c r="O40" s="15"/>
      <c r="P40" s="17"/>
    </row>
    <row r="41" spans="1:16" ht="27.75" customHeight="1">
      <c r="A41" s="26">
        <v>2020021319</v>
      </c>
      <c r="B41" s="27">
        <v>5</v>
      </c>
      <c r="C41" s="27">
        <v>20</v>
      </c>
      <c r="D41" s="7" t="s">
        <v>190</v>
      </c>
      <c r="E41" s="6" t="s">
        <v>97</v>
      </c>
      <c r="F41" s="8" t="s">
        <v>21</v>
      </c>
      <c r="G41" s="9">
        <v>70.8</v>
      </c>
      <c r="H41" s="14">
        <f t="shared" si="5"/>
        <v>28.32</v>
      </c>
      <c r="I41" s="15">
        <v>77</v>
      </c>
      <c r="J41" s="15">
        <v>1.0114</v>
      </c>
      <c r="K41" s="14">
        <f t="shared" si="6"/>
        <v>77.87780000000001</v>
      </c>
      <c r="L41" s="14">
        <f t="shared" si="7"/>
        <v>46.72668</v>
      </c>
      <c r="M41" s="16">
        <f t="shared" si="8"/>
        <v>75.04668000000001</v>
      </c>
      <c r="N41" s="15">
        <f t="shared" si="9"/>
        <v>38</v>
      </c>
      <c r="O41" s="15"/>
      <c r="P41" s="17"/>
    </row>
    <row r="42" spans="1:16" ht="27.75" customHeight="1">
      <c r="A42" s="26">
        <v>2020021803</v>
      </c>
      <c r="B42" s="27">
        <v>5</v>
      </c>
      <c r="C42" s="27">
        <v>21</v>
      </c>
      <c r="D42" s="7" t="s">
        <v>190</v>
      </c>
      <c r="E42" s="6" t="s">
        <v>97</v>
      </c>
      <c r="F42" s="8" t="s">
        <v>56</v>
      </c>
      <c r="G42" s="9">
        <v>72.3</v>
      </c>
      <c r="H42" s="14">
        <f t="shared" si="5"/>
        <v>28.92</v>
      </c>
      <c r="I42" s="15">
        <v>75.8</v>
      </c>
      <c r="J42" s="15">
        <v>1.0114</v>
      </c>
      <c r="K42" s="14">
        <f t="shared" si="6"/>
        <v>76.66412</v>
      </c>
      <c r="L42" s="14">
        <f t="shared" si="7"/>
        <v>45.998472</v>
      </c>
      <c r="M42" s="16">
        <f t="shared" si="8"/>
        <v>74.91847200000001</v>
      </c>
      <c r="N42" s="15">
        <f t="shared" si="9"/>
        <v>39</v>
      </c>
      <c r="O42" s="15"/>
      <c r="P42" s="17"/>
    </row>
    <row r="43" spans="1:16" ht="27.75" customHeight="1">
      <c r="A43" s="26">
        <v>2020021717</v>
      </c>
      <c r="B43" s="27">
        <v>5</v>
      </c>
      <c r="C43" s="27">
        <v>17</v>
      </c>
      <c r="D43" s="7" t="s">
        <v>190</v>
      </c>
      <c r="E43" s="6" t="s">
        <v>97</v>
      </c>
      <c r="F43" s="8" t="s">
        <v>21</v>
      </c>
      <c r="G43" s="9">
        <v>65.9</v>
      </c>
      <c r="H43" s="14">
        <f t="shared" si="5"/>
        <v>26.360000000000003</v>
      </c>
      <c r="I43" s="15">
        <v>79.6</v>
      </c>
      <c r="J43" s="15">
        <v>1.0114</v>
      </c>
      <c r="K43" s="14">
        <f t="shared" si="6"/>
        <v>80.50744</v>
      </c>
      <c r="L43" s="14">
        <f t="shared" si="7"/>
        <v>48.304464</v>
      </c>
      <c r="M43" s="16">
        <f t="shared" si="8"/>
        <v>74.66446400000001</v>
      </c>
      <c r="N43" s="15">
        <f t="shared" si="9"/>
        <v>40</v>
      </c>
      <c r="O43" s="15"/>
      <c r="P43" s="17"/>
    </row>
    <row r="44" spans="1:16" ht="27.75" customHeight="1">
      <c r="A44" s="26">
        <v>2020021421</v>
      </c>
      <c r="B44" s="27">
        <v>5</v>
      </c>
      <c r="C44" s="27">
        <v>58</v>
      </c>
      <c r="D44" s="7" t="s">
        <v>190</v>
      </c>
      <c r="E44" s="6" t="s">
        <v>97</v>
      </c>
      <c r="F44" s="8" t="s">
        <v>21</v>
      </c>
      <c r="G44" s="9">
        <v>68</v>
      </c>
      <c r="H44" s="14">
        <f t="shared" si="5"/>
        <v>27.200000000000003</v>
      </c>
      <c r="I44" s="15">
        <v>78.2</v>
      </c>
      <c r="J44" s="15">
        <v>1.0114</v>
      </c>
      <c r="K44" s="14">
        <f t="shared" si="6"/>
        <v>79.09148</v>
      </c>
      <c r="L44" s="14">
        <f t="shared" si="7"/>
        <v>47.454888000000004</v>
      </c>
      <c r="M44" s="16">
        <f t="shared" si="8"/>
        <v>74.654888</v>
      </c>
      <c r="N44" s="15">
        <f t="shared" si="9"/>
        <v>41</v>
      </c>
      <c r="O44" s="15"/>
      <c r="P44" s="17"/>
    </row>
    <row r="45" spans="1:16" ht="27.75" customHeight="1">
      <c r="A45" s="26">
        <v>2020020809</v>
      </c>
      <c r="B45" s="27">
        <v>6</v>
      </c>
      <c r="C45" s="27">
        <v>57</v>
      </c>
      <c r="D45" s="7" t="s">
        <v>190</v>
      </c>
      <c r="E45" s="6" t="s">
        <v>97</v>
      </c>
      <c r="F45" s="8" t="s">
        <v>56</v>
      </c>
      <c r="G45" s="9">
        <v>67.9</v>
      </c>
      <c r="H45" s="14">
        <f t="shared" si="5"/>
        <v>27.160000000000004</v>
      </c>
      <c r="I45" s="15">
        <v>80</v>
      </c>
      <c r="J45" s="15">
        <v>0.9827</v>
      </c>
      <c r="K45" s="14">
        <f t="shared" si="6"/>
        <v>78.616</v>
      </c>
      <c r="L45" s="14">
        <f t="shared" si="7"/>
        <v>47.169599999999996</v>
      </c>
      <c r="M45" s="16">
        <f t="shared" si="8"/>
        <v>74.3296</v>
      </c>
      <c r="N45" s="15">
        <f t="shared" si="9"/>
        <v>42</v>
      </c>
      <c r="O45" s="15"/>
      <c r="P45" s="17"/>
    </row>
    <row r="46" spans="1:16" ht="27.75" customHeight="1">
      <c r="A46" s="26">
        <v>2020021422</v>
      </c>
      <c r="B46" s="27">
        <v>5</v>
      </c>
      <c r="C46" s="27">
        <v>9</v>
      </c>
      <c r="D46" s="7" t="s">
        <v>190</v>
      </c>
      <c r="E46" s="6" t="s">
        <v>97</v>
      </c>
      <c r="F46" s="8" t="s">
        <v>21</v>
      </c>
      <c r="G46" s="9">
        <v>68.3</v>
      </c>
      <c r="H46" s="14">
        <f t="shared" si="5"/>
        <v>27.32</v>
      </c>
      <c r="I46" s="15">
        <v>77.2</v>
      </c>
      <c r="J46" s="15">
        <v>1.0114</v>
      </c>
      <c r="K46" s="14">
        <f t="shared" si="6"/>
        <v>78.08008000000001</v>
      </c>
      <c r="L46" s="14">
        <f t="shared" si="7"/>
        <v>46.848048000000006</v>
      </c>
      <c r="M46" s="16">
        <f t="shared" si="8"/>
        <v>74.168048</v>
      </c>
      <c r="N46" s="15">
        <f t="shared" si="9"/>
        <v>43</v>
      </c>
      <c r="O46" s="15"/>
      <c r="P46" s="17"/>
    </row>
    <row r="47" spans="1:16" ht="27.75" customHeight="1">
      <c r="A47" s="26">
        <v>2020021805</v>
      </c>
      <c r="B47" s="27">
        <v>6</v>
      </c>
      <c r="C47" s="27">
        <v>40</v>
      </c>
      <c r="D47" s="7" t="s">
        <v>190</v>
      </c>
      <c r="E47" s="6" t="s">
        <v>97</v>
      </c>
      <c r="F47" s="8" t="s">
        <v>21</v>
      </c>
      <c r="G47" s="9">
        <v>66.2</v>
      </c>
      <c r="H47" s="14">
        <f t="shared" si="5"/>
        <v>26.480000000000004</v>
      </c>
      <c r="I47" s="15">
        <v>80</v>
      </c>
      <c r="J47" s="15">
        <v>0.9827</v>
      </c>
      <c r="K47" s="14">
        <f t="shared" si="6"/>
        <v>78.616</v>
      </c>
      <c r="L47" s="14">
        <f t="shared" si="7"/>
        <v>47.169599999999996</v>
      </c>
      <c r="M47" s="16">
        <f t="shared" si="8"/>
        <v>73.64959999999999</v>
      </c>
      <c r="N47" s="15">
        <f t="shared" si="9"/>
        <v>44</v>
      </c>
      <c r="O47" s="15"/>
      <c r="P47" s="17"/>
    </row>
    <row r="48" spans="1:16" ht="27.75" customHeight="1">
      <c r="A48" s="26">
        <v>2020021101</v>
      </c>
      <c r="B48" s="27">
        <v>6</v>
      </c>
      <c r="C48" s="27">
        <v>25</v>
      </c>
      <c r="D48" s="7" t="s">
        <v>190</v>
      </c>
      <c r="E48" s="6" t="s">
        <v>97</v>
      </c>
      <c r="F48" s="8" t="s">
        <v>56</v>
      </c>
      <c r="G48" s="9">
        <v>65.9</v>
      </c>
      <c r="H48" s="14">
        <f t="shared" si="5"/>
        <v>26.360000000000003</v>
      </c>
      <c r="I48" s="15">
        <v>79.4</v>
      </c>
      <c r="J48" s="15">
        <v>0.9827</v>
      </c>
      <c r="K48" s="14">
        <f t="shared" si="6"/>
        <v>78.02638</v>
      </c>
      <c r="L48" s="14">
        <f t="shared" si="7"/>
        <v>46.815828</v>
      </c>
      <c r="M48" s="16">
        <f t="shared" si="8"/>
        <v>73.17582800000001</v>
      </c>
      <c r="N48" s="15">
        <f t="shared" si="9"/>
        <v>45</v>
      </c>
      <c r="O48" s="15"/>
      <c r="P48" s="17"/>
    </row>
    <row r="49" spans="1:16" ht="27.75" customHeight="1">
      <c r="A49" s="26">
        <v>2020021519</v>
      </c>
      <c r="B49" s="27">
        <v>5</v>
      </c>
      <c r="C49" s="27">
        <v>55</v>
      </c>
      <c r="D49" s="7" t="s">
        <v>190</v>
      </c>
      <c r="E49" s="6" t="s">
        <v>97</v>
      </c>
      <c r="F49" s="8" t="s">
        <v>21</v>
      </c>
      <c r="G49" s="9">
        <v>66.4</v>
      </c>
      <c r="H49" s="14">
        <f t="shared" si="5"/>
        <v>26.560000000000002</v>
      </c>
      <c r="I49" s="15">
        <v>76.8</v>
      </c>
      <c r="J49" s="15">
        <v>1.0114</v>
      </c>
      <c r="K49" s="14">
        <f t="shared" si="6"/>
        <v>77.67552</v>
      </c>
      <c r="L49" s="14">
        <f t="shared" si="7"/>
        <v>46.605312000000005</v>
      </c>
      <c r="M49" s="16">
        <f t="shared" si="8"/>
        <v>73.165312</v>
      </c>
      <c r="N49" s="15">
        <f t="shared" si="9"/>
        <v>46</v>
      </c>
      <c r="O49" s="15"/>
      <c r="P49" s="17"/>
    </row>
    <row r="50" spans="1:16" ht="27.75" customHeight="1">
      <c r="A50" s="26">
        <v>2020021029</v>
      </c>
      <c r="B50" s="27">
        <v>5</v>
      </c>
      <c r="C50" s="27">
        <v>49</v>
      </c>
      <c r="D50" s="7" t="s">
        <v>190</v>
      </c>
      <c r="E50" s="6" t="s">
        <v>97</v>
      </c>
      <c r="F50" s="8" t="s">
        <v>21</v>
      </c>
      <c r="G50" s="9">
        <v>68.6</v>
      </c>
      <c r="H50" s="14">
        <f t="shared" si="5"/>
        <v>27.439999999999998</v>
      </c>
      <c r="I50" s="15">
        <v>74.4</v>
      </c>
      <c r="J50" s="15">
        <v>1.0114</v>
      </c>
      <c r="K50" s="14">
        <f t="shared" si="6"/>
        <v>75.24816000000001</v>
      </c>
      <c r="L50" s="14">
        <f t="shared" si="7"/>
        <v>45.14889600000001</v>
      </c>
      <c r="M50" s="16">
        <f t="shared" si="8"/>
        <v>72.588896</v>
      </c>
      <c r="N50" s="15">
        <f t="shared" si="9"/>
        <v>47</v>
      </c>
      <c r="O50" s="15"/>
      <c r="P50" s="17"/>
    </row>
    <row r="51" spans="1:16" ht="27.75" customHeight="1">
      <c r="A51" s="26">
        <v>2020020818</v>
      </c>
      <c r="B51" s="27">
        <v>5</v>
      </c>
      <c r="C51" s="27">
        <v>10</v>
      </c>
      <c r="D51" s="7" t="s">
        <v>190</v>
      </c>
      <c r="E51" s="6" t="s">
        <v>97</v>
      </c>
      <c r="F51" s="8" t="s">
        <v>21</v>
      </c>
      <c r="G51" s="9">
        <v>66.7</v>
      </c>
      <c r="H51" s="14">
        <f t="shared" si="5"/>
        <v>26.680000000000003</v>
      </c>
      <c r="I51" s="15">
        <v>75.4</v>
      </c>
      <c r="J51" s="15">
        <v>1.0114</v>
      </c>
      <c r="K51" s="14">
        <f t="shared" si="6"/>
        <v>76.25956000000001</v>
      </c>
      <c r="L51" s="14">
        <f t="shared" si="7"/>
        <v>45.755736000000006</v>
      </c>
      <c r="M51" s="16">
        <f t="shared" si="8"/>
        <v>72.435736</v>
      </c>
      <c r="N51" s="15">
        <f t="shared" si="9"/>
        <v>48</v>
      </c>
      <c r="O51" s="15"/>
      <c r="P51" s="17"/>
    </row>
    <row r="52" spans="1:16" ht="27.75" customHeight="1">
      <c r="A52" s="26">
        <v>2020020829</v>
      </c>
      <c r="B52" s="27">
        <v>5</v>
      </c>
      <c r="C52" s="27">
        <v>5</v>
      </c>
      <c r="D52" s="7" t="s">
        <v>190</v>
      </c>
      <c r="E52" s="6" t="s">
        <v>97</v>
      </c>
      <c r="F52" s="8" t="s">
        <v>21</v>
      </c>
      <c r="G52" s="9">
        <v>71</v>
      </c>
      <c r="H52" s="14">
        <f t="shared" si="5"/>
        <v>28.400000000000002</v>
      </c>
      <c r="I52" s="15">
        <v>71</v>
      </c>
      <c r="J52" s="15">
        <v>1.0114</v>
      </c>
      <c r="K52" s="14">
        <f t="shared" si="6"/>
        <v>71.80940000000001</v>
      </c>
      <c r="L52" s="14">
        <f t="shared" si="7"/>
        <v>43.085640000000005</v>
      </c>
      <c r="M52" s="16">
        <f t="shared" si="8"/>
        <v>71.48564</v>
      </c>
      <c r="N52" s="15">
        <f t="shared" si="9"/>
        <v>49</v>
      </c>
      <c r="O52" s="15"/>
      <c r="P52" s="17"/>
    </row>
    <row r="53" spans="1:16" ht="27.75" customHeight="1">
      <c r="A53" s="26">
        <v>2020021619</v>
      </c>
      <c r="B53" s="27">
        <v>5</v>
      </c>
      <c r="C53" s="27">
        <v>53</v>
      </c>
      <c r="D53" s="7" t="s">
        <v>190</v>
      </c>
      <c r="E53" s="6" t="s">
        <v>97</v>
      </c>
      <c r="F53" s="8" t="s">
        <v>21</v>
      </c>
      <c r="G53" s="9">
        <v>66.4</v>
      </c>
      <c r="H53" s="14">
        <f t="shared" si="5"/>
        <v>26.560000000000002</v>
      </c>
      <c r="I53" s="15">
        <v>74</v>
      </c>
      <c r="J53" s="15">
        <v>1.0114</v>
      </c>
      <c r="K53" s="14">
        <f t="shared" si="6"/>
        <v>74.84360000000001</v>
      </c>
      <c r="L53" s="14">
        <f t="shared" si="7"/>
        <v>44.90616000000001</v>
      </c>
      <c r="M53" s="16">
        <f t="shared" si="8"/>
        <v>71.46616</v>
      </c>
      <c r="N53" s="15">
        <f t="shared" si="9"/>
        <v>50</v>
      </c>
      <c r="O53" s="15"/>
      <c r="P53" s="17"/>
    </row>
    <row r="54" spans="1:16" ht="27.75" customHeight="1">
      <c r="A54" s="26">
        <v>2020021008</v>
      </c>
      <c r="B54" s="27">
        <v>5</v>
      </c>
      <c r="C54" s="27">
        <v>8</v>
      </c>
      <c r="D54" s="7" t="s">
        <v>190</v>
      </c>
      <c r="E54" s="6" t="s">
        <v>97</v>
      </c>
      <c r="F54" s="8" t="s">
        <v>21</v>
      </c>
      <c r="G54" s="9">
        <v>67.2</v>
      </c>
      <c r="H54" s="14">
        <f t="shared" si="5"/>
        <v>26.880000000000003</v>
      </c>
      <c r="I54" s="15">
        <v>72.2</v>
      </c>
      <c r="J54" s="15">
        <v>1.0114</v>
      </c>
      <c r="K54" s="14">
        <f t="shared" si="6"/>
        <v>73.02308000000001</v>
      </c>
      <c r="L54" s="14">
        <f t="shared" si="7"/>
        <v>43.813848</v>
      </c>
      <c r="M54" s="16">
        <f t="shared" si="8"/>
        <v>70.693848</v>
      </c>
      <c r="N54" s="15">
        <f t="shared" si="9"/>
        <v>51</v>
      </c>
      <c r="O54" s="15"/>
      <c r="P54" s="17"/>
    </row>
    <row r="55" spans="1:16" ht="27.75" customHeight="1">
      <c r="A55" s="6" t="s">
        <v>294</v>
      </c>
      <c r="B55" s="7"/>
      <c r="C55" s="7"/>
      <c r="D55" s="7" t="s">
        <v>190</v>
      </c>
      <c r="E55" s="6" t="s">
        <v>97</v>
      </c>
      <c r="F55" s="8" t="s">
        <v>21</v>
      </c>
      <c r="G55" s="9">
        <v>72.2</v>
      </c>
      <c r="H55" s="14">
        <f t="shared" si="5"/>
        <v>28.880000000000003</v>
      </c>
      <c r="I55" s="15" t="s">
        <v>32</v>
      </c>
      <c r="J55" s="15"/>
      <c r="K55" s="15"/>
      <c r="L55" s="14"/>
      <c r="M55" s="16"/>
      <c r="N55" s="15"/>
      <c r="O55" s="15"/>
      <c r="P55" s="17"/>
    </row>
    <row r="56" spans="1:16" ht="27.75" customHeight="1">
      <c r="A56" s="6" t="s">
        <v>295</v>
      </c>
      <c r="B56" s="7"/>
      <c r="C56" s="7"/>
      <c r="D56" s="7" t="s">
        <v>190</v>
      </c>
      <c r="E56" s="6" t="s">
        <v>97</v>
      </c>
      <c r="F56" s="8" t="s">
        <v>21</v>
      </c>
      <c r="G56" s="9">
        <v>71.5</v>
      </c>
      <c r="H56" s="14">
        <f t="shared" si="5"/>
        <v>28.6</v>
      </c>
      <c r="I56" s="15" t="s">
        <v>32</v>
      </c>
      <c r="J56" s="15"/>
      <c r="K56" s="15"/>
      <c r="L56" s="14"/>
      <c r="M56" s="16"/>
      <c r="N56" s="15"/>
      <c r="O56" s="15"/>
      <c r="P56" s="17"/>
    </row>
    <row r="57" spans="1:16" ht="27.75" customHeight="1">
      <c r="A57" s="6" t="s">
        <v>296</v>
      </c>
      <c r="B57" s="7"/>
      <c r="C57" s="7"/>
      <c r="D57" s="7" t="s">
        <v>190</v>
      </c>
      <c r="E57" s="6" t="s">
        <v>97</v>
      </c>
      <c r="F57" s="8" t="s">
        <v>21</v>
      </c>
      <c r="G57" s="9">
        <v>71.5</v>
      </c>
      <c r="H57" s="14">
        <f t="shared" si="5"/>
        <v>28.6</v>
      </c>
      <c r="I57" s="15" t="s">
        <v>32</v>
      </c>
      <c r="J57" s="15"/>
      <c r="K57" s="15"/>
      <c r="L57" s="14"/>
      <c r="M57" s="16"/>
      <c r="N57" s="15"/>
      <c r="O57" s="15"/>
      <c r="P57" s="17"/>
    </row>
    <row r="58" spans="1:16" ht="27.75" customHeight="1">
      <c r="A58" s="6" t="s">
        <v>297</v>
      </c>
      <c r="B58" s="7"/>
      <c r="C58" s="7"/>
      <c r="D58" s="7" t="s">
        <v>190</v>
      </c>
      <c r="E58" s="6" t="s">
        <v>97</v>
      </c>
      <c r="F58" s="8" t="s">
        <v>21</v>
      </c>
      <c r="G58" s="9">
        <v>69.5</v>
      </c>
      <c r="H58" s="14">
        <f t="shared" si="5"/>
        <v>27.8</v>
      </c>
      <c r="I58" s="15" t="s">
        <v>32</v>
      </c>
      <c r="J58" s="15"/>
      <c r="K58" s="15"/>
      <c r="L58" s="14"/>
      <c r="M58" s="16"/>
      <c r="N58" s="15"/>
      <c r="O58" s="15"/>
      <c r="P58" s="17"/>
    </row>
    <row r="59" spans="1:16" ht="27.75" customHeight="1">
      <c r="A59" s="6" t="s">
        <v>298</v>
      </c>
      <c r="B59" s="7"/>
      <c r="C59" s="7"/>
      <c r="D59" s="7" t="s">
        <v>190</v>
      </c>
      <c r="E59" s="6" t="s">
        <v>97</v>
      </c>
      <c r="F59" s="8" t="s">
        <v>21</v>
      </c>
      <c r="G59" s="9">
        <v>68.8</v>
      </c>
      <c r="H59" s="14">
        <f t="shared" si="5"/>
        <v>27.52</v>
      </c>
      <c r="I59" s="15" t="s">
        <v>32</v>
      </c>
      <c r="J59" s="15"/>
      <c r="K59" s="15"/>
      <c r="L59" s="14"/>
      <c r="M59" s="16"/>
      <c r="N59" s="15"/>
      <c r="O59" s="15"/>
      <c r="P59" s="17"/>
    </row>
    <row r="60" spans="1:16" ht="27.75" customHeight="1">
      <c r="A60" s="6" t="s">
        <v>299</v>
      </c>
      <c r="B60" s="7"/>
      <c r="C60" s="7"/>
      <c r="D60" s="7" t="s">
        <v>190</v>
      </c>
      <c r="E60" s="6" t="s">
        <v>97</v>
      </c>
      <c r="F60" s="8" t="s">
        <v>21</v>
      </c>
      <c r="G60" s="9">
        <v>67.9</v>
      </c>
      <c r="H60" s="14">
        <f t="shared" si="5"/>
        <v>27.160000000000004</v>
      </c>
      <c r="I60" s="15" t="s">
        <v>32</v>
      </c>
      <c r="J60" s="15"/>
      <c r="K60" s="15"/>
      <c r="L60" s="14"/>
      <c r="M60" s="16"/>
      <c r="N60" s="15"/>
      <c r="O60" s="15"/>
      <c r="P60" s="17"/>
    </row>
    <row r="61" spans="1:16" ht="27.75" customHeight="1">
      <c r="A61" s="6" t="s">
        <v>300</v>
      </c>
      <c r="B61" s="7"/>
      <c r="C61" s="7"/>
      <c r="D61" s="7" t="s">
        <v>190</v>
      </c>
      <c r="E61" s="6" t="s">
        <v>97</v>
      </c>
      <c r="F61" s="8" t="s">
        <v>21</v>
      </c>
      <c r="G61" s="9">
        <v>67</v>
      </c>
      <c r="H61" s="14">
        <f t="shared" si="5"/>
        <v>26.8</v>
      </c>
      <c r="I61" s="15" t="s">
        <v>32</v>
      </c>
      <c r="J61" s="15"/>
      <c r="K61" s="15"/>
      <c r="L61" s="14"/>
      <c r="M61" s="16"/>
      <c r="N61" s="15"/>
      <c r="O61" s="15"/>
      <c r="P61" s="17"/>
    </row>
    <row r="62" spans="1:16" ht="59.25" customHeight="1">
      <c r="A62" s="39" t="s">
        <v>301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1"/>
    </row>
  </sheetData>
  <sheetProtection/>
  <mergeCells count="14">
    <mergeCell ref="F2:F3"/>
    <mergeCell ref="M2:M3"/>
    <mergeCell ref="N2:N3"/>
    <mergeCell ref="O2:O3"/>
    <mergeCell ref="P2:P3"/>
    <mergeCell ref="A1:P1"/>
    <mergeCell ref="G2:H2"/>
    <mergeCell ref="I2:L2"/>
    <mergeCell ref="A62:P62"/>
    <mergeCell ref="A2:A3"/>
    <mergeCell ref="B2:B3"/>
    <mergeCell ref="C2:C3"/>
    <mergeCell ref="D2:D3"/>
    <mergeCell ref="E2:E3"/>
  </mergeCells>
  <printOptions horizontalCentered="1" verticalCentered="1"/>
  <pageMargins left="0.35" right="0.35" top="0.59" bottom="0.59" header="0.51" footer="0.51"/>
  <pageSetup fitToHeight="0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zoomScaleSheetLayoutView="100" zoomScalePageLayoutView="0" workbookViewId="0" topLeftCell="A1">
      <selection activeCell="F4" sqref="F1:F16384"/>
    </sheetView>
  </sheetViews>
  <sheetFormatPr defaultColWidth="9.00390625" defaultRowHeight="27.75" customHeight="1"/>
  <cols>
    <col min="1" max="1" width="13.00390625" style="2" customWidth="1"/>
    <col min="2" max="2" width="6.00390625" style="2" customWidth="1"/>
    <col min="3" max="4" width="6.125" style="2" customWidth="1"/>
    <col min="5" max="5" width="11.125" style="2" customWidth="1"/>
    <col min="6" max="6" width="6.625" style="2" customWidth="1"/>
    <col min="7" max="7" width="7.625" style="3" customWidth="1"/>
    <col min="8" max="8" width="7.50390625" style="2" customWidth="1"/>
    <col min="9" max="9" width="7.625" style="2" customWidth="1"/>
    <col min="10" max="10" width="7.125" style="2" customWidth="1"/>
    <col min="11" max="11" width="8.125" style="2" customWidth="1"/>
    <col min="12" max="12" width="7.00390625" style="2" customWidth="1"/>
    <col min="13" max="13" width="7.625" style="2" customWidth="1"/>
    <col min="14" max="14" width="7.125" style="2" customWidth="1"/>
    <col min="15" max="16384" width="9.00390625" style="2" customWidth="1"/>
  </cols>
  <sheetData>
    <row r="1" spans="1:14" ht="36.75" customHeight="1">
      <c r="A1" s="34" t="s">
        <v>490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</row>
    <row r="2" spans="1:14" s="1" customFormat="1" ht="22.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3"/>
      <c r="I2" s="33" t="s">
        <v>7</v>
      </c>
      <c r="J2" s="33"/>
      <c r="K2" s="33" t="s">
        <v>8</v>
      </c>
      <c r="L2" s="43" t="s">
        <v>9</v>
      </c>
      <c r="M2" s="37" t="s">
        <v>10</v>
      </c>
      <c r="N2" s="37" t="s">
        <v>11</v>
      </c>
    </row>
    <row r="3" spans="1:14" s="1" customFormat="1" ht="29.25" customHeight="1">
      <c r="A3" s="33"/>
      <c r="B3" s="33"/>
      <c r="C3" s="33"/>
      <c r="D3" s="33"/>
      <c r="E3" s="33"/>
      <c r="F3" s="33"/>
      <c r="G3" s="5" t="s">
        <v>12</v>
      </c>
      <c r="H3" s="5" t="s">
        <v>13</v>
      </c>
      <c r="I3" s="4" t="s">
        <v>14</v>
      </c>
      <c r="J3" s="4" t="s">
        <v>15</v>
      </c>
      <c r="K3" s="33"/>
      <c r="L3" s="44"/>
      <c r="M3" s="33"/>
      <c r="N3" s="33"/>
    </row>
    <row r="4" spans="1:14" ht="27.75" customHeight="1">
      <c r="A4" s="6" t="s">
        <v>302</v>
      </c>
      <c r="B4" s="7" t="s">
        <v>62</v>
      </c>
      <c r="C4" s="7" t="s">
        <v>102</v>
      </c>
      <c r="D4" s="7" t="s">
        <v>190</v>
      </c>
      <c r="E4" s="6" t="s">
        <v>303</v>
      </c>
      <c r="F4" s="8" t="s">
        <v>21</v>
      </c>
      <c r="G4" s="9">
        <v>78.7</v>
      </c>
      <c r="H4" s="14">
        <f aca="true" t="shared" si="0" ref="H4:H12">G4*0.4</f>
        <v>31.480000000000004</v>
      </c>
      <c r="I4" s="15">
        <v>90.6</v>
      </c>
      <c r="J4" s="14">
        <f aca="true" t="shared" si="1" ref="J4:J12">I4*0.6</f>
        <v>54.35999999999999</v>
      </c>
      <c r="K4" s="16">
        <f aca="true" t="shared" si="2" ref="K4:K12">J4+H4</f>
        <v>85.84</v>
      </c>
      <c r="L4" s="15">
        <f aca="true" t="shared" si="3" ref="L4:L12">RANK(K4,K$4:K$573,0)</f>
        <v>1</v>
      </c>
      <c r="M4" s="17" t="s">
        <v>22</v>
      </c>
      <c r="N4" s="17"/>
    </row>
    <row r="5" spans="1:14" ht="27.75" customHeight="1">
      <c r="A5" s="6" t="s">
        <v>304</v>
      </c>
      <c r="B5" s="7" t="s">
        <v>62</v>
      </c>
      <c r="C5" s="7" t="s">
        <v>53</v>
      </c>
      <c r="D5" s="7" t="s">
        <v>190</v>
      </c>
      <c r="E5" s="6" t="s">
        <v>303</v>
      </c>
      <c r="F5" s="8" t="s">
        <v>21</v>
      </c>
      <c r="G5" s="9">
        <v>74.3</v>
      </c>
      <c r="H5" s="14">
        <f t="shared" si="0"/>
        <v>29.72</v>
      </c>
      <c r="I5" s="15">
        <v>92.8</v>
      </c>
      <c r="J5" s="14">
        <f t="shared" si="1"/>
        <v>55.68</v>
      </c>
      <c r="K5" s="16">
        <f t="shared" si="2"/>
        <v>85.4</v>
      </c>
      <c r="L5" s="15">
        <f t="shared" si="3"/>
        <v>2</v>
      </c>
      <c r="M5" s="17" t="s">
        <v>22</v>
      </c>
      <c r="N5" s="17"/>
    </row>
    <row r="6" spans="1:14" ht="27.75" customHeight="1">
      <c r="A6" s="6" t="s">
        <v>305</v>
      </c>
      <c r="B6" s="7" t="s">
        <v>62</v>
      </c>
      <c r="C6" s="7" t="s">
        <v>62</v>
      </c>
      <c r="D6" s="7" t="s">
        <v>190</v>
      </c>
      <c r="E6" s="6" t="s">
        <v>303</v>
      </c>
      <c r="F6" s="8" t="s">
        <v>21</v>
      </c>
      <c r="G6" s="9">
        <v>74.2</v>
      </c>
      <c r="H6" s="14">
        <f t="shared" si="0"/>
        <v>29.680000000000003</v>
      </c>
      <c r="I6" s="15">
        <v>91.8</v>
      </c>
      <c r="J6" s="14">
        <f t="shared" si="1"/>
        <v>55.08</v>
      </c>
      <c r="K6" s="16">
        <f t="shared" si="2"/>
        <v>84.76</v>
      </c>
      <c r="L6" s="15">
        <f t="shared" si="3"/>
        <v>3</v>
      </c>
      <c r="M6" s="17" t="s">
        <v>22</v>
      </c>
      <c r="N6" s="17"/>
    </row>
    <row r="7" spans="1:14" ht="27.75" customHeight="1">
      <c r="A7" s="6" t="s">
        <v>306</v>
      </c>
      <c r="B7" s="7" t="s">
        <v>62</v>
      </c>
      <c r="C7" s="7" t="s">
        <v>71</v>
      </c>
      <c r="D7" s="7" t="s">
        <v>190</v>
      </c>
      <c r="E7" s="6" t="s">
        <v>303</v>
      </c>
      <c r="F7" s="8" t="s">
        <v>21</v>
      </c>
      <c r="G7" s="9">
        <v>76.7</v>
      </c>
      <c r="H7" s="14">
        <f t="shared" si="0"/>
        <v>30.680000000000003</v>
      </c>
      <c r="I7" s="15">
        <v>90</v>
      </c>
      <c r="J7" s="14">
        <f t="shared" si="1"/>
        <v>54</v>
      </c>
      <c r="K7" s="16">
        <f t="shared" si="2"/>
        <v>84.68</v>
      </c>
      <c r="L7" s="15">
        <f t="shared" si="3"/>
        <v>4</v>
      </c>
      <c r="M7" s="17"/>
      <c r="N7" s="17"/>
    </row>
    <row r="8" spans="1:14" ht="27.75" customHeight="1">
      <c r="A8" s="6" t="s">
        <v>307</v>
      </c>
      <c r="B8" s="7" t="s">
        <v>62</v>
      </c>
      <c r="C8" s="7" t="s">
        <v>17</v>
      </c>
      <c r="D8" s="7" t="s">
        <v>190</v>
      </c>
      <c r="E8" s="6" t="s">
        <v>303</v>
      </c>
      <c r="F8" s="8" t="s">
        <v>21</v>
      </c>
      <c r="G8" s="9">
        <v>76.4</v>
      </c>
      <c r="H8" s="14">
        <f t="shared" si="0"/>
        <v>30.560000000000002</v>
      </c>
      <c r="I8" s="15">
        <v>85.6</v>
      </c>
      <c r="J8" s="14">
        <f t="shared" si="1"/>
        <v>51.35999999999999</v>
      </c>
      <c r="K8" s="16">
        <f t="shared" si="2"/>
        <v>81.91999999999999</v>
      </c>
      <c r="L8" s="15">
        <f t="shared" si="3"/>
        <v>5</v>
      </c>
      <c r="M8" s="17"/>
      <c r="N8" s="17"/>
    </row>
    <row r="9" spans="1:14" ht="27.75" customHeight="1">
      <c r="A9" s="6" t="s">
        <v>308</v>
      </c>
      <c r="B9" s="7" t="s">
        <v>62</v>
      </c>
      <c r="C9" s="7" t="s">
        <v>50</v>
      </c>
      <c r="D9" s="7" t="s">
        <v>190</v>
      </c>
      <c r="E9" s="6" t="s">
        <v>303</v>
      </c>
      <c r="F9" s="8" t="s">
        <v>21</v>
      </c>
      <c r="G9" s="9">
        <v>75.8</v>
      </c>
      <c r="H9" s="14">
        <f t="shared" si="0"/>
        <v>30.32</v>
      </c>
      <c r="I9" s="15">
        <v>85.8</v>
      </c>
      <c r="J9" s="14">
        <f t="shared" si="1"/>
        <v>51.48</v>
      </c>
      <c r="K9" s="16">
        <f t="shared" si="2"/>
        <v>81.8</v>
      </c>
      <c r="L9" s="15">
        <f t="shared" si="3"/>
        <v>6</v>
      </c>
      <c r="M9" s="17"/>
      <c r="N9" s="17"/>
    </row>
    <row r="10" spans="1:14" ht="27.75" customHeight="1">
      <c r="A10" s="6" t="s">
        <v>309</v>
      </c>
      <c r="B10" s="7" t="s">
        <v>62</v>
      </c>
      <c r="C10" s="7" t="s">
        <v>66</v>
      </c>
      <c r="D10" s="7" t="s">
        <v>190</v>
      </c>
      <c r="E10" s="6" t="s">
        <v>303</v>
      </c>
      <c r="F10" s="8" t="s">
        <v>21</v>
      </c>
      <c r="G10" s="9">
        <v>75.2</v>
      </c>
      <c r="H10" s="14">
        <f t="shared" si="0"/>
        <v>30.080000000000002</v>
      </c>
      <c r="I10" s="15">
        <v>84.2</v>
      </c>
      <c r="J10" s="14">
        <f t="shared" si="1"/>
        <v>50.52</v>
      </c>
      <c r="K10" s="16">
        <f t="shared" si="2"/>
        <v>80.60000000000001</v>
      </c>
      <c r="L10" s="15">
        <f t="shared" si="3"/>
        <v>7</v>
      </c>
      <c r="M10" s="17"/>
      <c r="N10" s="17"/>
    </row>
    <row r="11" spans="1:14" ht="27.75" customHeight="1">
      <c r="A11" s="6" t="s">
        <v>310</v>
      </c>
      <c r="B11" s="7" t="s">
        <v>62</v>
      </c>
      <c r="C11" s="7" t="s">
        <v>34</v>
      </c>
      <c r="D11" s="7" t="s">
        <v>190</v>
      </c>
      <c r="E11" s="6" t="s">
        <v>303</v>
      </c>
      <c r="F11" s="8" t="s">
        <v>21</v>
      </c>
      <c r="G11" s="9">
        <v>73.9</v>
      </c>
      <c r="H11" s="14">
        <f t="shared" si="0"/>
        <v>29.560000000000002</v>
      </c>
      <c r="I11" s="15">
        <v>83.4</v>
      </c>
      <c r="J11" s="14">
        <f t="shared" si="1"/>
        <v>50.04</v>
      </c>
      <c r="K11" s="16">
        <f t="shared" si="2"/>
        <v>79.6</v>
      </c>
      <c r="L11" s="15">
        <f t="shared" si="3"/>
        <v>8</v>
      </c>
      <c r="M11" s="17"/>
      <c r="N11" s="17"/>
    </row>
    <row r="12" spans="1:14" ht="27.75" customHeight="1">
      <c r="A12" s="6" t="s">
        <v>311</v>
      </c>
      <c r="B12" s="7" t="s">
        <v>62</v>
      </c>
      <c r="C12" s="7" t="s">
        <v>55</v>
      </c>
      <c r="D12" s="7" t="s">
        <v>190</v>
      </c>
      <c r="E12" s="6" t="s">
        <v>303</v>
      </c>
      <c r="F12" s="8" t="s">
        <v>56</v>
      </c>
      <c r="G12" s="9">
        <v>75.5</v>
      </c>
      <c r="H12" s="14">
        <f t="shared" si="0"/>
        <v>30.200000000000003</v>
      </c>
      <c r="I12" s="15">
        <v>81.8</v>
      </c>
      <c r="J12" s="14">
        <f t="shared" si="1"/>
        <v>49.08</v>
      </c>
      <c r="K12" s="16">
        <f t="shared" si="2"/>
        <v>79.28</v>
      </c>
      <c r="L12" s="15">
        <f t="shared" si="3"/>
        <v>9</v>
      </c>
      <c r="M12" s="17"/>
      <c r="N12" s="17"/>
    </row>
  </sheetData>
  <sheetProtection/>
  <mergeCells count="13">
    <mergeCell ref="K2:K3"/>
    <mergeCell ref="L2:L3"/>
    <mergeCell ref="M2:M3"/>
    <mergeCell ref="N2:N3"/>
    <mergeCell ref="A1:N1"/>
    <mergeCell ref="G2:H2"/>
    <mergeCell ref="I2:J2"/>
    <mergeCell ref="A2:A3"/>
    <mergeCell ref="B2:B3"/>
    <mergeCell ref="C2:C3"/>
    <mergeCell ref="D2:D3"/>
    <mergeCell ref="E2:E3"/>
    <mergeCell ref="F2:F3"/>
  </mergeCells>
  <printOptions horizontalCentered="1" verticalCentered="1"/>
  <pageMargins left="0.35" right="0.35" top="0.59" bottom="0.59" header="0.51" footer="0.51"/>
  <pageSetup fitToHeight="0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SheetLayoutView="100" zoomScalePageLayoutView="0" workbookViewId="0" topLeftCell="A5">
      <selection activeCell="F5" sqref="F1:F16384"/>
    </sheetView>
  </sheetViews>
  <sheetFormatPr defaultColWidth="9.00390625" defaultRowHeight="27.75" customHeight="1"/>
  <cols>
    <col min="1" max="1" width="13.00390625" style="2" customWidth="1"/>
    <col min="2" max="2" width="6.00390625" style="2" customWidth="1"/>
    <col min="3" max="4" width="6.125" style="2" customWidth="1"/>
    <col min="5" max="5" width="11.125" style="2" customWidth="1"/>
    <col min="6" max="6" width="6.625" style="2" customWidth="1"/>
    <col min="7" max="7" width="7.625" style="3" customWidth="1"/>
    <col min="8" max="8" width="7.50390625" style="2" customWidth="1"/>
    <col min="9" max="9" width="7.625" style="2" customWidth="1"/>
    <col min="10" max="10" width="7.125" style="2" customWidth="1"/>
    <col min="11" max="11" width="8.125" style="2" customWidth="1"/>
    <col min="12" max="12" width="7.00390625" style="2" customWidth="1"/>
    <col min="13" max="13" width="7.625" style="2" customWidth="1"/>
    <col min="14" max="14" width="7.125" style="2" customWidth="1"/>
    <col min="15" max="16384" width="9.00390625" style="2" customWidth="1"/>
  </cols>
  <sheetData>
    <row r="1" spans="1:14" ht="36.75" customHeight="1">
      <c r="A1" s="34" t="s">
        <v>490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</row>
    <row r="2" spans="1:14" s="1" customFormat="1" ht="22.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3"/>
      <c r="I2" s="33" t="s">
        <v>7</v>
      </c>
      <c r="J2" s="33"/>
      <c r="K2" s="33" t="s">
        <v>8</v>
      </c>
      <c r="L2" s="43" t="s">
        <v>9</v>
      </c>
      <c r="M2" s="37" t="s">
        <v>10</v>
      </c>
      <c r="N2" s="37" t="s">
        <v>11</v>
      </c>
    </row>
    <row r="3" spans="1:14" s="1" customFormat="1" ht="29.25" customHeight="1">
      <c r="A3" s="33"/>
      <c r="B3" s="33"/>
      <c r="C3" s="33"/>
      <c r="D3" s="33"/>
      <c r="E3" s="33"/>
      <c r="F3" s="33"/>
      <c r="G3" s="5" t="s">
        <v>12</v>
      </c>
      <c r="H3" s="5" t="s">
        <v>13</v>
      </c>
      <c r="I3" s="4" t="s">
        <v>14</v>
      </c>
      <c r="J3" s="4" t="s">
        <v>15</v>
      </c>
      <c r="K3" s="33"/>
      <c r="L3" s="44"/>
      <c r="M3" s="33"/>
      <c r="N3" s="33"/>
    </row>
    <row r="4" spans="1:14" ht="27.75" customHeight="1">
      <c r="A4" s="22" t="s">
        <v>312</v>
      </c>
      <c r="B4" s="23" t="s">
        <v>64</v>
      </c>
      <c r="C4" s="23" t="s">
        <v>34</v>
      </c>
      <c r="D4" s="23" t="s">
        <v>190</v>
      </c>
      <c r="E4" s="22" t="s">
        <v>103</v>
      </c>
      <c r="F4" s="24" t="s">
        <v>21</v>
      </c>
      <c r="G4" s="25">
        <v>78.4</v>
      </c>
      <c r="H4" s="14">
        <f aca="true" t="shared" si="0" ref="H4:H30">G4*0.4</f>
        <v>31.360000000000003</v>
      </c>
      <c r="I4" s="15">
        <v>86.6</v>
      </c>
      <c r="J4" s="14">
        <f aca="true" t="shared" si="1" ref="J4:J26">I4*0.6</f>
        <v>51.959999999999994</v>
      </c>
      <c r="K4" s="16">
        <f aca="true" t="shared" si="2" ref="K4:K26">J4+H4</f>
        <v>83.32</v>
      </c>
      <c r="L4" s="15">
        <f aca="true" t="shared" si="3" ref="L4:L26">RANK(K4,K$4:K$589,0)</f>
        <v>1</v>
      </c>
      <c r="M4" s="15" t="s">
        <v>22</v>
      </c>
      <c r="N4" s="17"/>
    </row>
    <row r="5" spans="1:14" ht="27.75" customHeight="1">
      <c r="A5" s="22" t="s">
        <v>313</v>
      </c>
      <c r="B5" s="23" t="s">
        <v>64</v>
      </c>
      <c r="C5" s="23" t="s">
        <v>45</v>
      </c>
      <c r="D5" s="23" t="s">
        <v>190</v>
      </c>
      <c r="E5" s="22" t="s">
        <v>103</v>
      </c>
      <c r="F5" s="24" t="s">
        <v>21</v>
      </c>
      <c r="G5" s="25">
        <v>72.3</v>
      </c>
      <c r="H5" s="14">
        <f t="shared" si="0"/>
        <v>28.92</v>
      </c>
      <c r="I5" s="15">
        <v>89.8</v>
      </c>
      <c r="J5" s="14">
        <f t="shared" si="1"/>
        <v>53.879999999999995</v>
      </c>
      <c r="K5" s="16">
        <f t="shared" si="2"/>
        <v>82.8</v>
      </c>
      <c r="L5" s="15">
        <f t="shared" si="3"/>
        <v>2</v>
      </c>
      <c r="M5" s="15" t="s">
        <v>22</v>
      </c>
      <c r="N5" s="17"/>
    </row>
    <row r="6" spans="1:14" ht="27.75" customHeight="1">
      <c r="A6" s="22" t="s">
        <v>314</v>
      </c>
      <c r="B6" s="23" t="s">
        <v>64</v>
      </c>
      <c r="C6" s="23" t="s">
        <v>38</v>
      </c>
      <c r="D6" s="23" t="s">
        <v>190</v>
      </c>
      <c r="E6" s="22" t="s">
        <v>103</v>
      </c>
      <c r="F6" s="24" t="s">
        <v>21</v>
      </c>
      <c r="G6" s="25">
        <v>68.5</v>
      </c>
      <c r="H6" s="14">
        <f t="shared" si="0"/>
        <v>27.400000000000002</v>
      </c>
      <c r="I6" s="15">
        <v>89.8</v>
      </c>
      <c r="J6" s="14">
        <f t="shared" si="1"/>
        <v>53.879999999999995</v>
      </c>
      <c r="K6" s="16">
        <f t="shared" si="2"/>
        <v>81.28</v>
      </c>
      <c r="L6" s="15">
        <f t="shared" si="3"/>
        <v>3</v>
      </c>
      <c r="M6" s="15" t="s">
        <v>22</v>
      </c>
      <c r="N6" s="17"/>
    </row>
    <row r="7" spans="1:14" ht="27.75" customHeight="1">
      <c r="A7" s="22" t="s">
        <v>315</v>
      </c>
      <c r="B7" s="23" t="s">
        <v>64</v>
      </c>
      <c r="C7" s="23" t="s">
        <v>121</v>
      </c>
      <c r="D7" s="23" t="s">
        <v>190</v>
      </c>
      <c r="E7" s="22" t="s">
        <v>103</v>
      </c>
      <c r="F7" s="24" t="s">
        <v>21</v>
      </c>
      <c r="G7" s="25">
        <v>71.6</v>
      </c>
      <c r="H7" s="14">
        <f t="shared" si="0"/>
        <v>28.64</v>
      </c>
      <c r="I7" s="15">
        <v>82.9</v>
      </c>
      <c r="J7" s="14">
        <f t="shared" si="1"/>
        <v>49.74</v>
      </c>
      <c r="K7" s="16">
        <f t="shared" si="2"/>
        <v>78.38</v>
      </c>
      <c r="L7" s="15">
        <f t="shared" si="3"/>
        <v>4</v>
      </c>
      <c r="M7" s="15" t="s">
        <v>22</v>
      </c>
      <c r="N7" s="17"/>
    </row>
    <row r="8" spans="1:14" ht="27.75" customHeight="1">
      <c r="A8" s="22" t="s">
        <v>316</v>
      </c>
      <c r="B8" s="23" t="s">
        <v>64</v>
      </c>
      <c r="C8" s="23" t="s">
        <v>126</v>
      </c>
      <c r="D8" s="23" t="s">
        <v>190</v>
      </c>
      <c r="E8" s="22" t="s">
        <v>103</v>
      </c>
      <c r="F8" s="24" t="s">
        <v>21</v>
      </c>
      <c r="G8" s="25">
        <v>66.2</v>
      </c>
      <c r="H8" s="14">
        <f t="shared" si="0"/>
        <v>26.480000000000004</v>
      </c>
      <c r="I8" s="15">
        <v>85.2</v>
      </c>
      <c r="J8" s="14">
        <f t="shared" si="1"/>
        <v>51.12</v>
      </c>
      <c r="K8" s="16">
        <f t="shared" si="2"/>
        <v>77.6</v>
      </c>
      <c r="L8" s="15">
        <f t="shared" si="3"/>
        <v>5</v>
      </c>
      <c r="M8" s="15" t="s">
        <v>22</v>
      </c>
      <c r="N8" s="17"/>
    </row>
    <row r="9" spans="1:14" ht="27.75" customHeight="1">
      <c r="A9" s="22" t="s">
        <v>317</v>
      </c>
      <c r="B9" s="23" t="s">
        <v>64</v>
      </c>
      <c r="C9" s="23" t="s">
        <v>101</v>
      </c>
      <c r="D9" s="23" t="s">
        <v>190</v>
      </c>
      <c r="E9" s="22" t="s">
        <v>103</v>
      </c>
      <c r="F9" s="24" t="s">
        <v>21</v>
      </c>
      <c r="G9" s="25">
        <v>69.1</v>
      </c>
      <c r="H9" s="14">
        <f t="shared" si="0"/>
        <v>27.64</v>
      </c>
      <c r="I9" s="15">
        <v>80.9</v>
      </c>
      <c r="J9" s="14">
        <f t="shared" si="1"/>
        <v>48.54</v>
      </c>
      <c r="K9" s="16">
        <f t="shared" si="2"/>
        <v>76.18</v>
      </c>
      <c r="L9" s="15">
        <f t="shared" si="3"/>
        <v>6</v>
      </c>
      <c r="M9" s="15" t="s">
        <v>22</v>
      </c>
      <c r="N9" s="17"/>
    </row>
    <row r="10" spans="1:14" ht="27.75" customHeight="1">
      <c r="A10" s="22" t="s">
        <v>318</v>
      </c>
      <c r="B10" s="23" t="s">
        <v>64</v>
      </c>
      <c r="C10" s="23" t="s">
        <v>35</v>
      </c>
      <c r="D10" s="23" t="s">
        <v>190</v>
      </c>
      <c r="E10" s="22" t="s">
        <v>103</v>
      </c>
      <c r="F10" s="24" t="s">
        <v>21</v>
      </c>
      <c r="G10" s="25">
        <v>64.7</v>
      </c>
      <c r="H10" s="14">
        <f t="shared" si="0"/>
        <v>25.880000000000003</v>
      </c>
      <c r="I10" s="15">
        <v>83.8</v>
      </c>
      <c r="J10" s="14">
        <f t="shared" si="1"/>
        <v>50.279999999999994</v>
      </c>
      <c r="K10" s="16">
        <f t="shared" si="2"/>
        <v>76.16</v>
      </c>
      <c r="L10" s="15">
        <f t="shared" si="3"/>
        <v>7</v>
      </c>
      <c r="M10" s="15" t="s">
        <v>22</v>
      </c>
      <c r="N10" s="17"/>
    </row>
    <row r="11" spans="1:14" ht="27.75" customHeight="1">
      <c r="A11" s="22" t="s">
        <v>319</v>
      </c>
      <c r="B11" s="23" t="s">
        <v>64</v>
      </c>
      <c r="C11" s="23" t="s">
        <v>64</v>
      </c>
      <c r="D11" s="23" t="s">
        <v>190</v>
      </c>
      <c r="E11" s="22" t="s">
        <v>103</v>
      </c>
      <c r="F11" s="24" t="s">
        <v>21</v>
      </c>
      <c r="G11" s="25">
        <v>66.8</v>
      </c>
      <c r="H11" s="14">
        <f t="shared" si="0"/>
        <v>26.72</v>
      </c>
      <c r="I11" s="15">
        <v>81.2</v>
      </c>
      <c r="J11" s="14">
        <f t="shared" si="1"/>
        <v>48.72</v>
      </c>
      <c r="K11" s="16">
        <f t="shared" si="2"/>
        <v>75.44</v>
      </c>
      <c r="L11" s="15">
        <f t="shared" si="3"/>
        <v>8</v>
      </c>
      <c r="M11" s="15" t="s">
        <v>22</v>
      </c>
      <c r="N11" s="17"/>
    </row>
    <row r="12" spans="1:14" ht="27.75" customHeight="1">
      <c r="A12" s="22" t="s">
        <v>320</v>
      </c>
      <c r="B12" s="23" t="s">
        <v>64</v>
      </c>
      <c r="C12" s="23" t="s">
        <v>41</v>
      </c>
      <c r="D12" s="23" t="s">
        <v>190</v>
      </c>
      <c r="E12" s="22" t="s">
        <v>103</v>
      </c>
      <c r="F12" s="24" t="s">
        <v>21</v>
      </c>
      <c r="G12" s="25">
        <v>60.7</v>
      </c>
      <c r="H12" s="14">
        <f t="shared" si="0"/>
        <v>24.28</v>
      </c>
      <c r="I12" s="15">
        <v>83.8</v>
      </c>
      <c r="J12" s="14">
        <f t="shared" si="1"/>
        <v>50.279999999999994</v>
      </c>
      <c r="K12" s="16">
        <f t="shared" si="2"/>
        <v>74.56</v>
      </c>
      <c r="L12" s="15">
        <f t="shared" si="3"/>
        <v>9</v>
      </c>
      <c r="M12" s="15" t="s">
        <v>22</v>
      </c>
      <c r="N12" s="17"/>
    </row>
    <row r="13" spans="1:14" ht="27.75" customHeight="1">
      <c r="A13" s="22" t="s">
        <v>321</v>
      </c>
      <c r="B13" s="23" t="s">
        <v>64</v>
      </c>
      <c r="C13" s="23" t="s">
        <v>79</v>
      </c>
      <c r="D13" s="23" t="s">
        <v>190</v>
      </c>
      <c r="E13" s="22" t="s">
        <v>103</v>
      </c>
      <c r="F13" s="24" t="s">
        <v>21</v>
      </c>
      <c r="G13" s="25">
        <v>71.5</v>
      </c>
      <c r="H13" s="14">
        <f t="shared" si="0"/>
        <v>28.6</v>
      </c>
      <c r="I13" s="15">
        <v>75.6</v>
      </c>
      <c r="J13" s="14">
        <f t="shared" si="1"/>
        <v>45.35999999999999</v>
      </c>
      <c r="K13" s="16">
        <f t="shared" si="2"/>
        <v>73.96</v>
      </c>
      <c r="L13" s="15">
        <f t="shared" si="3"/>
        <v>10</v>
      </c>
      <c r="M13" s="15"/>
      <c r="N13" s="17"/>
    </row>
    <row r="14" spans="1:14" ht="27.75" customHeight="1">
      <c r="A14" s="22" t="s">
        <v>322</v>
      </c>
      <c r="B14" s="23" t="s">
        <v>64</v>
      </c>
      <c r="C14" s="23" t="s">
        <v>18</v>
      </c>
      <c r="D14" s="23" t="s">
        <v>190</v>
      </c>
      <c r="E14" s="22" t="s">
        <v>103</v>
      </c>
      <c r="F14" s="24" t="s">
        <v>21</v>
      </c>
      <c r="G14" s="25">
        <v>64.9</v>
      </c>
      <c r="H14" s="14">
        <f t="shared" si="0"/>
        <v>25.960000000000004</v>
      </c>
      <c r="I14" s="15">
        <v>79.2</v>
      </c>
      <c r="J14" s="14">
        <f t="shared" si="1"/>
        <v>47.52</v>
      </c>
      <c r="K14" s="16">
        <f t="shared" si="2"/>
        <v>73.48</v>
      </c>
      <c r="L14" s="15">
        <f t="shared" si="3"/>
        <v>11</v>
      </c>
      <c r="M14" s="15"/>
      <c r="N14" s="17"/>
    </row>
    <row r="15" spans="1:14" ht="27.75" customHeight="1">
      <c r="A15" s="22" t="s">
        <v>323</v>
      </c>
      <c r="B15" s="23" t="s">
        <v>64</v>
      </c>
      <c r="C15" s="23" t="s">
        <v>130</v>
      </c>
      <c r="D15" s="23" t="s">
        <v>190</v>
      </c>
      <c r="E15" s="22" t="s">
        <v>103</v>
      </c>
      <c r="F15" s="24" t="s">
        <v>21</v>
      </c>
      <c r="G15" s="25">
        <v>60</v>
      </c>
      <c r="H15" s="14">
        <f t="shared" si="0"/>
        <v>24</v>
      </c>
      <c r="I15" s="15">
        <v>82.2</v>
      </c>
      <c r="J15" s="14">
        <f t="shared" si="1"/>
        <v>49.32</v>
      </c>
      <c r="K15" s="16">
        <f t="shared" si="2"/>
        <v>73.32</v>
      </c>
      <c r="L15" s="15">
        <f t="shared" si="3"/>
        <v>12</v>
      </c>
      <c r="M15" s="15"/>
      <c r="N15" s="17"/>
    </row>
    <row r="16" spans="1:14" ht="27.75" customHeight="1">
      <c r="A16" s="22" t="s">
        <v>324</v>
      </c>
      <c r="B16" s="23" t="s">
        <v>64</v>
      </c>
      <c r="C16" s="23" t="s">
        <v>138</v>
      </c>
      <c r="D16" s="23" t="s">
        <v>190</v>
      </c>
      <c r="E16" s="22" t="s">
        <v>103</v>
      </c>
      <c r="F16" s="24" t="s">
        <v>21</v>
      </c>
      <c r="G16" s="25">
        <v>63.9</v>
      </c>
      <c r="H16" s="14">
        <f t="shared" si="0"/>
        <v>25.560000000000002</v>
      </c>
      <c r="I16" s="15">
        <v>79.4</v>
      </c>
      <c r="J16" s="14">
        <f t="shared" si="1"/>
        <v>47.64</v>
      </c>
      <c r="K16" s="16">
        <f t="shared" si="2"/>
        <v>73.2</v>
      </c>
      <c r="L16" s="15">
        <f t="shared" si="3"/>
        <v>13</v>
      </c>
      <c r="M16" s="15"/>
      <c r="N16" s="17"/>
    </row>
    <row r="17" spans="1:14" ht="27.75" customHeight="1">
      <c r="A17" s="22" t="s">
        <v>325</v>
      </c>
      <c r="B17" s="23" t="s">
        <v>64</v>
      </c>
      <c r="C17" s="23" t="s">
        <v>24</v>
      </c>
      <c r="D17" s="23" t="s">
        <v>190</v>
      </c>
      <c r="E17" s="22" t="s">
        <v>103</v>
      </c>
      <c r="F17" s="24" t="s">
        <v>21</v>
      </c>
      <c r="G17" s="25">
        <v>65.7</v>
      </c>
      <c r="H17" s="14">
        <f t="shared" si="0"/>
        <v>26.28</v>
      </c>
      <c r="I17" s="15">
        <v>77.6</v>
      </c>
      <c r="J17" s="14">
        <f t="shared" si="1"/>
        <v>46.559999999999995</v>
      </c>
      <c r="K17" s="16">
        <f t="shared" si="2"/>
        <v>72.84</v>
      </c>
      <c r="L17" s="15">
        <f t="shared" si="3"/>
        <v>14</v>
      </c>
      <c r="M17" s="15"/>
      <c r="N17" s="17"/>
    </row>
    <row r="18" spans="1:14" ht="27.75" customHeight="1">
      <c r="A18" s="22" t="s">
        <v>326</v>
      </c>
      <c r="B18" s="23" t="s">
        <v>64</v>
      </c>
      <c r="C18" s="23" t="s">
        <v>71</v>
      </c>
      <c r="D18" s="23" t="s">
        <v>190</v>
      </c>
      <c r="E18" s="22" t="s">
        <v>103</v>
      </c>
      <c r="F18" s="24" t="s">
        <v>21</v>
      </c>
      <c r="G18" s="25">
        <v>62.3</v>
      </c>
      <c r="H18" s="14">
        <f t="shared" si="0"/>
        <v>24.92</v>
      </c>
      <c r="I18" s="15">
        <v>79.7</v>
      </c>
      <c r="J18" s="14">
        <f t="shared" si="1"/>
        <v>47.82</v>
      </c>
      <c r="K18" s="16">
        <f t="shared" si="2"/>
        <v>72.74000000000001</v>
      </c>
      <c r="L18" s="15">
        <f t="shared" si="3"/>
        <v>15</v>
      </c>
      <c r="M18" s="15"/>
      <c r="N18" s="17"/>
    </row>
    <row r="19" spans="1:14" ht="27.75" customHeight="1">
      <c r="A19" s="22" t="s">
        <v>327</v>
      </c>
      <c r="B19" s="23" t="s">
        <v>64</v>
      </c>
      <c r="C19" s="23" t="s">
        <v>169</v>
      </c>
      <c r="D19" s="23" t="s">
        <v>190</v>
      </c>
      <c r="E19" s="22" t="s">
        <v>103</v>
      </c>
      <c r="F19" s="24" t="s">
        <v>21</v>
      </c>
      <c r="G19" s="25">
        <v>67.3</v>
      </c>
      <c r="H19" s="14">
        <f t="shared" si="0"/>
        <v>26.92</v>
      </c>
      <c r="I19" s="15">
        <v>75.4</v>
      </c>
      <c r="J19" s="14">
        <f t="shared" si="1"/>
        <v>45.24</v>
      </c>
      <c r="K19" s="16">
        <f t="shared" si="2"/>
        <v>72.16</v>
      </c>
      <c r="L19" s="15">
        <f t="shared" si="3"/>
        <v>16</v>
      </c>
      <c r="M19" s="15"/>
      <c r="N19" s="17"/>
    </row>
    <row r="20" spans="1:14" ht="27.75" customHeight="1">
      <c r="A20" s="6" t="s">
        <v>328</v>
      </c>
      <c r="B20" s="7" t="s">
        <v>64</v>
      </c>
      <c r="C20" s="7" t="s">
        <v>26</v>
      </c>
      <c r="D20" s="7" t="s">
        <v>190</v>
      </c>
      <c r="E20" s="6" t="s">
        <v>103</v>
      </c>
      <c r="F20" s="8" t="s">
        <v>21</v>
      </c>
      <c r="G20" s="9">
        <v>63.6</v>
      </c>
      <c r="H20" s="14">
        <f t="shared" si="0"/>
        <v>25.44</v>
      </c>
      <c r="I20" s="15">
        <v>76.8</v>
      </c>
      <c r="J20" s="14">
        <f t="shared" si="1"/>
        <v>46.08</v>
      </c>
      <c r="K20" s="16">
        <f t="shared" si="2"/>
        <v>71.52</v>
      </c>
      <c r="L20" s="15">
        <f t="shared" si="3"/>
        <v>17</v>
      </c>
      <c r="M20" s="15"/>
      <c r="N20" s="17"/>
    </row>
    <row r="21" spans="1:14" ht="27.75" customHeight="1">
      <c r="A21" s="6" t="s">
        <v>329</v>
      </c>
      <c r="B21" s="7" t="s">
        <v>64</v>
      </c>
      <c r="C21" s="7" t="s">
        <v>94</v>
      </c>
      <c r="D21" s="7" t="s">
        <v>190</v>
      </c>
      <c r="E21" s="6" t="s">
        <v>103</v>
      </c>
      <c r="F21" s="8" t="s">
        <v>21</v>
      </c>
      <c r="G21" s="9">
        <v>66.6</v>
      </c>
      <c r="H21" s="14">
        <f t="shared" si="0"/>
        <v>26.64</v>
      </c>
      <c r="I21" s="15">
        <v>74.8</v>
      </c>
      <c r="J21" s="14">
        <f t="shared" si="1"/>
        <v>44.879999999999995</v>
      </c>
      <c r="K21" s="16">
        <f t="shared" si="2"/>
        <v>71.52</v>
      </c>
      <c r="L21" s="15">
        <f t="shared" si="3"/>
        <v>17</v>
      </c>
      <c r="M21" s="15"/>
      <c r="N21" s="17"/>
    </row>
    <row r="22" spans="1:14" ht="27.75" customHeight="1">
      <c r="A22" s="6" t="s">
        <v>330</v>
      </c>
      <c r="B22" s="7" t="s">
        <v>64</v>
      </c>
      <c r="C22" s="7" t="s">
        <v>30</v>
      </c>
      <c r="D22" s="7" t="s">
        <v>190</v>
      </c>
      <c r="E22" s="6" t="s">
        <v>103</v>
      </c>
      <c r="F22" s="8" t="s">
        <v>21</v>
      </c>
      <c r="G22" s="9">
        <v>61.9</v>
      </c>
      <c r="H22" s="14">
        <f t="shared" si="0"/>
        <v>24.76</v>
      </c>
      <c r="I22" s="15">
        <v>76.2</v>
      </c>
      <c r="J22" s="14">
        <f t="shared" si="1"/>
        <v>45.72</v>
      </c>
      <c r="K22" s="16">
        <f t="shared" si="2"/>
        <v>70.48</v>
      </c>
      <c r="L22" s="15">
        <f t="shared" si="3"/>
        <v>19</v>
      </c>
      <c r="M22" s="15"/>
      <c r="N22" s="17"/>
    </row>
    <row r="23" spans="1:14" ht="27.75" customHeight="1">
      <c r="A23" s="6" t="s">
        <v>331</v>
      </c>
      <c r="B23" s="7" t="s">
        <v>64</v>
      </c>
      <c r="C23" s="7" t="s">
        <v>128</v>
      </c>
      <c r="D23" s="7" t="s">
        <v>190</v>
      </c>
      <c r="E23" s="6" t="s">
        <v>103</v>
      </c>
      <c r="F23" s="8" t="s">
        <v>56</v>
      </c>
      <c r="G23" s="9">
        <v>59.5</v>
      </c>
      <c r="H23" s="14">
        <f t="shared" si="0"/>
        <v>23.8</v>
      </c>
      <c r="I23" s="15">
        <v>77.6</v>
      </c>
      <c r="J23" s="14">
        <f t="shared" si="1"/>
        <v>46.559999999999995</v>
      </c>
      <c r="K23" s="16">
        <f t="shared" si="2"/>
        <v>70.36</v>
      </c>
      <c r="L23" s="15">
        <f t="shared" si="3"/>
        <v>20</v>
      </c>
      <c r="M23" s="15"/>
      <c r="N23" s="17"/>
    </row>
    <row r="24" spans="1:14" ht="27.75" customHeight="1">
      <c r="A24" s="6" t="s">
        <v>332</v>
      </c>
      <c r="B24" s="7" t="s">
        <v>64</v>
      </c>
      <c r="C24" s="7" t="s">
        <v>167</v>
      </c>
      <c r="D24" s="7" t="s">
        <v>190</v>
      </c>
      <c r="E24" s="6" t="s">
        <v>103</v>
      </c>
      <c r="F24" s="8" t="s">
        <v>21</v>
      </c>
      <c r="G24" s="9">
        <v>59.9</v>
      </c>
      <c r="H24" s="14">
        <f t="shared" si="0"/>
        <v>23.96</v>
      </c>
      <c r="I24" s="15">
        <v>74.5</v>
      </c>
      <c r="J24" s="14">
        <f t="shared" si="1"/>
        <v>44.699999999999996</v>
      </c>
      <c r="K24" s="16">
        <f t="shared" si="2"/>
        <v>68.66</v>
      </c>
      <c r="L24" s="15">
        <f t="shared" si="3"/>
        <v>21</v>
      </c>
      <c r="M24" s="15"/>
      <c r="N24" s="17"/>
    </row>
    <row r="25" spans="1:14" ht="27.75" customHeight="1">
      <c r="A25" s="6" t="s">
        <v>333</v>
      </c>
      <c r="B25" s="7" t="s">
        <v>64</v>
      </c>
      <c r="C25" s="7" t="s">
        <v>90</v>
      </c>
      <c r="D25" s="7" t="s">
        <v>190</v>
      </c>
      <c r="E25" s="6" t="s">
        <v>103</v>
      </c>
      <c r="F25" s="8" t="s">
        <v>21</v>
      </c>
      <c r="G25" s="9">
        <v>63</v>
      </c>
      <c r="H25" s="14">
        <f t="shared" si="0"/>
        <v>25.200000000000003</v>
      </c>
      <c r="I25" s="15">
        <v>71.5</v>
      </c>
      <c r="J25" s="14">
        <f t="shared" si="1"/>
        <v>42.9</v>
      </c>
      <c r="K25" s="16">
        <f t="shared" si="2"/>
        <v>68.1</v>
      </c>
      <c r="L25" s="15">
        <f t="shared" si="3"/>
        <v>22</v>
      </c>
      <c r="M25" s="15"/>
      <c r="N25" s="17"/>
    </row>
    <row r="26" spans="1:14" ht="27.75" customHeight="1">
      <c r="A26" s="6" t="s">
        <v>334</v>
      </c>
      <c r="B26" s="7" t="s">
        <v>64</v>
      </c>
      <c r="C26" s="7" t="s">
        <v>82</v>
      </c>
      <c r="D26" s="7" t="s">
        <v>190</v>
      </c>
      <c r="E26" s="6" t="s">
        <v>103</v>
      </c>
      <c r="F26" s="8" t="s">
        <v>21</v>
      </c>
      <c r="G26" s="9">
        <v>59.3</v>
      </c>
      <c r="H26" s="14">
        <f t="shared" si="0"/>
        <v>23.72</v>
      </c>
      <c r="I26" s="15">
        <v>72.4</v>
      </c>
      <c r="J26" s="14">
        <f t="shared" si="1"/>
        <v>43.440000000000005</v>
      </c>
      <c r="K26" s="16">
        <f t="shared" si="2"/>
        <v>67.16</v>
      </c>
      <c r="L26" s="15">
        <f t="shared" si="3"/>
        <v>23</v>
      </c>
      <c r="M26" s="15"/>
      <c r="N26" s="17"/>
    </row>
    <row r="27" spans="1:14" ht="27.75" customHeight="1">
      <c r="A27" s="6" t="s">
        <v>335</v>
      </c>
      <c r="B27" s="7" t="s">
        <v>64</v>
      </c>
      <c r="C27" s="7"/>
      <c r="D27" s="7" t="s">
        <v>190</v>
      </c>
      <c r="E27" s="6" t="s">
        <v>103</v>
      </c>
      <c r="F27" s="8" t="s">
        <v>21</v>
      </c>
      <c r="G27" s="9">
        <v>66.6</v>
      </c>
      <c r="H27" s="14">
        <f t="shared" si="0"/>
        <v>26.64</v>
      </c>
      <c r="I27" s="15" t="s">
        <v>32</v>
      </c>
      <c r="J27" s="14"/>
      <c r="K27" s="16"/>
      <c r="L27" s="15"/>
      <c r="M27" s="15"/>
      <c r="N27" s="17"/>
    </row>
    <row r="28" spans="1:14" ht="27.75" customHeight="1">
      <c r="A28" s="22" t="s">
        <v>336</v>
      </c>
      <c r="B28" s="23" t="s">
        <v>64</v>
      </c>
      <c r="C28" s="23"/>
      <c r="D28" s="23" t="s">
        <v>190</v>
      </c>
      <c r="E28" s="22" t="s">
        <v>103</v>
      </c>
      <c r="F28" s="24" t="s">
        <v>21</v>
      </c>
      <c r="G28" s="25">
        <v>66</v>
      </c>
      <c r="H28" s="14">
        <f t="shared" si="0"/>
        <v>26.400000000000002</v>
      </c>
      <c r="I28" s="15" t="s">
        <v>32</v>
      </c>
      <c r="J28" s="14"/>
      <c r="K28" s="16"/>
      <c r="L28" s="15"/>
      <c r="M28" s="15"/>
      <c r="N28" s="17"/>
    </row>
    <row r="29" spans="1:14" ht="27.75" customHeight="1">
      <c r="A29" s="22" t="s">
        <v>337</v>
      </c>
      <c r="B29" s="23" t="s">
        <v>64</v>
      </c>
      <c r="C29" s="23"/>
      <c r="D29" s="23" t="s">
        <v>190</v>
      </c>
      <c r="E29" s="22" t="s">
        <v>103</v>
      </c>
      <c r="F29" s="24" t="s">
        <v>21</v>
      </c>
      <c r="G29" s="25">
        <v>66</v>
      </c>
      <c r="H29" s="14">
        <f t="shared" si="0"/>
        <v>26.400000000000002</v>
      </c>
      <c r="I29" s="15" t="s">
        <v>32</v>
      </c>
      <c r="J29" s="14"/>
      <c r="K29" s="16"/>
      <c r="L29" s="15"/>
      <c r="M29" s="15"/>
      <c r="N29" s="17"/>
    </row>
    <row r="30" spans="1:14" ht="27.75" customHeight="1">
      <c r="A30" s="22" t="s">
        <v>338</v>
      </c>
      <c r="B30" s="23" t="s">
        <v>64</v>
      </c>
      <c r="C30" s="23"/>
      <c r="D30" s="23" t="s">
        <v>190</v>
      </c>
      <c r="E30" s="22" t="s">
        <v>103</v>
      </c>
      <c r="F30" s="23" t="s">
        <v>21</v>
      </c>
      <c r="G30" s="25">
        <v>65.2</v>
      </c>
      <c r="H30" s="14">
        <f t="shared" si="0"/>
        <v>26.080000000000002</v>
      </c>
      <c r="I30" s="15" t="s">
        <v>32</v>
      </c>
      <c r="J30" s="14"/>
      <c r="K30" s="16"/>
      <c r="L30" s="15"/>
      <c r="M30" s="15"/>
      <c r="N30" s="17"/>
    </row>
  </sheetData>
  <sheetProtection/>
  <mergeCells count="13">
    <mergeCell ref="K2:K3"/>
    <mergeCell ref="L2:L3"/>
    <mergeCell ref="M2:M3"/>
    <mergeCell ref="N2:N3"/>
    <mergeCell ref="A1:N1"/>
    <mergeCell ref="G2:H2"/>
    <mergeCell ref="I2:J2"/>
    <mergeCell ref="A2:A3"/>
    <mergeCell ref="B2:B3"/>
    <mergeCell ref="C2:C3"/>
    <mergeCell ref="D2:D3"/>
    <mergeCell ref="E2:E3"/>
    <mergeCell ref="F2:F3"/>
  </mergeCells>
  <printOptions horizontalCentered="1" verticalCentered="1"/>
  <pageMargins left="0.35" right="0.35" top="0.59" bottom="0.59" header="0.51" footer="0.51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100" zoomScalePageLayoutView="0" workbookViewId="0" topLeftCell="A1">
      <selection activeCell="F4" sqref="F1:F16384"/>
    </sheetView>
  </sheetViews>
  <sheetFormatPr defaultColWidth="9.00390625" defaultRowHeight="27.75" customHeight="1"/>
  <cols>
    <col min="1" max="1" width="13.00390625" style="2" customWidth="1"/>
    <col min="2" max="2" width="6.00390625" style="2" customWidth="1"/>
    <col min="3" max="4" width="6.125" style="2" customWidth="1"/>
    <col min="5" max="5" width="11.125" style="2" customWidth="1"/>
    <col min="6" max="6" width="6.625" style="2" customWidth="1"/>
    <col min="7" max="7" width="7.625" style="3" customWidth="1"/>
    <col min="8" max="8" width="7.50390625" style="2" customWidth="1"/>
    <col min="9" max="9" width="7.625" style="2" customWidth="1"/>
    <col min="10" max="10" width="7.125" style="2" customWidth="1"/>
    <col min="11" max="11" width="8.125" style="2" customWidth="1"/>
    <col min="12" max="12" width="7.00390625" style="2" customWidth="1"/>
    <col min="13" max="13" width="7.625" style="2" customWidth="1"/>
    <col min="14" max="14" width="7.125" style="2" customWidth="1"/>
    <col min="15" max="16384" width="9.00390625" style="2" customWidth="1"/>
  </cols>
  <sheetData>
    <row r="1" spans="1:14" ht="36.75" customHeight="1">
      <c r="A1" s="34" t="s">
        <v>490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</row>
    <row r="2" spans="1:14" s="1" customFormat="1" ht="22.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3"/>
      <c r="I2" s="33" t="s">
        <v>7</v>
      </c>
      <c r="J2" s="33"/>
      <c r="K2" s="33" t="s">
        <v>8</v>
      </c>
      <c r="L2" s="33" t="s">
        <v>9</v>
      </c>
      <c r="M2" s="33" t="s">
        <v>10</v>
      </c>
      <c r="N2" s="33" t="s">
        <v>11</v>
      </c>
    </row>
    <row r="3" spans="1:14" s="1" customFormat="1" ht="29.25" customHeight="1">
      <c r="A3" s="33"/>
      <c r="B3" s="33"/>
      <c r="C3" s="33"/>
      <c r="D3" s="33"/>
      <c r="E3" s="33"/>
      <c r="F3" s="33"/>
      <c r="G3" s="5" t="s">
        <v>12</v>
      </c>
      <c r="H3" s="5" t="s">
        <v>13</v>
      </c>
      <c r="I3" s="4" t="s">
        <v>14</v>
      </c>
      <c r="J3" s="4" t="s">
        <v>15</v>
      </c>
      <c r="K3" s="33"/>
      <c r="L3" s="33"/>
      <c r="M3" s="33"/>
      <c r="N3" s="33"/>
    </row>
    <row r="4" spans="1:14" ht="27.75" customHeight="1">
      <c r="A4" s="6" t="s">
        <v>33</v>
      </c>
      <c r="B4" s="7" t="s">
        <v>34</v>
      </c>
      <c r="C4" s="7" t="s">
        <v>35</v>
      </c>
      <c r="D4" s="7" t="s">
        <v>19</v>
      </c>
      <c r="E4" s="6" t="s">
        <v>36</v>
      </c>
      <c r="F4" s="8" t="s">
        <v>21</v>
      </c>
      <c r="G4" s="9">
        <v>60.5</v>
      </c>
      <c r="H4" s="14">
        <f aca="true" t="shared" si="0" ref="H4:H12">G4*0.4</f>
        <v>24.200000000000003</v>
      </c>
      <c r="I4" s="15">
        <v>94.6</v>
      </c>
      <c r="J4" s="14">
        <f aca="true" t="shared" si="1" ref="J4:J9">I4*0.6</f>
        <v>56.76</v>
      </c>
      <c r="K4" s="16">
        <f aca="true" t="shared" si="2" ref="K4:K9">H4+J4</f>
        <v>80.96000000000001</v>
      </c>
      <c r="L4" s="15">
        <f aca="true" t="shared" si="3" ref="L4:L9">RANK(K4,K$4:K$991,0)</f>
        <v>1</v>
      </c>
      <c r="M4" s="15" t="s">
        <v>22</v>
      </c>
      <c r="N4" s="17"/>
    </row>
    <row r="5" spans="1:14" ht="27.75" customHeight="1">
      <c r="A5" s="6" t="s">
        <v>37</v>
      </c>
      <c r="B5" s="7" t="s">
        <v>34</v>
      </c>
      <c r="C5" s="7" t="s">
        <v>38</v>
      </c>
      <c r="D5" s="7" t="s">
        <v>19</v>
      </c>
      <c r="E5" s="6" t="s">
        <v>36</v>
      </c>
      <c r="F5" s="8" t="s">
        <v>21</v>
      </c>
      <c r="G5" s="9">
        <v>64.1</v>
      </c>
      <c r="H5" s="14">
        <f t="shared" si="0"/>
        <v>25.64</v>
      </c>
      <c r="I5" s="15">
        <v>92</v>
      </c>
      <c r="J5" s="14">
        <f t="shared" si="1"/>
        <v>55.199999999999996</v>
      </c>
      <c r="K5" s="16">
        <f t="shared" si="2"/>
        <v>80.84</v>
      </c>
      <c r="L5" s="15">
        <f t="shared" si="3"/>
        <v>2</v>
      </c>
      <c r="M5" s="15" t="s">
        <v>22</v>
      </c>
      <c r="N5" s="17"/>
    </row>
    <row r="6" spans="1:14" ht="27.75" customHeight="1">
      <c r="A6" s="6" t="s">
        <v>39</v>
      </c>
      <c r="B6" s="7" t="s">
        <v>34</v>
      </c>
      <c r="C6" s="7" t="s">
        <v>30</v>
      </c>
      <c r="D6" s="7" t="s">
        <v>19</v>
      </c>
      <c r="E6" s="6" t="s">
        <v>36</v>
      </c>
      <c r="F6" s="8" t="s">
        <v>21</v>
      </c>
      <c r="G6" s="9">
        <v>60.7</v>
      </c>
      <c r="H6" s="14">
        <f t="shared" si="0"/>
        <v>24.28</v>
      </c>
      <c r="I6" s="15">
        <v>90.2</v>
      </c>
      <c r="J6" s="14">
        <f t="shared" si="1"/>
        <v>54.12</v>
      </c>
      <c r="K6" s="16">
        <f t="shared" si="2"/>
        <v>78.4</v>
      </c>
      <c r="L6" s="15">
        <f t="shared" si="3"/>
        <v>3</v>
      </c>
      <c r="M6" s="15" t="s">
        <v>22</v>
      </c>
      <c r="N6" s="17"/>
    </row>
    <row r="7" spans="1:14" ht="27.75" customHeight="1">
      <c r="A7" s="6" t="s">
        <v>40</v>
      </c>
      <c r="B7" s="7" t="s">
        <v>34</v>
      </c>
      <c r="C7" s="7" t="s">
        <v>41</v>
      </c>
      <c r="D7" s="7" t="s">
        <v>19</v>
      </c>
      <c r="E7" s="6" t="s">
        <v>36</v>
      </c>
      <c r="F7" s="8" t="s">
        <v>21</v>
      </c>
      <c r="G7" s="9">
        <v>60.5</v>
      </c>
      <c r="H7" s="14">
        <f t="shared" si="0"/>
        <v>24.200000000000003</v>
      </c>
      <c r="I7" s="15">
        <v>89.2</v>
      </c>
      <c r="J7" s="14">
        <f t="shared" si="1"/>
        <v>53.52</v>
      </c>
      <c r="K7" s="16">
        <f t="shared" si="2"/>
        <v>77.72</v>
      </c>
      <c r="L7" s="15">
        <f t="shared" si="3"/>
        <v>4</v>
      </c>
      <c r="M7" s="15"/>
      <c r="N7" s="17"/>
    </row>
    <row r="8" spans="1:14" ht="27.75" customHeight="1">
      <c r="A8" s="6" t="s">
        <v>42</v>
      </c>
      <c r="B8" s="7" t="s">
        <v>34</v>
      </c>
      <c r="C8" s="7" t="s">
        <v>43</v>
      </c>
      <c r="D8" s="7" t="s">
        <v>19</v>
      </c>
      <c r="E8" s="6" t="s">
        <v>36</v>
      </c>
      <c r="F8" s="8" t="s">
        <v>21</v>
      </c>
      <c r="G8" s="9">
        <v>58.8</v>
      </c>
      <c r="H8" s="14">
        <f t="shared" si="0"/>
        <v>23.52</v>
      </c>
      <c r="I8" s="15">
        <v>89.8</v>
      </c>
      <c r="J8" s="14">
        <f t="shared" si="1"/>
        <v>53.879999999999995</v>
      </c>
      <c r="K8" s="16">
        <f t="shared" si="2"/>
        <v>77.39999999999999</v>
      </c>
      <c r="L8" s="15">
        <f t="shared" si="3"/>
        <v>5</v>
      </c>
      <c r="M8" s="15"/>
      <c r="N8" s="17"/>
    </row>
    <row r="9" spans="1:14" ht="27.75" customHeight="1">
      <c r="A9" s="6" t="s">
        <v>44</v>
      </c>
      <c r="B9" s="7" t="s">
        <v>34</v>
      </c>
      <c r="C9" s="7" t="s">
        <v>45</v>
      </c>
      <c r="D9" s="7" t="s">
        <v>19</v>
      </c>
      <c r="E9" s="6" t="s">
        <v>36</v>
      </c>
      <c r="F9" s="8" t="s">
        <v>21</v>
      </c>
      <c r="G9" s="9">
        <v>60.2</v>
      </c>
      <c r="H9" s="14">
        <f t="shared" si="0"/>
        <v>24.080000000000002</v>
      </c>
      <c r="I9" s="15">
        <v>83.8</v>
      </c>
      <c r="J9" s="14">
        <f t="shared" si="1"/>
        <v>50.279999999999994</v>
      </c>
      <c r="K9" s="16">
        <f t="shared" si="2"/>
        <v>74.36</v>
      </c>
      <c r="L9" s="15">
        <f t="shared" si="3"/>
        <v>6</v>
      </c>
      <c r="M9" s="15"/>
      <c r="N9" s="17"/>
    </row>
    <row r="10" spans="1:14" ht="27.75" customHeight="1">
      <c r="A10" s="6" t="s">
        <v>46</v>
      </c>
      <c r="B10" s="7" t="s">
        <v>34</v>
      </c>
      <c r="C10" s="7"/>
      <c r="D10" s="7" t="s">
        <v>19</v>
      </c>
      <c r="E10" s="6" t="s">
        <v>36</v>
      </c>
      <c r="F10" s="8" t="s">
        <v>21</v>
      </c>
      <c r="G10" s="9">
        <v>75.5</v>
      </c>
      <c r="H10" s="14">
        <f t="shared" si="0"/>
        <v>30.200000000000003</v>
      </c>
      <c r="I10" s="15" t="s">
        <v>32</v>
      </c>
      <c r="J10" s="14"/>
      <c r="K10" s="16"/>
      <c r="L10" s="15"/>
      <c r="M10" s="15"/>
      <c r="N10" s="17"/>
    </row>
    <row r="11" spans="1:14" ht="27.75" customHeight="1">
      <c r="A11" s="6" t="s">
        <v>47</v>
      </c>
      <c r="B11" s="7" t="s">
        <v>34</v>
      </c>
      <c r="C11" s="7"/>
      <c r="D11" s="7" t="s">
        <v>19</v>
      </c>
      <c r="E11" s="6" t="s">
        <v>36</v>
      </c>
      <c r="F11" s="8" t="s">
        <v>21</v>
      </c>
      <c r="G11" s="9">
        <v>68.9</v>
      </c>
      <c r="H11" s="14">
        <f t="shared" si="0"/>
        <v>27.560000000000002</v>
      </c>
      <c r="I11" s="15" t="s">
        <v>32</v>
      </c>
      <c r="J11" s="14"/>
      <c r="K11" s="16"/>
      <c r="L11" s="15"/>
      <c r="M11" s="15"/>
      <c r="N11" s="17"/>
    </row>
    <row r="12" spans="1:14" ht="27.75" customHeight="1">
      <c r="A12" s="6" t="s">
        <v>48</v>
      </c>
      <c r="B12" s="7" t="s">
        <v>34</v>
      </c>
      <c r="C12" s="7"/>
      <c r="D12" s="7" t="s">
        <v>19</v>
      </c>
      <c r="E12" s="6" t="s">
        <v>36</v>
      </c>
      <c r="F12" s="8" t="s">
        <v>21</v>
      </c>
      <c r="G12" s="9">
        <v>63</v>
      </c>
      <c r="H12" s="14">
        <f t="shared" si="0"/>
        <v>25.200000000000003</v>
      </c>
      <c r="I12" s="15" t="s">
        <v>32</v>
      </c>
      <c r="J12" s="14"/>
      <c r="K12" s="16"/>
      <c r="L12" s="15"/>
      <c r="M12" s="15"/>
      <c r="N12" s="17"/>
    </row>
  </sheetData>
  <sheetProtection/>
  <mergeCells count="13">
    <mergeCell ref="K2:K3"/>
    <mergeCell ref="L2:L3"/>
    <mergeCell ref="M2:M3"/>
    <mergeCell ref="N2:N3"/>
    <mergeCell ref="A1:N1"/>
    <mergeCell ref="G2:H2"/>
    <mergeCell ref="I2:J2"/>
    <mergeCell ref="A2:A3"/>
    <mergeCell ref="B2:B3"/>
    <mergeCell ref="C2:C3"/>
    <mergeCell ref="D2:D3"/>
    <mergeCell ref="E2:E3"/>
    <mergeCell ref="F2:F3"/>
  </mergeCells>
  <printOptions/>
  <pageMargins left="0.55" right="0.55" top="1" bottom="1" header="0.51" footer="0.51"/>
  <pageSetup horizontalDpi="600" verticalDpi="600" orientation="landscape" paperSize="9" r:id="rId1"/>
  <headerFooter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SheetLayoutView="100" zoomScalePageLayoutView="0" workbookViewId="0" topLeftCell="A1">
      <selection activeCell="F4" sqref="F1:F16384"/>
    </sheetView>
  </sheetViews>
  <sheetFormatPr defaultColWidth="9.00390625" defaultRowHeight="27.75" customHeight="1"/>
  <cols>
    <col min="1" max="1" width="13.00390625" style="2" customWidth="1"/>
    <col min="2" max="2" width="6.00390625" style="2" customWidth="1"/>
    <col min="3" max="4" width="6.125" style="2" customWidth="1"/>
    <col min="5" max="5" width="11.125" style="2" customWidth="1"/>
    <col min="6" max="6" width="6.625" style="2" customWidth="1"/>
    <col min="7" max="7" width="7.625" style="3" customWidth="1"/>
    <col min="8" max="8" width="7.50390625" style="2" customWidth="1"/>
    <col min="9" max="9" width="7.625" style="2" customWidth="1"/>
    <col min="10" max="10" width="7.125" style="2" customWidth="1"/>
    <col min="11" max="11" width="8.125" style="2" customWidth="1"/>
    <col min="12" max="12" width="7.00390625" style="2" customWidth="1"/>
    <col min="13" max="13" width="7.625" style="2" customWidth="1"/>
    <col min="14" max="14" width="7.125" style="2" customWidth="1"/>
    <col min="15" max="16384" width="9.00390625" style="2" customWidth="1"/>
  </cols>
  <sheetData>
    <row r="1" spans="1:14" ht="36.75" customHeight="1">
      <c r="A1" s="34" t="s">
        <v>490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</row>
    <row r="2" spans="1:14" s="1" customFormat="1" ht="22.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3"/>
      <c r="I2" s="33" t="s">
        <v>7</v>
      </c>
      <c r="J2" s="33"/>
      <c r="K2" s="33" t="s">
        <v>8</v>
      </c>
      <c r="L2" s="43" t="s">
        <v>9</v>
      </c>
      <c r="M2" s="37" t="s">
        <v>10</v>
      </c>
      <c r="N2" s="37" t="s">
        <v>11</v>
      </c>
    </row>
    <row r="3" spans="1:14" s="1" customFormat="1" ht="29.25" customHeight="1">
      <c r="A3" s="33"/>
      <c r="B3" s="33"/>
      <c r="C3" s="33"/>
      <c r="D3" s="33"/>
      <c r="E3" s="33"/>
      <c r="F3" s="33"/>
      <c r="G3" s="5" t="s">
        <v>12</v>
      </c>
      <c r="H3" s="5" t="s">
        <v>13</v>
      </c>
      <c r="I3" s="4" t="s">
        <v>14</v>
      </c>
      <c r="J3" s="4" t="s">
        <v>15</v>
      </c>
      <c r="K3" s="33"/>
      <c r="L3" s="44"/>
      <c r="M3" s="33"/>
      <c r="N3" s="33"/>
    </row>
    <row r="4" spans="1:14" ht="27.75" customHeight="1">
      <c r="A4" s="6" t="s">
        <v>339</v>
      </c>
      <c r="B4" s="7" t="s">
        <v>64</v>
      </c>
      <c r="C4" s="7" t="s">
        <v>62</v>
      </c>
      <c r="D4" s="7" t="s">
        <v>190</v>
      </c>
      <c r="E4" s="6" t="s">
        <v>119</v>
      </c>
      <c r="F4" s="8" t="s">
        <v>21</v>
      </c>
      <c r="G4" s="9">
        <v>70.3</v>
      </c>
      <c r="H4" s="14">
        <f aca="true" t="shared" si="0" ref="H4:H9">G4*0.4</f>
        <v>28.12</v>
      </c>
      <c r="I4" s="15">
        <v>93.4</v>
      </c>
      <c r="J4" s="14">
        <f>I4*0.6</f>
        <v>56.04</v>
      </c>
      <c r="K4" s="16">
        <f>J4+H4</f>
        <v>84.16</v>
      </c>
      <c r="L4" s="15">
        <f>RANK(K4,K$4:K$570,0)</f>
        <v>1</v>
      </c>
      <c r="M4" s="15" t="s">
        <v>22</v>
      </c>
      <c r="N4" s="17"/>
    </row>
    <row r="5" spans="1:14" ht="27.75" customHeight="1">
      <c r="A5" s="6" t="s">
        <v>340</v>
      </c>
      <c r="B5" s="7" t="s">
        <v>64</v>
      </c>
      <c r="C5" s="7" t="s">
        <v>53</v>
      </c>
      <c r="D5" s="7" t="s">
        <v>190</v>
      </c>
      <c r="E5" s="6" t="s">
        <v>119</v>
      </c>
      <c r="F5" s="8" t="s">
        <v>56</v>
      </c>
      <c r="G5" s="9">
        <v>72.8</v>
      </c>
      <c r="H5" s="14">
        <f t="shared" si="0"/>
        <v>29.12</v>
      </c>
      <c r="I5" s="15">
        <v>89.7</v>
      </c>
      <c r="J5" s="14">
        <f>I5*0.6</f>
        <v>53.82</v>
      </c>
      <c r="K5" s="16">
        <f>J5+H5</f>
        <v>82.94</v>
      </c>
      <c r="L5" s="15">
        <f>RANK(K5,K$4:K$570,0)</f>
        <v>2</v>
      </c>
      <c r="M5" s="15" t="s">
        <v>22</v>
      </c>
      <c r="N5" s="17"/>
    </row>
    <row r="6" spans="1:14" ht="27.75" customHeight="1">
      <c r="A6" s="6" t="s">
        <v>341</v>
      </c>
      <c r="B6" s="7" t="s">
        <v>64</v>
      </c>
      <c r="C6" s="7" t="s">
        <v>102</v>
      </c>
      <c r="D6" s="7" t="s">
        <v>190</v>
      </c>
      <c r="E6" s="6" t="s">
        <v>119</v>
      </c>
      <c r="F6" s="8" t="s">
        <v>21</v>
      </c>
      <c r="G6" s="9">
        <v>72.7</v>
      </c>
      <c r="H6" s="14">
        <f t="shared" si="0"/>
        <v>29.080000000000002</v>
      </c>
      <c r="I6" s="15">
        <v>88.3</v>
      </c>
      <c r="J6" s="14">
        <f>I6*0.6</f>
        <v>52.98</v>
      </c>
      <c r="K6" s="16">
        <f>J6+H6</f>
        <v>82.06</v>
      </c>
      <c r="L6" s="15">
        <f>RANK(K6,K$4:K$570,0)</f>
        <v>3</v>
      </c>
      <c r="M6" s="15"/>
      <c r="N6" s="17"/>
    </row>
    <row r="7" spans="1:14" ht="27.75" customHeight="1">
      <c r="A7" s="6" t="s">
        <v>342</v>
      </c>
      <c r="B7" s="7" t="s">
        <v>64</v>
      </c>
      <c r="C7" s="7" t="s">
        <v>55</v>
      </c>
      <c r="D7" s="7" t="s">
        <v>190</v>
      </c>
      <c r="E7" s="6" t="s">
        <v>119</v>
      </c>
      <c r="F7" s="8" t="s">
        <v>21</v>
      </c>
      <c r="G7" s="9">
        <v>72.3</v>
      </c>
      <c r="H7" s="14">
        <f t="shared" si="0"/>
        <v>28.92</v>
      </c>
      <c r="I7" s="15">
        <v>87.4</v>
      </c>
      <c r="J7" s="14">
        <f>I7*0.6</f>
        <v>52.440000000000005</v>
      </c>
      <c r="K7" s="16">
        <f>J7+H7</f>
        <v>81.36000000000001</v>
      </c>
      <c r="L7" s="15">
        <f>RANK(K7,K$4:K$570,0)</f>
        <v>4</v>
      </c>
      <c r="M7" s="15"/>
      <c r="N7" s="17"/>
    </row>
    <row r="8" spans="1:14" ht="27.75" customHeight="1">
      <c r="A8" s="6" t="s">
        <v>343</v>
      </c>
      <c r="B8" s="7" t="s">
        <v>64</v>
      </c>
      <c r="C8" s="7"/>
      <c r="D8" s="7" t="s">
        <v>190</v>
      </c>
      <c r="E8" s="6" t="s">
        <v>119</v>
      </c>
      <c r="F8" s="8" t="s">
        <v>21</v>
      </c>
      <c r="G8" s="9">
        <v>76</v>
      </c>
      <c r="H8" s="14">
        <f t="shared" si="0"/>
        <v>30.400000000000002</v>
      </c>
      <c r="I8" s="15" t="s">
        <v>32</v>
      </c>
      <c r="J8" s="14"/>
      <c r="K8" s="16"/>
      <c r="L8" s="15"/>
      <c r="M8" s="15"/>
      <c r="N8" s="17"/>
    </row>
    <row r="9" spans="1:14" ht="27.75" customHeight="1">
      <c r="A9" s="6" t="s">
        <v>344</v>
      </c>
      <c r="B9" s="7" t="s">
        <v>64</v>
      </c>
      <c r="C9" s="7"/>
      <c r="D9" s="7" t="s">
        <v>190</v>
      </c>
      <c r="E9" s="6" t="s">
        <v>119</v>
      </c>
      <c r="F9" s="8" t="s">
        <v>21</v>
      </c>
      <c r="G9" s="9">
        <v>72</v>
      </c>
      <c r="H9" s="14">
        <f t="shared" si="0"/>
        <v>28.8</v>
      </c>
      <c r="I9" s="15" t="s">
        <v>32</v>
      </c>
      <c r="J9" s="14"/>
      <c r="K9" s="16"/>
      <c r="L9" s="15"/>
      <c r="M9" s="15"/>
      <c r="N9" s="17"/>
    </row>
  </sheetData>
  <sheetProtection/>
  <mergeCells count="13">
    <mergeCell ref="K2:K3"/>
    <mergeCell ref="L2:L3"/>
    <mergeCell ref="M2:M3"/>
    <mergeCell ref="N2:N3"/>
    <mergeCell ref="A1:N1"/>
    <mergeCell ref="G2:H2"/>
    <mergeCell ref="I2:J2"/>
    <mergeCell ref="A2:A3"/>
    <mergeCell ref="B2:B3"/>
    <mergeCell ref="C2:C3"/>
    <mergeCell ref="D2:D3"/>
    <mergeCell ref="E2:E3"/>
    <mergeCell ref="F2:F3"/>
  </mergeCells>
  <printOptions horizontalCentered="1" verticalCentered="1"/>
  <pageMargins left="0.35" right="0.35" top="0.59" bottom="0.59" header="0.51" footer="0.51"/>
  <pageSetup fitToHeight="0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SheetLayoutView="100" zoomScalePageLayoutView="0" workbookViewId="0" topLeftCell="A1">
      <selection activeCell="F4" sqref="F1:F16384"/>
    </sheetView>
  </sheetViews>
  <sheetFormatPr defaultColWidth="9.00390625" defaultRowHeight="27.75" customHeight="1"/>
  <cols>
    <col min="1" max="1" width="13.00390625" style="2" customWidth="1"/>
    <col min="2" max="2" width="6.00390625" style="2" customWidth="1"/>
    <col min="3" max="4" width="6.125" style="2" customWidth="1"/>
    <col min="5" max="5" width="11.125" style="2" customWidth="1"/>
    <col min="6" max="6" width="6.625" style="2" customWidth="1"/>
    <col min="7" max="7" width="7.625" style="3" customWidth="1"/>
    <col min="8" max="8" width="7.50390625" style="2" customWidth="1"/>
    <col min="9" max="9" width="7.625" style="2" customWidth="1"/>
    <col min="10" max="10" width="7.125" style="2" customWidth="1"/>
    <col min="11" max="11" width="8.125" style="2" customWidth="1"/>
    <col min="12" max="12" width="7.00390625" style="2" customWidth="1"/>
    <col min="13" max="13" width="7.625" style="2" customWidth="1"/>
    <col min="14" max="14" width="7.125" style="2" customWidth="1"/>
    <col min="15" max="16384" width="9.00390625" style="2" customWidth="1"/>
  </cols>
  <sheetData>
    <row r="1" spans="1:14" ht="36.75" customHeight="1">
      <c r="A1" s="34" t="s">
        <v>490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</row>
    <row r="2" spans="1:14" s="1" customFormat="1" ht="22.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3"/>
      <c r="I2" s="33" t="s">
        <v>7</v>
      </c>
      <c r="J2" s="33"/>
      <c r="K2" s="33" t="s">
        <v>8</v>
      </c>
      <c r="L2" s="43" t="s">
        <v>9</v>
      </c>
      <c r="M2" s="37" t="s">
        <v>10</v>
      </c>
      <c r="N2" s="37" t="s">
        <v>11</v>
      </c>
    </row>
    <row r="3" spans="1:14" s="1" customFormat="1" ht="29.25" customHeight="1">
      <c r="A3" s="33"/>
      <c r="B3" s="33"/>
      <c r="C3" s="33"/>
      <c r="D3" s="33"/>
      <c r="E3" s="33"/>
      <c r="F3" s="33"/>
      <c r="G3" s="5" t="s">
        <v>12</v>
      </c>
      <c r="H3" s="5" t="s">
        <v>13</v>
      </c>
      <c r="I3" s="4" t="s">
        <v>14</v>
      </c>
      <c r="J3" s="4" t="s">
        <v>15</v>
      </c>
      <c r="K3" s="33"/>
      <c r="L3" s="44"/>
      <c r="M3" s="33"/>
      <c r="N3" s="33"/>
    </row>
    <row r="4" spans="1:14" ht="27.75" customHeight="1">
      <c r="A4" s="6" t="s">
        <v>345</v>
      </c>
      <c r="B4" s="7" t="s">
        <v>43</v>
      </c>
      <c r="C4" s="7" t="s">
        <v>101</v>
      </c>
      <c r="D4" s="7" t="s">
        <v>190</v>
      </c>
      <c r="E4" s="6" t="s">
        <v>346</v>
      </c>
      <c r="F4" s="8" t="s">
        <v>21</v>
      </c>
      <c r="G4" s="9">
        <v>68.1</v>
      </c>
      <c r="H4" s="14">
        <f aca="true" t="shared" si="0" ref="H4:H15">G4*0.4</f>
        <v>27.24</v>
      </c>
      <c r="I4" s="15">
        <v>89.86</v>
      </c>
      <c r="J4" s="14">
        <f aca="true" t="shared" si="1" ref="J4:J13">I4*0.6</f>
        <v>53.916</v>
      </c>
      <c r="K4" s="16">
        <f aca="true" t="shared" si="2" ref="K4:K13">J4+H4</f>
        <v>81.15599999999999</v>
      </c>
      <c r="L4" s="15">
        <f>RANK(K4,K$4:K$524,0)</f>
        <v>1</v>
      </c>
      <c r="M4" s="15" t="s">
        <v>22</v>
      </c>
      <c r="N4" s="17"/>
    </row>
    <row r="5" spans="1:14" ht="27.75" customHeight="1">
      <c r="A5" s="6" t="s">
        <v>347</v>
      </c>
      <c r="B5" s="7" t="s">
        <v>43</v>
      </c>
      <c r="C5" s="7" t="s">
        <v>53</v>
      </c>
      <c r="D5" s="7" t="s">
        <v>190</v>
      </c>
      <c r="E5" s="6" t="s">
        <v>346</v>
      </c>
      <c r="F5" s="8" t="s">
        <v>21</v>
      </c>
      <c r="G5" s="9">
        <v>67.7</v>
      </c>
      <c r="H5" s="14">
        <f t="shared" si="0"/>
        <v>27.080000000000002</v>
      </c>
      <c r="I5" s="15">
        <v>88.5</v>
      </c>
      <c r="J5" s="14">
        <f t="shared" si="1"/>
        <v>53.1</v>
      </c>
      <c r="K5" s="16">
        <f t="shared" si="2"/>
        <v>80.18</v>
      </c>
      <c r="L5" s="15">
        <f>RANK(K5,K$4:K$524,0)</f>
        <v>2</v>
      </c>
      <c r="M5" s="15" t="s">
        <v>22</v>
      </c>
      <c r="N5" s="17"/>
    </row>
    <row r="6" spans="1:14" ht="27.75" customHeight="1">
      <c r="A6" s="6" t="s">
        <v>348</v>
      </c>
      <c r="B6" s="7" t="s">
        <v>43</v>
      </c>
      <c r="C6" s="7" t="s">
        <v>71</v>
      </c>
      <c r="D6" s="7" t="s">
        <v>190</v>
      </c>
      <c r="E6" s="6" t="s">
        <v>346</v>
      </c>
      <c r="F6" s="8" t="s">
        <v>21</v>
      </c>
      <c r="G6" s="9">
        <v>66.1</v>
      </c>
      <c r="H6" s="14">
        <f t="shared" si="0"/>
        <v>26.439999999999998</v>
      </c>
      <c r="I6" s="15">
        <v>87.27</v>
      </c>
      <c r="J6" s="14">
        <f t="shared" si="1"/>
        <v>52.361999999999995</v>
      </c>
      <c r="K6" s="16">
        <f t="shared" si="2"/>
        <v>78.80199999999999</v>
      </c>
      <c r="L6" s="15">
        <f>RANK(K6,K$4:K$524,0)</f>
        <v>3</v>
      </c>
      <c r="M6" s="15" t="s">
        <v>22</v>
      </c>
      <c r="N6" s="17"/>
    </row>
    <row r="7" spans="1:14" ht="27.75" customHeight="1">
      <c r="A7" s="6" t="s">
        <v>349</v>
      </c>
      <c r="B7" s="7" t="s">
        <v>43</v>
      </c>
      <c r="C7" s="7" t="s">
        <v>102</v>
      </c>
      <c r="D7" s="7" t="s">
        <v>190</v>
      </c>
      <c r="E7" s="6" t="s">
        <v>346</v>
      </c>
      <c r="F7" s="8" t="s">
        <v>21</v>
      </c>
      <c r="G7" s="9">
        <v>61.5</v>
      </c>
      <c r="H7" s="14">
        <f t="shared" si="0"/>
        <v>24.6</v>
      </c>
      <c r="I7" s="15">
        <v>88.32</v>
      </c>
      <c r="J7" s="14">
        <f t="shared" si="1"/>
        <v>52.992</v>
      </c>
      <c r="K7" s="16">
        <f t="shared" si="2"/>
        <v>77.592</v>
      </c>
      <c r="L7" s="15">
        <f>RANK(K7,K$4:K$524,0)</f>
        <v>4</v>
      </c>
      <c r="M7" s="15" t="s">
        <v>22</v>
      </c>
      <c r="N7" s="17"/>
    </row>
    <row r="8" spans="1:14" ht="27.75" customHeight="1">
      <c r="A8" s="6" t="s">
        <v>350</v>
      </c>
      <c r="B8" s="7" t="s">
        <v>43</v>
      </c>
      <c r="C8" s="7" t="s">
        <v>50</v>
      </c>
      <c r="D8" s="7" t="s">
        <v>190</v>
      </c>
      <c r="E8" s="6" t="s">
        <v>346</v>
      </c>
      <c r="F8" s="8" t="s">
        <v>21</v>
      </c>
      <c r="G8" s="9">
        <v>71.9</v>
      </c>
      <c r="H8" s="14">
        <f t="shared" si="0"/>
        <v>28.760000000000005</v>
      </c>
      <c r="I8" s="15">
        <v>80.56</v>
      </c>
      <c r="J8" s="14">
        <f t="shared" si="1"/>
        <v>48.336</v>
      </c>
      <c r="K8" s="16">
        <f t="shared" si="2"/>
        <v>77.096</v>
      </c>
      <c r="L8" s="15">
        <f>RANK(K8,K$4:K$932,0)</f>
        <v>5</v>
      </c>
      <c r="M8" s="15"/>
      <c r="N8" s="17"/>
    </row>
    <row r="9" spans="1:14" ht="27.75" customHeight="1">
      <c r="A9" s="6" t="s">
        <v>351</v>
      </c>
      <c r="B9" s="7" t="s">
        <v>43</v>
      </c>
      <c r="C9" s="7" t="s">
        <v>66</v>
      </c>
      <c r="D9" s="7" t="s">
        <v>190</v>
      </c>
      <c r="E9" s="6" t="s">
        <v>346</v>
      </c>
      <c r="F9" s="8" t="s">
        <v>21</v>
      </c>
      <c r="G9" s="9">
        <v>66</v>
      </c>
      <c r="H9" s="14">
        <f t="shared" si="0"/>
        <v>26.400000000000002</v>
      </c>
      <c r="I9" s="15">
        <v>84.39</v>
      </c>
      <c r="J9" s="14">
        <f t="shared" si="1"/>
        <v>50.634</v>
      </c>
      <c r="K9" s="16">
        <f t="shared" si="2"/>
        <v>77.034</v>
      </c>
      <c r="L9" s="15">
        <f>RANK(K9,K$4:K$524,0)</f>
        <v>6</v>
      </c>
      <c r="M9" s="15"/>
      <c r="N9" s="17"/>
    </row>
    <row r="10" spans="1:14" ht="27.75" customHeight="1">
      <c r="A10" s="6" t="s">
        <v>352</v>
      </c>
      <c r="B10" s="7" t="s">
        <v>43</v>
      </c>
      <c r="C10" s="7" t="s">
        <v>62</v>
      </c>
      <c r="D10" s="7" t="s">
        <v>190</v>
      </c>
      <c r="E10" s="6" t="s">
        <v>346</v>
      </c>
      <c r="F10" s="8" t="s">
        <v>21</v>
      </c>
      <c r="G10" s="9">
        <v>65.1</v>
      </c>
      <c r="H10" s="14">
        <f t="shared" si="0"/>
        <v>26.04</v>
      </c>
      <c r="I10" s="15">
        <v>84.76</v>
      </c>
      <c r="J10" s="14">
        <f t="shared" si="1"/>
        <v>50.856</v>
      </c>
      <c r="K10" s="16">
        <f t="shared" si="2"/>
        <v>76.896</v>
      </c>
      <c r="L10" s="15">
        <f>RANK(K10,K$4:K$524,0)</f>
        <v>7</v>
      </c>
      <c r="M10" s="15"/>
      <c r="N10" s="17"/>
    </row>
    <row r="11" spans="1:14" ht="27.75" customHeight="1">
      <c r="A11" s="6" t="s">
        <v>353</v>
      </c>
      <c r="B11" s="7" t="s">
        <v>43</v>
      </c>
      <c r="C11" s="7" t="s">
        <v>55</v>
      </c>
      <c r="D11" s="7" t="s">
        <v>190</v>
      </c>
      <c r="E11" s="6" t="s">
        <v>346</v>
      </c>
      <c r="F11" s="8" t="s">
        <v>21</v>
      </c>
      <c r="G11" s="9">
        <v>61.9</v>
      </c>
      <c r="H11" s="14">
        <f t="shared" si="0"/>
        <v>24.76</v>
      </c>
      <c r="I11" s="15">
        <v>84.71</v>
      </c>
      <c r="J11" s="14">
        <f t="shared" si="1"/>
        <v>50.82599999999999</v>
      </c>
      <c r="K11" s="16">
        <f t="shared" si="2"/>
        <v>75.586</v>
      </c>
      <c r="L11" s="15">
        <f>RANK(K11,K$4:K$524,0)</f>
        <v>8</v>
      </c>
      <c r="M11" s="15"/>
      <c r="N11" s="17"/>
    </row>
    <row r="12" spans="1:14" ht="27.75" customHeight="1">
      <c r="A12" s="6" t="s">
        <v>354</v>
      </c>
      <c r="B12" s="7" t="s">
        <v>43</v>
      </c>
      <c r="C12" s="7" t="s">
        <v>34</v>
      </c>
      <c r="D12" s="7" t="s">
        <v>190</v>
      </c>
      <c r="E12" s="6" t="s">
        <v>346</v>
      </c>
      <c r="F12" s="8" t="s">
        <v>21</v>
      </c>
      <c r="G12" s="9">
        <v>63.9</v>
      </c>
      <c r="H12" s="14">
        <f t="shared" si="0"/>
        <v>25.560000000000002</v>
      </c>
      <c r="I12" s="15">
        <v>82.99</v>
      </c>
      <c r="J12" s="14">
        <f t="shared" si="1"/>
        <v>49.794</v>
      </c>
      <c r="K12" s="16">
        <f t="shared" si="2"/>
        <v>75.354</v>
      </c>
      <c r="L12" s="15">
        <f>RANK(K12,K$4:K$524,0)</f>
        <v>9</v>
      </c>
      <c r="M12" s="15"/>
      <c r="N12" s="17"/>
    </row>
    <row r="13" spans="1:14" ht="27.75" customHeight="1">
      <c r="A13" s="6" t="s">
        <v>355</v>
      </c>
      <c r="B13" s="7" t="s">
        <v>43</v>
      </c>
      <c r="C13" s="7" t="s">
        <v>41</v>
      </c>
      <c r="D13" s="7" t="s">
        <v>190</v>
      </c>
      <c r="E13" s="6" t="s">
        <v>346</v>
      </c>
      <c r="F13" s="8" t="s">
        <v>21</v>
      </c>
      <c r="G13" s="9">
        <v>66.1</v>
      </c>
      <c r="H13" s="14">
        <f t="shared" si="0"/>
        <v>26.439999999999998</v>
      </c>
      <c r="I13" s="15">
        <v>81.15</v>
      </c>
      <c r="J13" s="14">
        <f t="shared" si="1"/>
        <v>48.690000000000005</v>
      </c>
      <c r="K13" s="16">
        <f t="shared" si="2"/>
        <v>75.13</v>
      </c>
      <c r="L13" s="15">
        <f>RANK(K13,K$4:K$524,0)</f>
        <v>10</v>
      </c>
      <c r="M13" s="15"/>
      <c r="N13" s="17"/>
    </row>
    <row r="14" spans="1:14" ht="27.75" customHeight="1">
      <c r="A14" s="6" t="s">
        <v>356</v>
      </c>
      <c r="B14" s="7" t="s">
        <v>43</v>
      </c>
      <c r="C14" s="7"/>
      <c r="D14" s="7" t="s">
        <v>190</v>
      </c>
      <c r="E14" s="6" t="s">
        <v>346</v>
      </c>
      <c r="F14" s="8" t="s">
        <v>21</v>
      </c>
      <c r="G14" s="9">
        <v>65.2</v>
      </c>
      <c r="H14" s="14">
        <f t="shared" si="0"/>
        <v>26.080000000000002</v>
      </c>
      <c r="I14" s="15" t="s">
        <v>32</v>
      </c>
      <c r="J14" s="14"/>
      <c r="K14" s="16"/>
      <c r="L14" s="15"/>
      <c r="M14" s="15"/>
      <c r="N14" s="17"/>
    </row>
    <row r="15" spans="1:14" ht="27.75" customHeight="1">
      <c r="A15" s="6" t="s">
        <v>357</v>
      </c>
      <c r="B15" s="7" t="s">
        <v>43</v>
      </c>
      <c r="C15" s="7"/>
      <c r="D15" s="7" t="s">
        <v>190</v>
      </c>
      <c r="E15" s="6" t="s">
        <v>346</v>
      </c>
      <c r="F15" s="8" t="s">
        <v>56</v>
      </c>
      <c r="G15" s="9">
        <v>61.4</v>
      </c>
      <c r="H15" s="14">
        <f t="shared" si="0"/>
        <v>24.560000000000002</v>
      </c>
      <c r="I15" s="15" t="s">
        <v>32</v>
      </c>
      <c r="J15" s="14"/>
      <c r="K15" s="16"/>
      <c r="L15" s="15"/>
      <c r="M15" s="15"/>
      <c r="N15" s="17"/>
    </row>
  </sheetData>
  <sheetProtection/>
  <mergeCells count="13">
    <mergeCell ref="K2:K3"/>
    <mergeCell ref="L2:L3"/>
    <mergeCell ref="M2:M3"/>
    <mergeCell ref="N2:N3"/>
    <mergeCell ref="A1:N1"/>
    <mergeCell ref="G2:H2"/>
    <mergeCell ref="I2:J2"/>
    <mergeCell ref="A2:A3"/>
    <mergeCell ref="B2:B3"/>
    <mergeCell ref="C2:C3"/>
    <mergeCell ref="D2:D3"/>
    <mergeCell ref="E2:E3"/>
    <mergeCell ref="F2:F3"/>
  </mergeCells>
  <printOptions horizontalCentered="1" verticalCentered="1"/>
  <pageMargins left="0.35" right="0.35" top="0.59" bottom="0.59" header="0.51" footer="0.51"/>
  <pageSetup fitToHeight="0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SheetLayoutView="100" zoomScalePageLayoutView="0" workbookViewId="0" topLeftCell="A1">
      <selection activeCell="F4" sqref="F1:F16384"/>
    </sheetView>
  </sheetViews>
  <sheetFormatPr defaultColWidth="9.00390625" defaultRowHeight="27.75" customHeight="1"/>
  <cols>
    <col min="1" max="1" width="13.00390625" style="2" customWidth="1"/>
    <col min="2" max="2" width="6.00390625" style="2" customWidth="1"/>
    <col min="3" max="4" width="6.125" style="2" customWidth="1"/>
    <col min="5" max="5" width="11.125" style="2" customWidth="1"/>
    <col min="6" max="6" width="6.625" style="2" customWidth="1"/>
    <col min="7" max="7" width="7.625" style="3" customWidth="1"/>
    <col min="8" max="8" width="7.50390625" style="2" customWidth="1"/>
    <col min="9" max="9" width="7.625" style="2" customWidth="1"/>
    <col min="10" max="10" width="7.125" style="2" customWidth="1"/>
    <col min="11" max="11" width="8.125" style="2" customWidth="1"/>
    <col min="12" max="12" width="7.00390625" style="2" customWidth="1"/>
    <col min="13" max="13" width="7.625" style="2" customWidth="1"/>
    <col min="14" max="14" width="7.125" style="2" customWidth="1"/>
    <col min="15" max="16384" width="9.00390625" style="2" customWidth="1"/>
  </cols>
  <sheetData>
    <row r="1" spans="1:14" ht="36.75" customHeight="1">
      <c r="A1" s="34" t="s">
        <v>490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</row>
    <row r="2" spans="1:14" s="1" customFormat="1" ht="22.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3"/>
      <c r="I2" s="33" t="s">
        <v>7</v>
      </c>
      <c r="J2" s="33"/>
      <c r="K2" s="33" t="s">
        <v>8</v>
      </c>
      <c r="L2" s="43" t="s">
        <v>9</v>
      </c>
      <c r="M2" s="37" t="s">
        <v>10</v>
      </c>
      <c r="N2" s="37" t="s">
        <v>11</v>
      </c>
    </row>
    <row r="3" spans="1:14" s="1" customFormat="1" ht="29.25" customHeight="1">
      <c r="A3" s="33"/>
      <c r="B3" s="33"/>
      <c r="C3" s="33"/>
      <c r="D3" s="33"/>
      <c r="E3" s="33"/>
      <c r="F3" s="33"/>
      <c r="G3" s="5" t="s">
        <v>12</v>
      </c>
      <c r="H3" s="5" t="s">
        <v>13</v>
      </c>
      <c r="I3" s="4" t="s">
        <v>14</v>
      </c>
      <c r="J3" s="4" t="s">
        <v>15</v>
      </c>
      <c r="K3" s="33"/>
      <c r="L3" s="44"/>
      <c r="M3" s="33"/>
      <c r="N3" s="33"/>
    </row>
    <row r="4" spans="1:14" ht="27.75" customHeight="1">
      <c r="A4" s="22" t="s">
        <v>358</v>
      </c>
      <c r="B4" s="23" t="s">
        <v>43</v>
      </c>
      <c r="C4" s="23" t="s">
        <v>128</v>
      </c>
      <c r="D4" s="23" t="s">
        <v>190</v>
      </c>
      <c r="E4" s="22" t="s">
        <v>359</v>
      </c>
      <c r="F4" s="24" t="s">
        <v>56</v>
      </c>
      <c r="G4" s="25">
        <v>62.3</v>
      </c>
      <c r="H4" s="14">
        <f aca="true" t="shared" si="0" ref="H4:H9">G4*0.4</f>
        <v>24.92</v>
      </c>
      <c r="I4" s="15">
        <v>89.73</v>
      </c>
      <c r="J4" s="14">
        <f>I4*0.6</f>
        <v>53.838</v>
      </c>
      <c r="K4" s="16">
        <f>J4+H4</f>
        <v>78.75800000000001</v>
      </c>
      <c r="L4" s="15">
        <f>RANK(K4,K$4:K$991,0)</f>
        <v>1</v>
      </c>
      <c r="M4" s="15" t="s">
        <v>22</v>
      </c>
      <c r="N4" s="17"/>
    </row>
    <row r="5" spans="1:14" ht="27.75" customHeight="1">
      <c r="A5" s="22" t="s">
        <v>360</v>
      </c>
      <c r="B5" s="23" t="s">
        <v>43</v>
      </c>
      <c r="C5" s="23" t="s">
        <v>26</v>
      </c>
      <c r="D5" s="23" t="s">
        <v>190</v>
      </c>
      <c r="E5" s="22" t="s">
        <v>359</v>
      </c>
      <c r="F5" s="24" t="s">
        <v>56</v>
      </c>
      <c r="G5" s="25">
        <v>64.8</v>
      </c>
      <c r="H5" s="14">
        <f t="shared" si="0"/>
        <v>25.92</v>
      </c>
      <c r="I5" s="15">
        <v>87.34</v>
      </c>
      <c r="J5" s="14">
        <f>I5*0.6</f>
        <v>52.404</v>
      </c>
      <c r="K5" s="16">
        <f>J5+H5</f>
        <v>78.32400000000001</v>
      </c>
      <c r="L5" s="15">
        <f>RANK(K5,K$4:K$991,0)</f>
        <v>2</v>
      </c>
      <c r="M5" s="15" t="s">
        <v>22</v>
      </c>
      <c r="N5" s="17"/>
    </row>
    <row r="6" spans="1:14" ht="27.75" customHeight="1">
      <c r="A6" s="22" t="s">
        <v>361</v>
      </c>
      <c r="B6" s="23" t="s">
        <v>43</v>
      </c>
      <c r="C6" s="23" t="s">
        <v>28</v>
      </c>
      <c r="D6" s="23" t="s">
        <v>190</v>
      </c>
      <c r="E6" s="22" t="s">
        <v>359</v>
      </c>
      <c r="F6" s="24" t="s">
        <v>21</v>
      </c>
      <c r="G6" s="25">
        <v>67.7</v>
      </c>
      <c r="H6" s="14">
        <f t="shared" si="0"/>
        <v>27.080000000000002</v>
      </c>
      <c r="I6" s="15">
        <v>84.3</v>
      </c>
      <c r="J6" s="14">
        <f>I6*0.6</f>
        <v>50.58</v>
      </c>
      <c r="K6" s="16">
        <f>J6+H6</f>
        <v>77.66</v>
      </c>
      <c r="L6" s="15">
        <f>RANK(K6,K$4:K$991,0)</f>
        <v>3</v>
      </c>
      <c r="M6" s="15"/>
      <c r="N6" s="17"/>
    </row>
    <row r="7" spans="1:14" ht="27.75" customHeight="1">
      <c r="A7" s="22" t="s">
        <v>362</v>
      </c>
      <c r="B7" s="23" t="s">
        <v>43</v>
      </c>
      <c r="C7" s="23" t="s">
        <v>121</v>
      </c>
      <c r="D7" s="23" t="s">
        <v>190</v>
      </c>
      <c r="E7" s="22" t="s">
        <v>359</v>
      </c>
      <c r="F7" s="24" t="s">
        <v>56</v>
      </c>
      <c r="G7" s="25">
        <v>66</v>
      </c>
      <c r="H7" s="14">
        <f t="shared" si="0"/>
        <v>26.400000000000002</v>
      </c>
      <c r="I7" s="15">
        <v>85.1</v>
      </c>
      <c r="J7" s="14">
        <f>I7*0.6</f>
        <v>51.059999999999995</v>
      </c>
      <c r="K7" s="16">
        <f>J7+H7</f>
        <v>77.46</v>
      </c>
      <c r="L7" s="15">
        <f>RANK(K7,K$4:K$991,0)</f>
        <v>4</v>
      </c>
      <c r="M7" s="15"/>
      <c r="N7" s="17"/>
    </row>
    <row r="8" spans="1:14" ht="27.75" customHeight="1">
      <c r="A8" s="22" t="s">
        <v>363</v>
      </c>
      <c r="B8" s="23" t="s">
        <v>43</v>
      </c>
      <c r="C8" s="23"/>
      <c r="D8" s="23" t="s">
        <v>190</v>
      </c>
      <c r="E8" s="22" t="s">
        <v>359</v>
      </c>
      <c r="F8" s="24" t="s">
        <v>56</v>
      </c>
      <c r="G8" s="25">
        <v>68.4</v>
      </c>
      <c r="H8" s="14">
        <f t="shared" si="0"/>
        <v>27.360000000000003</v>
      </c>
      <c r="I8" s="15" t="s">
        <v>32</v>
      </c>
      <c r="J8" s="14"/>
      <c r="K8" s="16"/>
      <c r="L8" s="15"/>
      <c r="M8" s="15"/>
      <c r="N8" s="17"/>
    </row>
    <row r="9" spans="1:14" ht="27.75" customHeight="1">
      <c r="A9" s="22" t="s">
        <v>364</v>
      </c>
      <c r="B9" s="23" t="s">
        <v>43</v>
      </c>
      <c r="C9" s="23"/>
      <c r="D9" s="23" t="s">
        <v>190</v>
      </c>
      <c r="E9" s="22" t="s">
        <v>359</v>
      </c>
      <c r="F9" s="24" t="s">
        <v>56</v>
      </c>
      <c r="G9" s="25">
        <v>62</v>
      </c>
      <c r="H9" s="14">
        <f t="shared" si="0"/>
        <v>24.8</v>
      </c>
      <c r="I9" s="15" t="s">
        <v>32</v>
      </c>
      <c r="J9" s="14"/>
      <c r="K9" s="16"/>
      <c r="L9" s="15"/>
      <c r="M9" s="15"/>
      <c r="N9" s="17"/>
    </row>
  </sheetData>
  <sheetProtection/>
  <mergeCells count="13">
    <mergeCell ref="K2:K3"/>
    <mergeCell ref="L2:L3"/>
    <mergeCell ref="M2:M3"/>
    <mergeCell ref="N2:N3"/>
    <mergeCell ref="A1:N1"/>
    <mergeCell ref="G2:H2"/>
    <mergeCell ref="I2:J2"/>
    <mergeCell ref="A2:A3"/>
    <mergeCell ref="B2:B3"/>
    <mergeCell ref="C2:C3"/>
    <mergeCell ref="D2:D3"/>
    <mergeCell ref="E2:E3"/>
    <mergeCell ref="F2:F3"/>
  </mergeCells>
  <printOptions horizontalCentered="1" verticalCentered="1"/>
  <pageMargins left="0.35" right="0.35" top="0.59" bottom="0.59" header="0.51" footer="0.51"/>
  <pageSetup fitToHeight="0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zoomScaleSheetLayoutView="100" zoomScalePageLayoutView="0" workbookViewId="0" topLeftCell="A1">
      <selection activeCell="F4" sqref="F1:F16384"/>
    </sheetView>
  </sheetViews>
  <sheetFormatPr defaultColWidth="9.00390625" defaultRowHeight="27.75" customHeight="1"/>
  <cols>
    <col min="1" max="1" width="13.00390625" style="2" customWidth="1"/>
    <col min="2" max="2" width="6.00390625" style="2" customWidth="1"/>
    <col min="3" max="4" width="6.125" style="2" customWidth="1"/>
    <col min="5" max="5" width="11.125" style="2" customWidth="1"/>
    <col min="6" max="6" width="6.625" style="2" customWidth="1"/>
    <col min="7" max="7" width="7.625" style="3" customWidth="1"/>
    <col min="8" max="8" width="7.50390625" style="2" customWidth="1"/>
    <col min="9" max="9" width="7.625" style="2" customWidth="1"/>
    <col min="10" max="10" width="7.125" style="2" customWidth="1"/>
    <col min="11" max="11" width="8.125" style="2" customWidth="1"/>
    <col min="12" max="12" width="7.00390625" style="2" customWidth="1"/>
    <col min="13" max="13" width="7.625" style="2" customWidth="1"/>
    <col min="14" max="14" width="7.125" style="2" customWidth="1"/>
    <col min="15" max="16384" width="9.00390625" style="2" customWidth="1"/>
  </cols>
  <sheetData>
    <row r="1" spans="1:14" ht="36.75" customHeight="1">
      <c r="A1" s="34" t="s">
        <v>490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</row>
    <row r="2" spans="1:14" s="1" customFormat="1" ht="22.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3"/>
      <c r="I2" s="33" t="s">
        <v>7</v>
      </c>
      <c r="J2" s="33"/>
      <c r="K2" s="33" t="s">
        <v>8</v>
      </c>
      <c r="L2" s="43" t="s">
        <v>9</v>
      </c>
      <c r="M2" s="37" t="s">
        <v>10</v>
      </c>
      <c r="N2" s="37" t="s">
        <v>11</v>
      </c>
    </row>
    <row r="3" spans="1:14" s="1" customFormat="1" ht="29.25" customHeight="1">
      <c r="A3" s="33"/>
      <c r="B3" s="33"/>
      <c r="C3" s="33"/>
      <c r="D3" s="33"/>
      <c r="E3" s="33"/>
      <c r="F3" s="33"/>
      <c r="G3" s="5" t="s">
        <v>12</v>
      </c>
      <c r="H3" s="5" t="s">
        <v>13</v>
      </c>
      <c r="I3" s="4" t="s">
        <v>14</v>
      </c>
      <c r="J3" s="4" t="s">
        <v>15</v>
      </c>
      <c r="K3" s="33"/>
      <c r="L3" s="44"/>
      <c r="M3" s="33"/>
      <c r="N3" s="33"/>
    </row>
    <row r="4" spans="1:14" ht="27.75" customHeight="1">
      <c r="A4" s="6" t="s">
        <v>365</v>
      </c>
      <c r="B4" s="7" t="s">
        <v>43</v>
      </c>
      <c r="C4" s="7" t="s">
        <v>18</v>
      </c>
      <c r="D4" s="7" t="s">
        <v>190</v>
      </c>
      <c r="E4" s="6" t="s">
        <v>366</v>
      </c>
      <c r="F4" s="8" t="s">
        <v>56</v>
      </c>
      <c r="G4" s="9">
        <v>68</v>
      </c>
      <c r="H4" s="14">
        <f>G4*0.4</f>
        <v>27.200000000000003</v>
      </c>
      <c r="I4" s="15">
        <v>89.25</v>
      </c>
      <c r="J4" s="14">
        <f>I4*0.6</f>
        <v>53.55</v>
      </c>
      <c r="K4" s="16">
        <f>J4+H4</f>
        <v>80.75</v>
      </c>
      <c r="L4" s="15">
        <f>RANK(K4,K$4:K$987,0)</f>
        <v>1</v>
      </c>
      <c r="M4" s="15" t="s">
        <v>22</v>
      </c>
      <c r="N4" s="17"/>
    </row>
    <row r="5" spans="1:14" ht="27.75" customHeight="1">
      <c r="A5" s="6" t="s">
        <v>367</v>
      </c>
      <c r="B5" s="7" t="s">
        <v>43</v>
      </c>
      <c r="C5" s="7" t="s">
        <v>30</v>
      </c>
      <c r="D5" s="7" t="s">
        <v>190</v>
      </c>
      <c r="E5" s="6" t="s">
        <v>366</v>
      </c>
      <c r="F5" s="8" t="s">
        <v>56</v>
      </c>
      <c r="G5" s="9">
        <v>66.6</v>
      </c>
      <c r="H5" s="14">
        <f>G5*0.4</f>
        <v>26.64</v>
      </c>
      <c r="I5" s="15">
        <v>89.65</v>
      </c>
      <c r="J5" s="14">
        <f>I5*0.6</f>
        <v>53.79</v>
      </c>
      <c r="K5" s="16">
        <f>J5+H5</f>
        <v>80.43</v>
      </c>
      <c r="L5" s="15">
        <f>RANK(K5,K$4:K$987,0)</f>
        <v>2</v>
      </c>
      <c r="M5" s="15"/>
      <c r="N5" s="17"/>
    </row>
    <row r="6" spans="1:14" ht="27.75" customHeight="1">
      <c r="A6" s="6" t="s">
        <v>368</v>
      </c>
      <c r="B6" s="7" t="s">
        <v>43</v>
      </c>
      <c r="C6" s="7" t="s">
        <v>38</v>
      </c>
      <c r="D6" s="7" t="s">
        <v>190</v>
      </c>
      <c r="E6" s="6" t="s">
        <v>366</v>
      </c>
      <c r="F6" s="8" t="s">
        <v>56</v>
      </c>
      <c r="G6" s="9">
        <v>64.8</v>
      </c>
      <c r="H6" s="14">
        <f>G6*0.4</f>
        <v>25.92</v>
      </c>
      <c r="I6" s="15">
        <v>84.76</v>
      </c>
      <c r="J6" s="14">
        <f>I6*0.6</f>
        <v>50.856</v>
      </c>
      <c r="K6" s="16">
        <f>J6+H6</f>
        <v>76.77600000000001</v>
      </c>
      <c r="L6" s="15">
        <f>RANK(K6,K$4:K$987,0)</f>
        <v>3</v>
      </c>
      <c r="M6" s="15"/>
      <c r="N6" s="17"/>
    </row>
  </sheetData>
  <sheetProtection/>
  <mergeCells count="13">
    <mergeCell ref="K2:K3"/>
    <mergeCell ref="L2:L3"/>
    <mergeCell ref="M2:M3"/>
    <mergeCell ref="N2:N3"/>
    <mergeCell ref="A1:N1"/>
    <mergeCell ref="G2:H2"/>
    <mergeCell ref="I2:J2"/>
    <mergeCell ref="A2:A3"/>
    <mergeCell ref="B2:B3"/>
    <mergeCell ref="C2:C3"/>
    <mergeCell ref="D2:D3"/>
    <mergeCell ref="E2:E3"/>
    <mergeCell ref="F2:F3"/>
  </mergeCells>
  <printOptions horizontalCentered="1" verticalCentered="1"/>
  <pageMargins left="0.35" right="0.35" top="0.59" bottom="0.59" header="0.51" footer="0.51"/>
  <pageSetup fitToHeight="0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SheetLayoutView="100" zoomScalePageLayoutView="0" workbookViewId="0" topLeftCell="A1">
      <selection activeCell="F2" sqref="F1:F16384"/>
    </sheetView>
  </sheetViews>
  <sheetFormatPr defaultColWidth="9.00390625" defaultRowHeight="27.75" customHeight="1"/>
  <cols>
    <col min="1" max="1" width="13.00390625" style="2" customWidth="1"/>
    <col min="2" max="2" width="6.00390625" style="2" customWidth="1"/>
    <col min="3" max="4" width="6.125" style="2" customWidth="1"/>
    <col min="5" max="5" width="11.125" style="2" customWidth="1"/>
    <col min="6" max="6" width="6.625" style="2" customWidth="1"/>
    <col min="7" max="7" width="7.625" style="3" customWidth="1"/>
    <col min="8" max="8" width="7.50390625" style="2" customWidth="1"/>
    <col min="9" max="9" width="7.625" style="2" customWidth="1"/>
    <col min="10" max="10" width="7.125" style="2" customWidth="1"/>
    <col min="11" max="11" width="8.125" style="2" customWidth="1"/>
    <col min="12" max="12" width="7.00390625" style="2" customWidth="1"/>
    <col min="13" max="13" width="7.625" style="2" customWidth="1"/>
    <col min="14" max="14" width="7.125" style="2" customWidth="1"/>
    <col min="15" max="16384" width="9.00390625" style="2" customWidth="1"/>
  </cols>
  <sheetData>
    <row r="1" spans="1:14" ht="36.75" customHeight="1">
      <c r="A1" s="34" t="s">
        <v>490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</row>
    <row r="2" spans="1:14" s="1" customFormat="1" ht="22.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3"/>
      <c r="I2" s="33" t="s">
        <v>7</v>
      </c>
      <c r="J2" s="33"/>
      <c r="K2" s="33" t="s">
        <v>8</v>
      </c>
      <c r="L2" s="43" t="s">
        <v>9</v>
      </c>
      <c r="M2" s="37" t="s">
        <v>10</v>
      </c>
      <c r="N2" s="37" t="s">
        <v>11</v>
      </c>
    </row>
    <row r="3" spans="1:14" s="1" customFormat="1" ht="29.25" customHeight="1">
      <c r="A3" s="33"/>
      <c r="B3" s="33"/>
      <c r="C3" s="33"/>
      <c r="D3" s="33"/>
      <c r="E3" s="33"/>
      <c r="F3" s="33"/>
      <c r="G3" s="5" t="s">
        <v>12</v>
      </c>
      <c r="H3" s="5" t="s">
        <v>13</v>
      </c>
      <c r="I3" s="4" t="s">
        <v>14</v>
      </c>
      <c r="J3" s="4" t="s">
        <v>15</v>
      </c>
      <c r="K3" s="33"/>
      <c r="L3" s="44"/>
      <c r="M3" s="33"/>
      <c r="N3" s="33"/>
    </row>
    <row r="4" spans="1:14" ht="27.75" customHeight="1">
      <c r="A4" s="6" t="s">
        <v>369</v>
      </c>
      <c r="B4" s="7" t="s">
        <v>71</v>
      </c>
      <c r="C4" s="7" t="s">
        <v>128</v>
      </c>
      <c r="D4" s="7" t="s">
        <v>190</v>
      </c>
      <c r="E4" s="6" t="s">
        <v>184</v>
      </c>
      <c r="F4" s="8" t="s">
        <v>21</v>
      </c>
      <c r="G4" s="9">
        <v>72.2</v>
      </c>
      <c r="H4" s="14">
        <f aca="true" t="shared" si="0" ref="H4:H9">G4*0.4</f>
        <v>28.880000000000003</v>
      </c>
      <c r="I4" s="15">
        <v>89.4</v>
      </c>
      <c r="J4" s="14">
        <f aca="true" t="shared" si="1" ref="J4:J9">I4*0.6</f>
        <v>53.64</v>
      </c>
      <c r="K4" s="16">
        <f aca="true" t="shared" si="2" ref="K4:K9">J4+H4</f>
        <v>82.52000000000001</v>
      </c>
      <c r="L4" s="15">
        <f aca="true" t="shared" si="3" ref="L4:L9">RANK(K4,K$4:K$987,0)</f>
        <v>1</v>
      </c>
      <c r="M4" s="15" t="s">
        <v>22</v>
      </c>
      <c r="N4" s="17"/>
    </row>
    <row r="5" spans="1:14" ht="27.75" customHeight="1">
      <c r="A5" s="6" t="s">
        <v>370</v>
      </c>
      <c r="B5" s="7" t="s">
        <v>71</v>
      </c>
      <c r="C5" s="7" t="s">
        <v>130</v>
      </c>
      <c r="D5" s="7" t="s">
        <v>190</v>
      </c>
      <c r="E5" s="6" t="s">
        <v>184</v>
      </c>
      <c r="F5" s="8" t="s">
        <v>21</v>
      </c>
      <c r="G5" s="9">
        <v>70.9</v>
      </c>
      <c r="H5" s="14">
        <f t="shared" si="0"/>
        <v>28.360000000000003</v>
      </c>
      <c r="I5" s="15">
        <v>88.8</v>
      </c>
      <c r="J5" s="14">
        <f t="shared" si="1"/>
        <v>53.279999999999994</v>
      </c>
      <c r="K5" s="16">
        <f t="shared" si="2"/>
        <v>81.64</v>
      </c>
      <c r="L5" s="15">
        <f t="shared" si="3"/>
        <v>2</v>
      </c>
      <c r="M5" s="15" t="s">
        <v>22</v>
      </c>
      <c r="N5" s="17"/>
    </row>
    <row r="6" spans="1:14" ht="27.75" customHeight="1">
      <c r="A6" s="6" t="s">
        <v>371</v>
      </c>
      <c r="B6" s="7" t="s">
        <v>71</v>
      </c>
      <c r="C6" s="7" t="s">
        <v>121</v>
      </c>
      <c r="D6" s="7" t="s">
        <v>190</v>
      </c>
      <c r="E6" s="6" t="s">
        <v>184</v>
      </c>
      <c r="F6" s="8" t="s">
        <v>21</v>
      </c>
      <c r="G6" s="9">
        <v>68.1</v>
      </c>
      <c r="H6" s="14">
        <f t="shared" si="0"/>
        <v>27.24</v>
      </c>
      <c r="I6" s="15">
        <v>87.2</v>
      </c>
      <c r="J6" s="14">
        <f t="shared" si="1"/>
        <v>52.32</v>
      </c>
      <c r="K6" s="16">
        <f t="shared" si="2"/>
        <v>79.56</v>
      </c>
      <c r="L6" s="15">
        <f t="shared" si="3"/>
        <v>3</v>
      </c>
      <c r="M6" s="15"/>
      <c r="N6" s="17"/>
    </row>
    <row r="7" spans="1:14" ht="27.75" customHeight="1">
      <c r="A7" s="6" t="s">
        <v>372</v>
      </c>
      <c r="B7" s="7" t="s">
        <v>71</v>
      </c>
      <c r="C7" s="7" t="s">
        <v>26</v>
      </c>
      <c r="D7" s="7" t="s">
        <v>190</v>
      </c>
      <c r="E7" s="6" t="s">
        <v>184</v>
      </c>
      <c r="F7" s="8" t="s">
        <v>21</v>
      </c>
      <c r="G7" s="9">
        <v>76.4</v>
      </c>
      <c r="H7" s="14">
        <f t="shared" si="0"/>
        <v>30.560000000000002</v>
      </c>
      <c r="I7" s="15">
        <v>80.8</v>
      </c>
      <c r="J7" s="14">
        <f t="shared" si="1"/>
        <v>48.48</v>
      </c>
      <c r="K7" s="16">
        <f t="shared" si="2"/>
        <v>79.03999999999999</v>
      </c>
      <c r="L7" s="15">
        <f t="shared" si="3"/>
        <v>4</v>
      </c>
      <c r="M7" s="15"/>
      <c r="N7" s="17"/>
    </row>
    <row r="8" spans="1:14" ht="27.75" customHeight="1">
      <c r="A8" s="6" t="s">
        <v>373</v>
      </c>
      <c r="B8" s="7" t="s">
        <v>71</v>
      </c>
      <c r="C8" s="7" t="s">
        <v>126</v>
      </c>
      <c r="D8" s="7" t="s">
        <v>190</v>
      </c>
      <c r="E8" s="6" t="s">
        <v>184</v>
      </c>
      <c r="F8" s="8" t="s">
        <v>21</v>
      </c>
      <c r="G8" s="9">
        <v>70.2</v>
      </c>
      <c r="H8" s="14">
        <f t="shared" si="0"/>
        <v>28.080000000000002</v>
      </c>
      <c r="I8" s="15">
        <v>82.4</v>
      </c>
      <c r="J8" s="14">
        <f t="shared" si="1"/>
        <v>49.440000000000005</v>
      </c>
      <c r="K8" s="16">
        <f t="shared" si="2"/>
        <v>77.52000000000001</v>
      </c>
      <c r="L8" s="15">
        <f t="shared" si="3"/>
        <v>5</v>
      </c>
      <c r="M8" s="15"/>
      <c r="N8" s="17"/>
    </row>
    <row r="9" spans="1:14" ht="27.75" customHeight="1">
      <c r="A9" s="6" t="s">
        <v>374</v>
      </c>
      <c r="B9" s="7" t="s">
        <v>71</v>
      </c>
      <c r="C9" s="7" t="s">
        <v>124</v>
      </c>
      <c r="D9" s="7" t="s">
        <v>190</v>
      </c>
      <c r="E9" s="6" t="s">
        <v>184</v>
      </c>
      <c r="F9" s="8" t="s">
        <v>56</v>
      </c>
      <c r="G9" s="9">
        <v>67.7</v>
      </c>
      <c r="H9" s="14">
        <f t="shared" si="0"/>
        <v>27.080000000000002</v>
      </c>
      <c r="I9" s="15">
        <v>82.8</v>
      </c>
      <c r="J9" s="14">
        <f t="shared" si="1"/>
        <v>49.68</v>
      </c>
      <c r="K9" s="16">
        <f t="shared" si="2"/>
        <v>76.76</v>
      </c>
      <c r="L9" s="15">
        <f t="shared" si="3"/>
        <v>6</v>
      </c>
      <c r="M9" s="15"/>
      <c r="N9" s="17"/>
    </row>
  </sheetData>
  <sheetProtection/>
  <mergeCells count="13">
    <mergeCell ref="K2:K3"/>
    <mergeCell ref="L2:L3"/>
    <mergeCell ref="M2:M3"/>
    <mergeCell ref="N2:N3"/>
    <mergeCell ref="A1:N1"/>
    <mergeCell ref="G2:H2"/>
    <mergeCell ref="I2:J2"/>
    <mergeCell ref="A2:A3"/>
    <mergeCell ref="B2:B3"/>
    <mergeCell ref="C2:C3"/>
    <mergeCell ref="D2:D3"/>
    <mergeCell ref="E2:E3"/>
    <mergeCell ref="F2:F3"/>
  </mergeCells>
  <printOptions horizontalCentered="1" verticalCentered="1"/>
  <pageMargins left="0.35" right="0.35" top="0.59" bottom="0.59" header="0.51" footer="0.51"/>
  <pageSetup fitToHeight="0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SheetLayoutView="100" zoomScalePageLayoutView="0" workbookViewId="0" topLeftCell="A8">
      <selection activeCell="F2" sqref="F1:F16384"/>
    </sheetView>
  </sheetViews>
  <sheetFormatPr defaultColWidth="9.00390625" defaultRowHeight="27.75" customHeight="1"/>
  <cols>
    <col min="1" max="1" width="11.625" style="2" customWidth="1"/>
    <col min="2" max="2" width="6.00390625" style="2" customWidth="1"/>
    <col min="3" max="3" width="6.125" style="2" customWidth="1"/>
    <col min="4" max="4" width="7.625" style="2" customWidth="1"/>
    <col min="5" max="5" width="10.50390625" style="2" customWidth="1"/>
    <col min="6" max="6" width="6.625" style="2" customWidth="1"/>
    <col min="7" max="7" width="7.625" style="3" customWidth="1"/>
    <col min="8" max="8" width="7.50390625" style="2" customWidth="1"/>
    <col min="9" max="9" width="6.375" style="2" customWidth="1"/>
    <col min="10" max="11" width="7.125" style="2" customWidth="1"/>
    <col min="12" max="12" width="5.875" style="2" customWidth="1"/>
    <col min="13" max="13" width="7.625" style="2" customWidth="1"/>
    <col min="14" max="14" width="7.125" style="2" customWidth="1"/>
    <col min="15" max="16384" width="9.00390625" style="2" customWidth="1"/>
  </cols>
  <sheetData>
    <row r="1" spans="1:14" ht="36.75" customHeight="1">
      <c r="A1" s="34" t="s">
        <v>490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</row>
    <row r="2" spans="1:14" s="1" customFormat="1" ht="22.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3"/>
      <c r="I2" s="33" t="s">
        <v>7</v>
      </c>
      <c r="J2" s="33"/>
      <c r="K2" s="33" t="s">
        <v>8</v>
      </c>
      <c r="L2" s="33" t="s">
        <v>9</v>
      </c>
      <c r="M2" s="33" t="s">
        <v>10</v>
      </c>
      <c r="N2" s="33" t="s">
        <v>11</v>
      </c>
    </row>
    <row r="3" spans="1:14" s="1" customFormat="1" ht="29.25" customHeight="1">
      <c r="A3" s="33"/>
      <c r="B3" s="33"/>
      <c r="C3" s="33"/>
      <c r="D3" s="33"/>
      <c r="E3" s="33"/>
      <c r="F3" s="33"/>
      <c r="G3" s="5" t="s">
        <v>12</v>
      </c>
      <c r="H3" s="5" t="s">
        <v>13</v>
      </c>
      <c r="I3" s="4" t="s">
        <v>14</v>
      </c>
      <c r="J3" s="4" t="s">
        <v>15</v>
      </c>
      <c r="K3" s="33"/>
      <c r="L3" s="33"/>
      <c r="M3" s="33"/>
      <c r="N3" s="33"/>
    </row>
    <row r="4" spans="1:14" ht="27.75" customHeight="1">
      <c r="A4" s="6" t="s">
        <v>375</v>
      </c>
      <c r="B4" s="7" t="s">
        <v>66</v>
      </c>
      <c r="C4" s="7" t="s">
        <v>169</v>
      </c>
      <c r="D4" s="7" t="s">
        <v>376</v>
      </c>
      <c r="E4" s="6" t="s">
        <v>377</v>
      </c>
      <c r="F4" s="8" t="s">
        <v>21</v>
      </c>
      <c r="G4" s="9">
        <v>75.6</v>
      </c>
      <c r="H4" s="14">
        <f aca="true" t="shared" si="0" ref="H4:H36">G4*0.4</f>
        <v>30.24</v>
      </c>
      <c r="I4" s="15">
        <v>92.6</v>
      </c>
      <c r="J4" s="14">
        <f aca="true" t="shared" si="1" ref="J4:J33">I4*0.6</f>
        <v>55.559999999999995</v>
      </c>
      <c r="K4" s="16">
        <f aca="true" t="shared" si="2" ref="K4:K33">H4+J4</f>
        <v>85.8</v>
      </c>
      <c r="L4" s="15">
        <f aca="true" t="shared" si="3" ref="L4:L33">RANK(K4,K$4:K$913,0)</f>
        <v>1</v>
      </c>
      <c r="M4" s="15" t="s">
        <v>22</v>
      </c>
      <c r="N4" s="15"/>
    </row>
    <row r="5" spans="1:14" ht="27.75" customHeight="1">
      <c r="A5" s="6" t="s">
        <v>378</v>
      </c>
      <c r="B5" s="7" t="s">
        <v>66</v>
      </c>
      <c r="C5" s="7" t="s">
        <v>101</v>
      </c>
      <c r="D5" s="7" t="s">
        <v>376</v>
      </c>
      <c r="E5" s="6" t="s">
        <v>377</v>
      </c>
      <c r="F5" s="8" t="s">
        <v>21</v>
      </c>
      <c r="G5" s="9">
        <v>71.1</v>
      </c>
      <c r="H5" s="14">
        <f t="shared" si="0"/>
        <v>28.439999999999998</v>
      </c>
      <c r="I5" s="15">
        <v>88.3</v>
      </c>
      <c r="J5" s="14">
        <f t="shared" si="1"/>
        <v>52.98</v>
      </c>
      <c r="K5" s="16">
        <f t="shared" si="2"/>
        <v>81.41999999999999</v>
      </c>
      <c r="L5" s="15">
        <f t="shared" si="3"/>
        <v>2</v>
      </c>
      <c r="M5" s="15" t="s">
        <v>22</v>
      </c>
      <c r="N5" s="15"/>
    </row>
    <row r="6" spans="1:14" ht="27.75" customHeight="1">
      <c r="A6" s="6" t="s">
        <v>379</v>
      </c>
      <c r="B6" s="7" t="s">
        <v>66</v>
      </c>
      <c r="C6" s="7" t="s">
        <v>130</v>
      </c>
      <c r="D6" s="7" t="s">
        <v>376</v>
      </c>
      <c r="E6" s="6" t="s">
        <v>377</v>
      </c>
      <c r="F6" s="8" t="s">
        <v>21</v>
      </c>
      <c r="G6" s="9">
        <v>66.3</v>
      </c>
      <c r="H6" s="14">
        <f t="shared" si="0"/>
        <v>26.52</v>
      </c>
      <c r="I6" s="15">
        <v>91.4</v>
      </c>
      <c r="J6" s="14">
        <f t="shared" si="1"/>
        <v>54.84</v>
      </c>
      <c r="K6" s="16">
        <f t="shared" si="2"/>
        <v>81.36</v>
      </c>
      <c r="L6" s="15">
        <f t="shared" si="3"/>
        <v>3</v>
      </c>
      <c r="M6" s="15" t="s">
        <v>22</v>
      </c>
      <c r="N6" s="15"/>
    </row>
    <row r="7" spans="1:14" ht="27.75" customHeight="1">
      <c r="A7" s="6" t="s">
        <v>380</v>
      </c>
      <c r="B7" s="7" t="s">
        <v>66</v>
      </c>
      <c r="C7" s="7" t="s">
        <v>126</v>
      </c>
      <c r="D7" s="7" t="s">
        <v>376</v>
      </c>
      <c r="E7" s="6" t="s">
        <v>377</v>
      </c>
      <c r="F7" s="8" t="s">
        <v>21</v>
      </c>
      <c r="G7" s="9">
        <v>63.6</v>
      </c>
      <c r="H7" s="14">
        <f t="shared" si="0"/>
        <v>25.44</v>
      </c>
      <c r="I7" s="15">
        <v>91.1</v>
      </c>
      <c r="J7" s="14">
        <f t="shared" si="1"/>
        <v>54.66</v>
      </c>
      <c r="K7" s="16">
        <f t="shared" si="2"/>
        <v>80.1</v>
      </c>
      <c r="L7" s="15">
        <f t="shared" si="3"/>
        <v>4</v>
      </c>
      <c r="M7" s="15" t="s">
        <v>22</v>
      </c>
      <c r="N7" s="15"/>
    </row>
    <row r="8" spans="1:14" ht="27.75" customHeight="1">
      <c r="A8" s="6" t="s">
        <v>381</v>
      </c>
      <c r="B8" s="7" t="s">
        <v>66</v>
      </c>
      <c r="C8" s="7" t="s">
        <v>82</v>
      </c>
      <c r="D8" s="7" t="s">
        <v>376</v>
      </c>
      <c r="E8" s="6" t="s">
        <v>377</v>
      </c>
      <c r="F8" s="8" t="s">
        <v>21</v>
      </c>
      <c r="G8" s="9">
        <v>62.8</v>
      </c>
      <c r="H8" s="14">
        <f t="shared" si="0"/>
        <v>25.12</v>
      </c>
      <c r="I8" s="15">
        <v>90</v>
      </c>
      <c r="J8" s="14">
        <f t="shared" si="1"/>
        <v>54</v>
      </c>
      <c r="K8" s="16">
        <f t="shared" si="2"/>
        <v>79.12</v>
      </c>
      <c r="L8" s="15">
        <f t="shared" si="3"/>
        <v>5</v>
      </c>
      <c r="M8" s="15" t="s">
        <v>22</v>
      </c>
      <c r="N8" s="15"/>
    </row>
    <row r="9" spans="1:14" ht="27.75" customHeight="1">
      <c r="A9" s="6" t="s">
        <v>382</v>
      </c>
      <c r="B9" s="7" t="s">
        <v>66</v>
      </c>
      <c r="C9" s="7" t="s">
        <v>64</v>
      </c>
      <c r="D9" s="7" t="s">
        <v>376</v>
      </c>
      <c r="E9" s="6" t="s">
        <v>377</v>
      </c>
      <c r="F9" s="8" t="s">
        <v>56</v>
      </c>
      <c r="G9" s="9">
        <v>63.3</v>
      </c>
      <c r="H9" s="14">
        <f t="shared" si="0"/>
        <v>25.32</v>
      </c>
      <c r="I9" s="15">
        <v>87.3</v>
      </c>
      <c r="J9" s="14">
        <f t="shared" si="1"/>
        <v>52.379999999999995</v>
      </c>
      <c r="K9" s="16">
        <f t="shared" si="2"/>
        <v>77.69999999999999</v>
      </c>
      <c r="L9" s="15">
        <f t="shared" si="3"/>
        <v>6</v>
      </c>
      <c r="M9" s="15" t="s">
        <v>22</v>
      </c>
      <c r="N9" s="15"/>
    </row>
    <row r="10" spans="1:14" ht="27.75" customHeight="1">
      <c r="A10" s="6" t="s">
        <v>383</v>
      </c>
      <c r="B10" s="7" t="s">
        <v>66</v>
      </c>
      <c r="C10" s="7" t="s">
        <v>17</v>
      </c>
      <c r="D10" s="7" t="s">
        <v>376</v>
      </c>
      <c r="E10" s="6" t="s">
        <v>377</v>
      </c>
      <c r="F10" s="8" t="s">
        <v>21</v>
      </c>
      <c r="G10" s="9">
        <v>57.3</v>
      </c>
      <c r="H10" s="14">
        <f t="shared" si="0"/>
        <v>22.92</v>
      </c>
      <c r="I10" s="15">
        <v>90.9</v>
      </c>
      <c r="J10" s="14">
        <f t="shared" si="1"/>
        <v>54.54</v>
      </c>
      <c r="K10" s="16">
        <f t="shared" si="2"/>
        <v>77.46000000000001</v>
      </c>
      <c r="L10" s="15">
        <f t="shared" si="3"/>
        <v>7</v>
      </c>
      <c r="M10" s="15" t="s">
        <v>22</v>
      </c>
      <c r="N10" s="15"/>
    </row>
    <row r="11" spans="1:14" ht="27.75" customHeight="1">
      <c r="A11" s="6" t="s">
        <v>384</v>
      </c>
      <c r="B11" s="7" t="s">
        <v>66</v>
      </c>
      <c r="C11" s="7" t="s">
        <v>41</v>
      </c>
      <c r="D11" s="7" t="s">
        <v>376</v>
      </c>
      <c r="E11" s="6" t="s">
        <v>377</v>
      </c>
      <c r="F11" s="8" t="s">
        <v>21</v>
      </c>
      <c r="G11" s="9">
        <v>62.3</v>
      </c>
      <c r="H11" s="14">
        <f t="shared" si="0"/>
        <v>24.92</v>
      </c>
      <c r="I11" s="15">
        <v>87.4</v>
      </c>
      <c r="J11" s="14">
        <f t="shared" si="1"/>
        <v>52.440000000000005</v>
      </c>
      <c r="K11" s="16">
        <f t="shared" si="2"/>
        <v>77.36000000000001</v>
      </c>
      <c r="L11" s="15">
        <f t="shared" si="3"/>
        <v>8</v>
      </c>
      <c r="M11" s="15" t="s">
        <v>22</v>
      </c>
      <c r="N11" s="15"/>
    </row>
    <row r="12" spans="1:14" ht="27.75" customHeight="1">
      <c r="A12" s="6" t="s">
        <v>385</v>
      </c>
      <c r="B12" s="7" t="s">
        <v>66</v>
      </c>
      <c r="C12" s="7" t="s">
        <v>167</v>
      </c>
      <c r="D12" s="7" t="s">
        <v>376</v>
      </c>
      <c r="E12" s="6" t="s">
        <v>377</v>
      </c>
      <c r="F12" s="8" t="s">
        <v>21</v>
      </c>
      <c r="G12" s="9">
        <v>67.2</v>
      </c>
      <c r="H12" s="14">
        <f t="shared" si="0"/>
        <v>26.880000000000003</v>
      </c>
      <c r="I12" s="15">
        <v>83.5</v>
      </c>
      <c r="J12" s="14">
        <f t="shared" si="1"/>
        <v>50.1</v>
      </c>
      <c r="K12" s="16">
        <f t="shared" si="2"/>
        <v>76.98</v>
      </c>
      <c r="L12" s="15">
        <f t="shared" si="3"/>
        <v>9</v>
      </c>
      <c r="M12" s="15" t="s">
        <v>22</v>
      </c>
      <c r="N12" s="15"/>
    </row>
    <row r="13" spans="1:14" ht="27.75" customHeight="1">
      <c r="A13" s="6" t="s">
        <v>386</v>
      </c>
      <c r="B13" s="7" t="s">
        <v>66</v>
      </c>
      <c r="C13" s="7" t="s">
        <v>34</v>
      </c>
      <c r="D13" s="7" t="s">
        <v>376</v>
      </c>
      <c r="E13" s="6" t="s">
        <v>377</v>
      </c>
      <c r="F13" s="8" t="s">
        <v>21</v>
      </c>
      <c r="G13" s="9">
        <v>56.2</v>
      </c>
      <c r="H13" s="14">
        <f t="shared" si="0"/>
        <v>22.480000000000004</v>
      </c>
      <c r="I13" s="15">
        <v>90.7</v>
      </c>
      <c r="J13" s="14">
        <f t="shared" si="1"/>
        <v>54.42</v>
      </c>
      <c r="K13" s="16">
        <f t="shared" si="2"/>
        <v>76.9</v>
      </c>
      <c r="L13" s="15">
        <f t="shared" si="3"/>
        <v>10</v>
      </c>
      <c r="M13" s="15" t="s">
        <v>22</v>
      </c>
      <c r="N13" s="15"/>
    </row>
    <row r="14" spans="1:14" ht="27.75" customHeight="1">
      <c r="A14" s="6" t="s">
        <v>387</v>
      </c>
      <c r="B14" s="7" t="s">
        <v>66</v>
      </c>
      <c r="C14" s="7" t="s">
        <v>55</v>
      </c>
      <c r="D14" s="7" t="s">
        <v>376</v>
      </c>
      <c r="E14" s="6" t="s">
        <v>377</v>
      </c>
      <c r="F14" s="8" t="s">
        <v>21</v>
      </c>
      <c r="G14" s="9">
        <v>62.1</v>
      </c>
      <c r="H14" s="14">
        <f t="shared" si="0"/>
        <v>24.840000000000003</v>
      </c>
      <c r="I14" s="15">
        <v>85.8</v>
      </c>
      <c r="J14" s="14">
        <f t="shared" si="1"/>
        <v>51.48</v>
      </c>
      <c r="K14" s="16">
        <f t="shared" si="2"/>
        <v>76.32</v>
      </c>
      <c r="L14" s="15">
        <f t="shared" si="3"/>
        <v>11</v>
      </c>
      <c r="M14" s="15" t="s">
        <v>22</v>
      </c>
      <c r="N14" s="15"/>
    </row>
    <row r="15" spans="1:14" ht="27.75" customHeight="1">
      <c r="A15" s="6" t="s">
        <v>388</v>
      </c>
      <c r="B15" s="7" t="s">
        <v>66</v>
      </c>
      <c r="C15" s="7" t="s">
        <v>43</v>
      </c>
      <c r="D15" s="7" t="s">
        <v>376</v>
      </c>
      <c r="E15" s="6" t="s">
        <v>377</v>
      </c>
      <c r="F15" s="8" t="s">
        <v>21</v>
      </c>
      <c r="G15" s="9">
        <v>66.2</v>
      </c>
      <c r="H15" s="14">
        <f t="shared" si="0"/>
        <v>26.480000000000004</v>
      </c>
      <c r="I15" s="15">
        <v>83</v>
      </c>
      <c r="J15" s="14">
        <f t="shared" si="1"/>
        <v>49.8</v>
      </c>
      <c r="K15" s="16">
        <f t="shared" si="2"/>
        <v>76.28</v>
      </c>
      <c r="L15" s="15">
        <f t="shared" si="3"/>
        <v>12</v>
      </c>
      <c r="M15" s="15"/>
      <c r="N15" s="15"/>
    </row>
    <row r="16" spans="1:14" ht="27.75" customHeight="1">
      <c r="A16" s="6" t="s">
        <v>389</v>
      </c>
      <c r="B16" s="7" t="s">
        <v>66</v>
      </c>
      <c r="C16" s="7" t="s">
        <v>45</v>
      </c>
      <c r="D16" s="7" t="s">
        <v>376</v>
      </c>
      <c r="E16" s="6" t="s">
        <v>377</v>
      </c>
      <c r="F16" s="8" t="s">
        <v>21</v>
      </c>
      <c r="G16" s="9">
        <v>67</v>
      </c>
      <c r="H16" s="14">
        <f t="shared" si="0"/>
        <v>26.8</v>
      </c>
      <c r="I16" s="15">
        <v>82.2</v>
      </c>
      <c r="J16" s="14">
        <f t="shared" si="1"/>
        <v>49.32</v>
      </c>
      <c r="K16" s="16">
        <f t="shared" si="2"/>
        <v>76.12</v>
      </c>
      <c r="L16" s="15">
        <f t="shared" si="3"/>
        <v>13</v>
      </c>
      <c r="M16" s="15"/>
      <c r="N16" s="15"/>
    </row>
    <row r="17" spans="1:14" ht="27.75" customHeight="1">
      <c r="A17" s="6" t="s">
        <v>390</v>
      </c>
      <c r="B17" s="7" t="s">
        <v>66</v>
      </c>
      <c r="C17" s="7" t="s">
        <v>62</v>
      </c>
      <c r="D17" s="7" t="s">
        <v>376</v>
      </c>
      <c r="E17" s="6" t="s">
        <v>377</v>
      </c>
      <c r="F17" s="8" t="s">
        <v>21</v>
      </c>
      <c r="G17" s="9">
        <v>53.3</v>
      </c>
      <c r="H17" s="14">
        <f t="shared" si="0"/>
        <v>21.32</v>
      </c>
      <c r="I17" s="15">
        <v>91.2</v>
      </c>
      <c r="J17" s="14">
        <f t="shared" si="1"/>
        <v>54.72</v>
      </c>
      <c r="K17" s="16">
        <f t="shared" si="2"/>
        <v>76.03999999999999</v>
      </c>
      <c r="L17" s="15">
        <f t="shared" si="3"/>
        <v>14</v>
      </c>
      <c r="M17" s="15"/>
      <c r="N17" s="15"/>
    </row>
    <row r="18" spans="1:14" ht="27.75" customHeight="1">
      <c r="A18" s="6" t="s">
        <v>391</v>
      </c>
      <c r="B18" s="7" t="s">
        <v>66</v>
      </c>
      <c r="C18" s="7" t="s">
        <v>79</v>
      </c>
      <c r="D18" s="7" t="s">
        <v>376</v>
      </c>
      <c r="E18" s="6" t="s">
        <v>377</v>
      </c>
      <c r="F18" s="8" t="s">
        <v>21</v>
      </c>
      <c r="G18" s="9">
        <v>65.8</v>
      </c>
      <c r="H18" s="14">
        <f t="shared" si="0"/>
        <v>26.32</v>
      </c>
      <c r="I18" s="15">
        <v>82.7</v>
      </c>
      <c r="J18" s="14">
        <f t="shared" si="1"/>
        <v>49.62</v>
      </c>
      <c r="K18" s="16">
        <f t="shared" si="2"/>
        <v>75.94</v>
      </c>
      <c r="L18" s="15">
        <f t="shared" si="3"/>
        <v>15</v>
      </c>
      <c r="M18" s="15"/>
      <c r="N18" s="15"/>
    </row>
    <row r="19" spans="1:14" ht="27.75" customHeight="1">
      <c r="A19" s="6" t="s">
        <v>392</v>
      </c>
      <c r="B19" s="7" t="s">
        <v>66</v>
      </c>
      <c r="C19" s="7" t="s">
        <v>30</v>
      </c>
      <c r="D19" s="7" t="s">
        <v>376</v>
      </c>
      <c r="E19" s="6" t="s">
        <v>377</v>
      </c>
      <c r="F19" s="8" t="s">
        <v>21</v>
      </c>
      <c r="G19" s="9">
        <v>63.8</v>
      </c>
      <c r="H19" s="14">
        <f t="shared" si="0"/>
        <v>25.52</v>
      </c>
      <c r="I19" s="15">
        <v>82.6</v>
      </c>
      <c r="J19" s="14">
        <f t="shared" si="1"/>
        <v>49.559999999999995</v>
      </c>
      <c r="K19" s="16">
        <f t="shared" si="2"/>
        <v>75.08</v>
      </c>
      <c r="L19" s="15">
        <f t="shared" si="3"/>
        <v>16</v>
      </c>
      <c r="M19" s="15"/>
      <c r="N19" s="15"/>
    </row>
    <row r="20" spans="1:14" ht="27.75" customHeight="1">
      <c r="A20" s="6" t="s">
        <v>393</v>
      </c>
      <c r="B20" s="7" t="s">
        <v>66</v>
      </c>
      <c r="C20" s="7" t="s">
        <v>124</v>
      </c>
      <c r="D20" s="7" t="s">
        <v>376</v>
      </c>
      <c r="E20" s="6" t="s">
        <v>377</v>
      </c>
      <c r="F20" s="8" t="s">
        <v>21</v>
      </c>
      <c r="G20" s="9">
        <v>63.4</v>
      </c>
      <c r="H20" s="14">
        <f t="shared" si="0"/>
        <v>25.36</v>
      </c>
      <c r="I20" s="15">
        <v>81.6</v>
      </c>
      <c r="J20" s="14">
        <f t="shared" si="1"/>
        <v>48.959999999999994</v>
      </c>
      <c r="K20" s="16">
        <f t="shared" si="2"/>
        <v>74.32</v>
      </c>
      <c r="L20" s="15">
        <f t="shared" si="3"/>
        <v>17</v>
      </c>
      <c r="M20" s="15"/>
      <c r="N20" s="15"/>
    </row>
    <row r="21" spans="1:14" ht="27.75" customHeight="1">
      <c r="A21" s="6" t="s">
        <v>394</v>
      </c>
      <c r="B21" s="7" t="s">
        <v>66</v>
      </c>
      <c r="C21" s="7" t="s">
        <v>38</v>
      </c>
      <c r="D21" s="7" t="s">
        <v>376</v>
      </c>
      <c r="E21" s="6" t="s">
        <v>377</v>
      </c>
      <c r="F21" s="8" t="s">
        <v>21</v>
      </c>
      <c r="G21" s="9">
        <v>59.9</v>
      </c>
      <c r="H21" s="14">
        <f t="shared" si="0"/>
        <v>23.96</v>
      </c>
      <c r="I21" s="15">
        <v>83.6</v>
      </c>
      <c r="J21" s="14">
        <f t="shared" si="1"/>
        <v>50.16</v>
      </c>
      <c r="K21" s="16">
        <f t="shared" si="2"/>
        <v>74.12</v>
      </c>
      <c r="L21" s="15">
        <f t="shared" si="3"/>
        <v>18</v>
      </c>
      <c r="M21" s="15"/>
      <c r="N21" s="15"/>
    </row>
    <row r="22" spans="1:14" ht="27.75" customHeight="1">
      <c r="A22" s="6" t="s">
        <v>395</v>
      </c>
      <c r="B22" s="7" t="s">
        <v>66</v>
      </c>
      <c r="C22" s="7" t="s">
        <v>53</v>
      </c>
      <c r="D22" s="7" t="s">
        <v>376</v>
      </c>
      <c r="E22" s="6" t="s">
        <v>377</v>
      </c>
      <c r="F22" s="8" t="s">
        <v>21</v>
      </c>
      <c r="G22" s="9">
        <v>61.9</v>
      </c>
      <c r="H22" s="14">
        <f t="shared" si="0"/>
        <v>24.76</v>
      </c>
      <c r="I22" s="15">
        <v>79.9</v>
      </c>
      <c r="J22" s="14">
        <f t="shared" si="1"/>
        <v>47.940000000000005</v>
      </c>
      <c r="K22" s="16">
        <f t="shared" si="2"/>
        <v>72.7</v>
      </c>
      <c r="L22" s="15">
        <f t="shared" si="3"/>
        <v>19</v>
      </c>
      <c r="M22" s="15"/>
      <c r="N22" s="15"/>
    </row>
    <row r="23" spans="1:14" ht="27.75" customHeight="1">
      <c r="A23" s="6" t="s">
        <v>396</v>
      </c>
      <c r="B23" s="7" t="s">
        <v>66</v>
      </c>
      <c r="C23" s="7" t="s">
        <v>50</v>
      </c>
      <c r="D23" s="7" t="s">
        <v>376</v>
      </c>
      <c r="E23" s="6" t="s">
        <v>377</v>
      </c>
      <c r="F23" s="8" t="s">
        <v>21</v>
      </c>
      <c r="G23" s="9">
        <v>52.5</v>
      </c>
      <c r="H23" s="14">
        <f t="shared" si="0"/>
        <v>21</v>
      </c>
      <c r="I23" s="15">
        <v>85.9</v>
      </c>
      <c r="J23" s="14">
        <f t="shared" si="1"/>
        <v>51.54</v>
      </c>
      <c r="K23" s="16">
        <f t="shared" si="2"/>
        <v>72.53999999999999</v>
      </c>
      <c r="L23" s="15">
        <f t="shared" si="3"/>
        <v>20</v>
      </c>
      <c r="M23" s="15"/>
      <c r="N23" s="15"/>
    </row>
    <row r="24" spans="1:14" ht="27.75" customHeight="1">
      <c r="A24" s="6" t="s">
        <v>397</v>
      </c>
      <c r="B24" s="7" t="s">
        <v>66</v>
      </c>
      <c r="C24" s="7" t="s">
        <v>94</v>
      </c>
      <c r="D24" s="7" t="s">
        <v>376</v>
      </c>
      <c r="E24" s="6" t="s">
        <v>377</v>
      </c>
      <c r="F24" s="8" t="s">
        <v>21</v>
      </c>
      <c r="G24" s="9">
        <v>63.1</v>
      </c>
      <c r="H24" s="14">
        <f t="shared" si="0"/>
        <v>25.240000000000002</v>
      </c>
      <c r="I24" s="15">
        <v>78</v>
      </c>
      <c r="J24" s="14">
        <f t="shared" si="1"/>
        <v>46.8</v>
      </c>
      <c r="K24" s="16">
        <f t="shared" si="2"/>
        <v>72.03999999999999</v>
      </c>
      <c r="L24" s="15">
        <f t="shared" si="3"/>
        <v>21</v>
      </c>
      <c r="M24" s="15"/>
      <c r="N24" s="15"/>
    </row>
    <row r="25" spans="1:14" ht="27.75" customHeight="1">
      <c r="A25" s="6" t="s">
        <v>398</v>
      </c>
      <c r="B25" s="7" t="s">
        <v>66</v>
      </c>
      <c r="C25" s="7" t="s">
        <v>138</v>
      </c>
      <c r="D25" s="7" t="s">
        <v>376</v>
      </c>
      <c r="E25" s="6" t="s">
        <v>377</v>
      </c>
      <c r="F25" s="8" t="s">
        <v>21</v>
      </c>
      <c r="G25" s="9">
        <v>58.6</v>
      </c>
      <c r="H25" s="14">
        <f t="shared" si="0"/>
        <v>23.44</v>
      </c>
      <c r="I25" s="15">
        <v>78.8</v>
      </c>
      <c r="J25" s="14">
        <f t="shared" si="1"/>
        <v>47.279999999999994</v>
      </c>
      <c r="K25" s="16">
        <f t="shared" si="2"/>
        <v>70.72</v>
      </c>
      <c r="L25" s="15">
        <f t="shared" si="3"/>
        <v>22</v>
      </c>
      <c r="M25" s="15"/>
      <c r="N25" s="15"/>
    </row>
    <row r="26" spans="1:14" ht="27.75" customHeight="1">
      <c r="A26" s="6" t="s">
        <v>399</v>
      </c>
      <c r="B26" s="7" t="s">
        <v>66</v>
      </c>
      <c r="C26" s="7" t="s">
        <v>18</v>
      </c>
      <c r="D26" s="7" t="s">
        <v>376</v>
      </c>
      <c r="E26" s="6" t="s">
        <v>377</v>
      </c>
      <c r="F26" s="8" t="s">
        <v>21</v>
      </c>
      <c r="G26" s="9">
        <v>51.8</v>
      </c>
      <c r="H26" s="14">
        <f t="shared" si="0"/>
        <v>20.72</v>
      </c>
      <c r="I26" s="15">
        <v>82.3</v>
      </c>
      <c r="J26" s="14">
        <f t="shared" si="1"/>
        <v>49.379999999999995</v>
      </c>
      <c r="K26" s="16">
        <f t="shared" si="2"/>
        <v>70.1</v>
      </c>
      <c r="L26" s="15">
        <f t="shared" si="3"/>
        <v>23</v>
      </c>
      <c r="M26" s="15"/>
      <c r="N26" s="15"/>
    </row>
    <row r="27" spans="1:14" ht="27.75" customHeight="1">
      <c r="A27" s="6" t="s">
        <v>400</v>
      </c>
      <c r="B27" s="7" t="s">
        <v>66</v>
      </c>
      <c r="C27" s="7" t="s">
        <v>71</v>
      </c>
      <c r="D27" s="7" t="s">
        <v>376</v>
      </c>
      <c r="E27" s="6" t="s">
        <v>377</v>
      </c>
      <c r="F27" s="8" t="s">
        <v>21</v>
      </c>
      <c r="G27" s="9">
        <v>59.6</v>
      </c>
      <c r="H27" s="14">
        <f t="shared" si="0"/>
        <v>23.840000000000003</v>
      </c>
      <c r="I27" s="15">
        <v>77</v>
      </c>
      <c r="J27" s="14">
        <f t="shared" si="1"/>
        <v>46.199999999999996</v>
      </c>
      <c r="K27" s="16">
        <f t="shared" si="2"/>
        <v>70.03999999999999</v>
      </c>
      <c r="L27" s="15">
        <f t="shared" si="3"/>
        <v>24</v>
      </c>
      <c r="M27" s="15"/>
      <c r="N27" s="15"/>
    </row>
    <row r="28" spans="1:14" ht="27.75" customHeight="1">
      <c r="A28" s="6" t="s">
        <v>401</v>
      </c>
      <c r="B28" s="7" t="s">
        <v>66</v>
      </c>
      <c r="C28" s="7" t="s">
        <v>121</v>
      </c>
      <c r="D28" s="7" t="s">
        <v>376</v>
      </c>
      <c r="E28" s="6" t="s">
        <v>377</v>
      </c>
      <c r="F28" s="8" t="s">
        <v>21</v>
      </c>
      <c r="G28" s="9">
        <v>50.3</v>
      </c>
      <c r="H28" s="14">
        <f t="shared" si="0"/>
        <v>20.12</v>
      </c>
      <c r="I28" s="15">
        <v>82.4</v>
      </c>
      <c r="J28" s="14">
        <f t="shared" si="1"/>
        <v>49.440000000000005</v>
      </c>
      <c r="K28" s="16">
        <f t="shared" si="2"/>
        <v>69.56</v>
      </c>
      <c r="L28" s="15">
        <f t="shared" si="3"/>
        <v>25</v>
      </c>
      <c r="M28" s="15"/>
      <c r="N28" s="15"/>
    </row>
    <row r="29" spans="1:14" ht="27.75" customHeight="1">
      <c r="A29" s="6" t="s">
        <v>402</v>
      </c>
      <c r="B29" s="7" t="s">
        <v>66</v>
      </c>
      <c r="C29" s="7" t="s">
        <v>26</v>
      </c>
      <c r="D29" s="7" t="s">
        <v>376</v>
      </c>
      <c r="E29" s="6" t="s">
        <v>377</v>
      </c>
      <c r="F29" s="8" t="s">
        <v>21</v>
      </c>
      <c r="G29" s="9">
        <v>55.9</v>
      </c>
      <c r="H29" s="14">
        <f t="shared" si="0"/>
        <v>22.36</v>
      </c>
      <c r="I29" s="15">
        <v>77.8</v>
      </c>
      <c r="J29" s="14">
        <f t="shared" si="1"/>
        <v>46.68</v>
      </c>
      <c r="K29" s="16">
        <f t="shared" si="2"/>
        <v>69.03999999999999</v>
      </c>
      <c r="L29" s="15">
        <f t="shared" si="3"/>
        <v>26</v>
      </c>
      <c r="M29" s="15"/>
      <c r="N29" s="15"/>
    </row>
    <row r="30" spans="1:14" ht="27.75" customHeight="1">
      <c r="A30" s="6" t="s">
        <v>403</v>
      </c>
      <c r="B30" s="7" t="s">
        <v>66</v>
      </c>
      <c r="C30" s="7" t="s">
        <v>66</v>
      </c>
      <c r="D30" s="7" t="s">
        <v>376</v>
      </c>
      <c r="E30" s="6" t="s">
        <v>377</v>
      </c>
      <c r="F30" s="8" t="s">
        <v>21</v>
      </c>
      <c r="G30" s="9">
        <v>53.6</v>
      </c>
      <c r="H30" s="14">
        <f t="shared" si="0"/>
        <v>21.44</v>
      </c>
      <c r="I30" s="15">
        <v>78.9</v>
      </c>
      <c r="J30" s="14">
        <f t="shared" si="1"/>
        <v>47.34</v>
      </c>
      <c r="K30" s="16">
        <f t="shared" si="2"/>
        <v>68.78</v>
      </c>
      <c r="L30" s="15">
        <f t="shared" si="3"/>
        <v>27</v>
      </c>
      <c r="M30" s="15"/>
      <c r="N30" s="15"/>
    </row>
    <row r="31" spans="1:14" ht="27.75" customHeight="1">
      <c r="A31" s="6" t="s">
        <v>404</v>
      </c>
      <c r="B31" s="7" t="s">
        <v>66</v>
      </c>
      <c r="C31" s="7" t="s">
        <v>102</v>
      </c>
      <c r="D31" s="7" t="s">
        <v>376</v>
      </c>
      <c r="E31" s="6" t="s">
        <v>377</v>
      </c>
      <c r="F31" s="8" t="s">
        <v>21</v>
      </c>
      <c r="G31" s="9">
        <v>48.7</v>
      </c>
      <c r="H31" s="14">
        <f t="shared" si="0"/>
        <v>19.480000000000004</v>
      </c>
      <c r="I31" s="15">
        <v>81.6</v>
      </c>
      <c r="J31" s="14">
        <f t="shared" si="1"/>
        <v>48.959999999999994</v>
      </c>
      <c r="K31" s="16">
        <f t="shared" si="2"/>
        <v>68.44</v>
      </c>
      <c r="L31" s="15">
        <f t="shared" si="3"/>
        <v>28</v>
      </c>
      <c r="M31" s="15"/>
      <c r="N31" s="15"/>
    </row>
    <row r="32" spans="1:14" ht="27.75" customHeight="1">
      <c r="A32" s="6" t="s">
        <v>405</v>
      </c>
      <c r="B32" s="7" t="s">
        <v>66</v>
      </c>
      <c r="C32" s="7" t="s">
        <v>90</v>
      </c>
      <c r="D32" s="7" t="s">
        <v>376</v>
      </c>
      <c r="E32" s="6" t="s">
        <v>377</v>
      </c>
      <c r="F32" s="8" t="s">
        <v>56</v>
      </c>
      <c r="G32" s="9">
        <v>55.3</v>
      </c>
      <c r="H32" s="14">
        <f t="shared" si="0"/>
        <v>22.12</v>
      </c>
      <c r="I32" s="15">
        <v>74.8</v>
      </c>
      <c r="J32" s="14">
        <f t="shared" si="1"/>
        <v>44.879999999999995</v>
      </c>
      <c r="K32" s="16">
        <f t="shared" si="2"/>
        <v>67</v>
      </c>
      <c r="L32" s="15">
        <f t="shared" si="3"/>
        <v>29</v>
      </c>
      <c r="M32" s="15"/>
      <c r="N32" s="15"/>
    </row>
    <row r="33" spans="1:14" ht="27.75" customHeight="1">
      <c r="A33" s="6" t="s">
        <v>406</v>
      </c>
      <c r="B33" s="7" t="s">
        <v>66</v>
      </c>
      <c r="C33" s="7" t="s">
        <v>28</v>
      </c>
      <c r="D33" s="7" t="s">
        <v>376</v>
      </c>
      <c r="E33" s="6" t="s">
        <v>377</v>
      </c>
      <c r="F33" s="8" t="s">
        <v>21</v>
      </c>
      <c r="G33" s="9">
        <v>52.9</v>
      </c>
      <c r="H33" s="14">
        <f t="shared" si="0"/>
        <v>21.16</v>
      </c>
      <c r="I33" s="15">
        <v>74.8</v>
      </c>
      <c r="J33" s="14">
        <f t="shared" si="1"/>
        <v>44.879999999999995</v>
      </c>
      <c r="K33" s="16">
        <f t="shared" si="2"/>
        <v>66.03999999999999</v>
      </c>
      <c r="L33" s="15">
        <f t="shared" si="3"/>
        <v>30</v>
      </c>
      <c r="M33" s="15"/>
      <c r="N33" s="15"/>
    </row>
    <row r="34" spans="1:14" ht="27.75" customHeight="1">
      <c r="A34" s="6" t="s">
        <v>407</v>
      </c>
      <c r="B34" s="7" t="s">
        <v>66</v>
      </c>
      <c r="C34" s="7"/>
      <c r="D34" s="7" t="s">
        <v>376</v>
      </c>
      <c r="E34" s="6" t="s">
        <v>377</v>
      </c>
      <c r="F34" s="8" t="s">
        <v>21</v>
      </c>
      <c r="G34" s="9">
        <v>59.4</v>
      </c>
      <c r="H34" s="14">
        <f t="shared" si="0"/>
        <v>23.76</v>
      </c>
      <c r="I34" s="15" t="s">
        <v>32</v>
      </c>
      <c r="J34" s="14"/>
      <c r="K34" s="16"/>
      <c r="L34" s="15"/>
      <c r="M34" s="15"/>
      <c r="N34" s="15"/>
    </row>
    <row r="35" spans="1:14" ht="27.75" customHeight="1">
      <c r="A35" s="6" t="s">
        <v>408</v>
      </c>
      <c r="B35" s="7" t="s">
        <v>66</v>
      </c>
      <c r="C35" s="7"/>
      <c r="D35" s="7" t="s">
        <v>376</v>
      </c>
      <c r="E35" s="6" t="s">
        <v>377</v>
      </c>
      <c r="F35" s="8" t="s">
        <v>21</v>
      </c>
      <c r="G35" s="9">
        <v>59.1</v>
      </c>
      <c r="H35" s="14">
        <f t="shared" si="0"/>
        <v>23.64</v>
      </c>
      <c r="I35" s="15" t="s">
        <v>32</v>
      </c>
      <c r="J35" s="14"/>
      <c r="K35" s="16"/>
      <c r="L35" s="15"/>
      <c r="M35" s="15"/>
      <c r="N35" s="15"/>
    </row>
    <row r="36" spans="1:14" ht="27.75" customHeight="1">
      <c r="A36" s="6" t="s">
        <v>409</v>
      </c>
      <c r="B36" s="7" t="s">
        <v>66</v>
      </c>
      <c r="C36" s="7"/>
      <c r="D36" s="7" t="s">
        <v>376</v>
      </c>
      <c r="E36" s="6" t="s">
        <v>377</v>
      </c>
      <c r="F36" s="8" t="s">
        <v>21</v>
      </c>
      <c r="G36" s="9">
        <v>59</v>
      </c>
      <c r="H36" s="14">
        <f t="shared" si="0"/>
        <v>23.6</v>
      </c>
      <c r="I36" s="15" t="s">
        <v>32</v>
      </c>
      <c r="J36" s="14"/>
      <c r="K36" s="16"/>
      <c r="L36" s="15"/>
      <c r="M36" s="15"/>
      <c r="N36" s="15"/>
    </row>
  </sheetData>
  <sheetProtection/>
  <mergeCells count="13">
    <mergeCell ref="K2:K3"/>
    <mergeCell ref="L2:L3"/>
    <mergeCell ref="M2:M3"/>
    <mergeCell ref="N2:N3"/>
    <mergeCell ref="A1:N1"/>
    <mergeCell ref="G2:H2"/>
    <mergeCell ref="I2:J2"/>
    <mergeCell ref="A2:A3"/>
    <mergeCell ref="B2:B3"/>
    <mergeCell ref="C2:C3"/>
    <mergeCell ref="D2:D3"/>
    <mergeCell ref="E2:E3"/>
    <mergeCell ref="F2:F3"/>
  </mergeCells>
  <printOptions horizontalCentered="1" verticalCentered="1"/>
  <pageMargins left="0.35" right="0.35" top="0.59" bottom="0.59" header="0.51" footer="0.51"/>
  <pageSetup fitToHeight="0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SheetLayoutView="100" zoomScalePageLayoutView="0" workbookViewId="0" topLeftCell="A1">
      <selection activeCell="F4" sqref="F1:F16384"/>
    </sheetView>
  </sheetViews>
  <sheetFormatPr defaultColWidth="9.00390625" defaultRowHeight="27.75" customHeight="1"/>
  <cols>
    <col min="1" max="1" width="11.625" style="2" customWidth="1"/>
    <col min="2" max="2" width="6.00390625" style="2" customWidth="1"/>
    <col min="3" max="3" width="6.125" style="2" customWidth="1"/>
    <col min="4" max="4" width="7.625" style="2" customWidth="1"/>
    <col min="5" max="5" width="10.50390625" style="2" customWidth="1"/>
    <col min="6" max="6" width="6.625" style="2" customWidth="1"/>
    <col min="7" max="7" width="7.625" style="3" customWidth="1"/>
    <col min="8" max="8" width="7.50390625" style="2" customWidth="1"/>
    <col min="9" max="9" width="6.375" style="2" customWidth="1"/>
    <col min="10" max="11" width="7.125" style="2" customWidth="1"/>
    <col min="12" max="12" width="5.875" style="2" customWidth="1"/>
    <col min="13" max="13" width="7.625" style="2" customWidth="1"/>
    <col min="14" max="14" width="7.125" style="2" customWidth="1"/>
    <col min="15" max="16384" width="9.00390625" style="2" customWidth="1"/>
  </cols>
  <sheetData>
    <row r="1" spans="1:14" ht="36.75" customHeight="1">
      <c r="A1" s="34" t="s">
        <v>490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</row>
    <row r="2" spans="1:14" s="1" customFormat="1" ht="22.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3"/>
      <c r="I2" s="33" t="s">
        <v>7</v>
      </c>
      <c r="J2" s="33"/>
      <c r="K2" s="33" t="s">
        <v>8</v>
      </c>
      <c r="L2" s="33" t="s">
        <v>9</v>
      </c>
      <c r="M2" s="33" t="s">
        <v>10</v>
      </c>
      <c r="N2" s="33" t="s">
        <v>11</v>
      </c>
    </row>
    <row r="3" spans="1:14" s="1" customFormat="1" ht="29.25" customHeight="1">
      <c r="A3" s="33"/>
      <c r="B3" s="33"/>
      <c r="C3" s="33"/>
      <c r="D3" s="33"/>
      <c r="E3" s="33"/>
      <c r="F3" s="33"/>
      <c r="G3" s="5" t="s">
        <v>12</v>
      </c>
      <c r="H3" s="5" t="s">
        <v>13</v>
      </c>
      <c r="I3" s="4" t="s">
        <v>14</v>
      </c>
      <c r="J3" s="4" t="s">
        <v>15</v>
      </c>
      <c r="K3" s="33"/>
      <c r="L3" s="33"/>
      <c r="M3" s="33"/>
      <c r="N3" s="33"/>
    </row>
    <row r="4" spans="1:14" ht="27.75" customHeight="1">
      <c r="A4" s="6" t="s">
        <v>410</v>
      </c>
      <c r="B4" s="7" t="s">
        <v>71</v>
      </c>
      <c r="C4" s="7" t="s">
        <v>62</v>
      </c>
      <c r="D4" s="7" t="s">
        <v>376</v>
      </c>
      <c r="E4" s="6" t="s">
        <v>411</v>
      </c>
      <c r="F4" s="8" t="s">
        <v>21</v>
      </c>
      <c r="G4" s="9">
        <v>72.7</v>
      </c>
      <c r="H4" s="14">
        <f aca="true" t="shared" si="0" ref="H4:H16">G4*0.4</f>
        <v>29.080000000000002</v>
      </c>
      <c r="I4" s="15">
        <v>90.22</v>
      </c>
      <c r="J4" s="14">
        <f aca="true" t="shared" si="1" ref="J4:J16">I4*0.6</f>
        <v>54.132</v>
      </c>
      <c r="K4" s="16">
        <f aca="true" t="shared" si="2" ref="K4:K16">H4+J4</f>
        <v>83.212</v>
      </c>
      <c r="L4" s="15">
        <f aca="true" t="shared" si="3" ref="L4:L16">RANK(K4,K$4:K$871,0)</f>
        <v>1</v>
      </c>
      <c r="M4" s="15" t="s">
        <v>22</v>
      </c>
      <c r="N4" s="15"/>
    </row>
    <row r="5" spans="1:14" ht="27.75" customHeight="1">
      <c r="A5" s="6" t="s">
        <v>412</v>
      </c>
      <c r="B5" s="7" t="s">
        <v>71</v>
      </c>
      <c r="C5" s="7" t="s">
        <v>41</v>
      </c>
      <c r="D5" s="7" t="s">
        <v>376</v>
      </c>
      <c r="E5" s="6" t="s">
        <v>411</v>
      </c>
      <c r="F5" s="8" t="s">
        <v>21</v>
      </c>
      <c r="G5" s="9">
        <v>68.9</v>
      </c>
      <c r="H5" s="14">
        <f t="shared" si="0"/>
        <v>27.560000000000002</v>
      </c>
      <c r="I5" s="15">
        <v>91.96</v>
      </c>
      <c r="J5" s="14">
        <f t="shared" si="1"/>
        <v>55.175999999999995</v>
      </c>
      <c r="K5" s="16">
        <f t="shared" si="2"/>
        <v>82.73599999999999</v>
      </c>
      <c r="L5" s="15">
        <f t="shared" si="3"/>
        <v>2</v>
      </c>
      <c r="M5" s="15" t="s">
        <v>22</v>
      </c>
      <c r="N5" s="15"/>
    </row>
    <row r="6" spans="1:14" ht="27.75" customHeight="1">
      <c r="A6" s="6" t="s">
        <v>413</v>
      </c>
      <c r="B6" s="7" t="s">
        <v>71</v>
      </c>
      <c r="C6" s="7" t="s">
        <v>50</v>
      </c>
      <c r="D6" s="7" t="s">
        <v>376</v>
      </c>
      <c r="E6" s="6" t="s">
        <v>411</v>
      </c>
      <c r="F6" s="8" t="s">
        <v>21</v>
      </c>
      <c r="G6" s="9">
        <v>68.6</v>
      </c>
      <c r="H6" s="14">
        <f t="shared" si="0"/>
        <v>27.439999999999998</v>
      </c>
      <c r="I6" s="15">
        <v>90.4</v>
      </c>
      <c r="J6" s="14">
        <f t="shared" si="1"/>
        <v>54.24</v>
      </c>
      <c r="K6" s="16">
        <f t="shared" si="2"/>
        <v>81.68</v>
      </c>
      <c r="L6" s="15">
        <f t="shared" si="3"/>
        <v>3</v>
      </c>
      <c r="M6" s="15" t="s">
        <v>22</v>
      </c>
      <c r="N6" s="15"/>
    </row>
    <row r="7" spans="1:14" ht="27.75" customHeight="1">
      <c r="A7" s="6" t="s">
        <v>414</v>
      </c>
      <c r="B7" s="7" t="s">
        <v>71</v>
      </c>
      <c r="C7" s="7" t="s">
        <v>71</v>
      </c>
      <c r="D7" s="7" t="s">
        <v>376</v>
      </c>
      <c r="E7" s="6" t="s">
        <v>411</v>
      </c>
      <c r="F7" s="8" t="s">
        <v>21</v>
      </c>
      <c r="G7" s="9">
        <v>73.6</v>
      </c>
      <c r="H7" s="14">
        <f t="shared" si="0"/>
        <v>29.439999999999998</v>
      </c>
      <c r="I7" s="15">
        <v>84.6</v>
      </c>
      <c r="J7" s="14">
        <f t="shared" si="1"/>
        <v>50.76</v>
      </c>
      <c r="K7" s="16">
        <f t="shared" si="2"/>
        <v>80.19999999999999</v>
      </c>
      <c r="L7" s="15">
        <f t="shared" si="3"/>
        <v>4</v>
      </c>
      <c r="M7" s="15" t="s">
        <v>22</v>
      </c>
      <c r="N7" s="15"/>
    </row>
    <row r="8" spans="1:14" ht="27.75" customHeight="1">
      <c r="A8" s="6" t="s">
        <v>415</v>
      </c>
      <c r="B8" s="7" t="s">
        <v>71</v>
      </c>
      <c r="C8" s="7" t="s">
        <v>55</v>
      </c>
      <c r="D8" s="7" t="s">
        <v>376</v>
      </c>
      <c r="E8" s="6" t="s">
        <v>411</v>
      </c>
      <c r="F8" s="8" t="s">
        <v>21</v>
      </c>
      <c r="G8" s="9">
        <v>69.1</v>
      </c>
      <c r="H8" s="14">
        <f t="shared" si="0"/>
        <v>27.64</v>
      </c>
      <c r="I8" s="15">
        <v>84.7</v>
      </c>
      <c r="J8" s="14">
        <f t="shared" si="1"/>
        <v>50.82</v>
      </c>
      <c r="K8" s="16">
        <f t="shared" si="2"/>
        <v>78.46000000000001</v>
      </c>
      <c r="L8" s="15">
        <f t="shared" si="3"/>
        <v>5</v>
      </c>
      <c r="M8" s="15"/>
      <c r="N8" s="15"/>
    </row>
    <row r="9" spans="1:14" ht="27.75" customHeight="1">
      <c r="A9" s="6" t="s">
        <v>416</v>
      </c>
      <c r="B9" s="7" t="s">
        <v>71</v>
      </c>
      <c r="C9" s="7" t="s">
        <v>43</v>
      </c>
      <c r="D9" s="7" t="s">
        <v>376</v>
      </c>
      <c r="E9" s="6" t="s">
        <v>411</v>
      </c>
      <c r="F9" s="8" t="s">
        <v>21</v>
      </c>
      <c r="G9" s="9">
        <v>75.6</v>
      </c>
      <c r="H9" s="14">
        <f t="shared" si="0"/>
        <v>30.24</v>
      </c>
      <c r="I9" s="15">
        <v>78.6</v>
      </c>
      <c r="J9" s="14">
        <f t="shared" si="1"/>
        <v>47.16</v>
      </c>
      <c r="K9" s="16">
        <f t="shared" si="2"/>
        <v>77.39999999999999</v>
      </c>
      <c r="L9" s="15">
        <f t="shared" si="3"/>
        <v>6</v>
      </c>
      <c r="M9" s="15"/>
      <c r="N9" s="15"/>
    </row>
    <row r="10" spans="1:14" ht="27.75" customHeight="1">
      <c r="A10" s="6" t="s">
        <v>417</v>
      </c>
      <c r="B10" s="7" t="s">
        <v>71</v>
      </c>
      <c r="C10" s="7" t="s">
        <v>101</v>
      </c>
      <c r="D10" s="7" t="s">
        <v>376</v>
      </c>
      <c r="E10" s="6" t="s">
        <v>411</v>
      </c>
      <c r="F10" s="8" t="s">
        <v>21</v>
      </c>
      <c r="G10" s="9">
        <v>73.5</v>
      </c>
      <c r="H10" s="14">
        <f t="shared" si="0"/>
        <v>29.400000000000002</v>
      </c>
      <c r="I10" s="15">
        <v>79.8</v>
      </c>
      <c r="J10" s="14">
        <f t="shared" si="1"/>
        <v>47.879999999999995</v>
      </c>
      <c r="K10" s="16">
        <f t="shared" si="2"/>
        <v>77.28</v>
      </c>
      <c r="L10" s="15">
        <f t="shared" si="3"/>
        <v>7</v>
      </c>
      <c r="M10" s="15"/>
      <c r="N10" s="15"/>
    </row>
    <row r="11" spans="1:14" ht="27.75" customHeight="1">
      <c r="A11" s="6" t="s">
        <v>418</v>
      </c>
      <c r="B11" s="7" t="s">
        <v>71</v>
      </c>
      <c r="C11" s="7" t="s">
        <v>17</v>
      </c>
      <c r="D11" s="7" t="s">
        <v>376</v>
      </c>
      <c r="E11" s="6" t="s">
        <v>411</v>
      </c>
      <c r="F11" s="8" t="s">
        <v>21</v>
      </c>
      <c r="G11" s="9">
        <v>67.6</v>
      </c>
      <c r="H11" s="14">
        <f t="shared" si="0"/>
        <v>27.04</v>
      </c>
      <c r="I11" s="15">
        <v>83.66</v>
      </c>
      <c r="J11" s="14">
        <f t="shared" si="1"/>
        <v>50.196</v>
      </c>
      <c r="K11" s="16">
        <f t="shared" si="2"/>
        <v>77.23599999999999</v>
      </c>
      <c r="L11" s="15">
        <f t="shared" si="3"/>
        <v>8</v>
      </c>
      <c r="M11" s="15"/>
      <c r="N11" s="15"/>
    </row>
    <row r="12" spans="1:14" ht="27.75" customHeight="1">
      <c r="A12" s="6" t="s">
        <v>419</v>
      </c>
      <c r="B12" s="7" t="s">
        <v>71</v>
      </c>
      <c r="C12" s="7" t="s">
        <v>34</v>
      </c>
      <c r="D12" s="7" t="s">
        <v>376</v>
      </c>
      <c r="E12" s="6" t="s">
        <v>411</v>
      </c>
      <c r="F12" s="8" t="s">
        <v>21</v>
      </c>
      <c r="G12" s="9">
        <v>68.5</v>
      </c>
      <c r="H12" s="14">
        <f t="shared" si="0"/>
        <v>27.400000000000002</v>
      </c>
      <c r="I12" s="15">
        <v>80.9</v>
      </c>
      <c r="J12" s="14">
        <f t="shared" si="1"/>
        <v>48.54</v>
      </c>
      <c r="K12" s="16">
        <f t="shared" si="2"/>
        <v>75.94</v>
      </c>
      <c r="L12" s="15">
        <f t="shared" si="3"/>
        <v>9</v>
      </c>
      <c r="M12" s="15"/>
      <c r="N12" s="15"/>
    </row>
    <row r="13" spans="1:14" ht="27.75" customHeight="1">
      <c r="A13" s="6" t="s">
        <v>420</v>
      </c>
      <c r="B13" s="7" t="s">
        <v>71</v>
      </c>
      <c r="C13" s="7" t="s">
        <v>102</v>
      </c>
      <c r="D13" s="7" t="s">
        <v>376</v>
      </c>
      <c r="E13" s="6" t="s">
        <v>411</v>
      </c>
      <c r="F13" s="8" t="s">
        <v>21</v>
      </c>
      <c r="G13" s="9">
        <v>67.3</v>
      </c>
      <c r="H13" s="14">
        <f t="shared" si="0"/>
        <v>26.92</v>
      </c>
      <c r="I13" s="15">
        <v>80.76</v>
      </c>
      <c r="J13" s="14">
        <f t="shared" si="1"/>
        <v>48.456</v>
      </c>
      <c r="K13" s="16">
        <f t="shared" si="2"/>
        <v>75.376</v>
      </c>
      <c r="L13" s="15">
        <f t="shared" si="3"/>
        <v>10</v>
      </c>
      <c r="M13" s="15"/>
      <c r="N13" s="15"/>
    </row>
    <row r="14" spans="1:14" ht="27.75" customHeight="1">
      <c r="A14" s="6" t="s">
        <v>421</v>
      </c>
      <c r="B14" s="7" t="s">
        <v>71</v>
      </c>
      <c r="C14" s="7" t="s">
        <v>66</v>
      </c>
      <c r="D14" s="7" t="s">
        <v>376</v>
      </c>
      <c r="E14" s="6" t="s">
        <v>411</v>
      </c>
      <c r="F14" s="8" t="s">
        <v>21</v>
      </c>
      <c r="G14" s="9">
        <v>67.3</v>
      </c>
      <c r="H14" s="14">
        <f t="shared" si="0"/>
        <v>26.92</v>
      </c>
      <c r="I14" s="15">
        <v>80.52</v>
      </c>
      <c r="J14" s="14">
        <f t="shared" si="1"/>
        <v>48.312</v>
      </c>
      <c r="K14" s="16">
        <f t="shared" si="2"/>
        <v>75.232</v>
      </c>
      <c r="L14" s="15">
        <f t="shared" si="3"/>
        <v>11</v>
      </c>
      <c r="M14" s="15"/>
      <c r="N14" s="15"/>
    </row>
    <row r="15" spans="1:14" ht="27.75" customHeight="1">
      <c r="A15" s="6" t="s">
        <v>422</v>
      </c>
      <c r="B15" s="7" t="s">
        <v>71</v>
      </c>
      <c r="C15" s="7" t="s">
        <v>64</v>
      </c>
      <c r="D15" s="7" t="s">
        <v>376</v>
      </c>
      <c r="E15" s="6" t="s">
        <v>411</v>
      </c>
      <c r="F15" s="8" t="s">
        <v>21</v>
      </c>
      <c r="G15" s="9">
        <v>67.5</v>
      </c>
      <c r="H15" s="14">
        <f t="shared" si="0"/>
        <v>27</v>
      </c>
      <c r="I15" s="15">
        <v>80.34</v>
      </c>
      <c r="J15" s="14">
        <f t="shared" si="1"/>
        <v>48.204</v>
      </c>
      <c r="K15" s="16">
        <f t="shared" si="2"/>
        <v>75.20400000000001</v>
      </c>
      <c r="L15" s="15">
        <f t="shared" si="3"/>
        <v>12</v>
      </c>
      <c r="M15" s="15"/>
      <c r="N15" s="15"/>
    </row>
    <row r="16" spans="1:14" ht="27.75" customHeight="1">
      <c r="A16" s="6" t="s">
        <v>423</v>
      </c>
      <c r="B16" s="7" t="s">
        <v>71</v>
      </c>
      <c r="C16" s="7" t="s">
        <v>53</v>
      </c>
      <c r="D16" s="7" t="s">
        <v>376</v>
      </c>
      <c r="E16" s="6" t="s">
        <v>411</v>
      </c>
      <c r="F16" s="8" t="s">
        <v>21</v>
      </c>
      <c r="G16" s="9">
        <v>68.3</v>
      </c>
      <c r="H16" s="14">
        <f t="shared" si="0"/>
        <v>27.32</v>
      </c>
      <c r="I16" s="15">
        <v>79.6</v>
      </c>
      <c r="J16" s="14">
        <f t="shared" si="1"/>
        <v>47.76</v>
      </c>
      <c r="K16" s="16">
        <f t="shared" si="2"/>
        <v>75.08</v>
      </c>
      <c r="L16" s="15">
        <f t="shared" si="3"/>
        <v>13</v>
      </c>
      <c r="M16" s="15"/>
      <c r="N16" s="15"/>
    </row>
  </sheetData>
  <sheetProtection/>
  <mergeCells count="13">
    <mergeCell ref="K2:K3"/>
    <mergeCell ref="L2:L3"/>
    <mergeCell ref="M2:M3"/>
    <mergeCell ref="N2:N3"/>
    <mergeCell ref="A1:N1"/>
    <mergeCell ref="G2:H2"/>
    <mergeCell ref="I2:J2"/>
    <mergeCell ref="A2:A3"/>
    <mergeCell ref="B2:B3"/>
    <mergeCell ref="C2:C3"/>
    <mergeCell ref="D2:D3"/>
    <mergeCell ref="E2:E3"/>
    <mergeCell ref="F2:F3"/>
  </mergeCells>
  <printOptions horizontalCentered="1" verticalCentered="1"/>
  <pageMargins left="0.35" right="0.35" top="0.59" bottom="0.59" header="0.51" footer="0.51"/>
  <pageSetup fitToHeight="0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zoomScaleSheetLayoutView="100" zoomScalePageLayoutView="0" workbookViewId="0" topLeftCell="A1">
      <selection activeCell="I6" sqref="I6"/>
    </sheetView>
  </sheetViews>
  <sheetFormatPr defaultColWidth="9.00390625" defaultRowHeight="27.75" customHeight="1"/>
  <cols>
    <col min="1" max="1" width="11.625" style="2" customWidth="1"/>
    <col min="2" max="2" width="6.00390625" style="2" customWidth="1"/>
    <col min="3" max="3" width="6.125" style="2" customWidth="1"/>
    <col min="4" max="4" width="7.625" style="2" customWidth="1"/>
    <col min="5" max="5" width="10.50390625" style="2" customWidth="1"/>
    <col min="6" max="6" width="6.625" style="2" customWidth="1"/>
    <col min="7" max="7" width="7.625" style="3" customWidth="1"/>
    <col min="8" max="8" width="7.50390625" style="2" customWidth="1"/>
    <col min="9" max="9" width="6.375" style="2" customWidth="1"/>
    <col min="10" max="11" width="7.125" style="2" customWidth="1"/>
    <col min="12" max="12" width="5.875" style="2" customWidth="1"/>
    <col min="13" max="13" width="7.625" style="2" customWidth="1"/>
    <col min="14" max="14" width="7.125" style="2" customWidth="1"/>
    <col min="15" max="16384" width="9.00390625" style="2" customWidth="1"/>
  </cols>
  <sheetData>
    <row r="1" spans="1:14" ht="36.75" customHeight="1">
      <c r="A1" s="34" t="s">
        <v>490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</row>
    <row r="2" spans="1:14" s="1" customFormat="1" ht="22.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3"/>
      <c r="I2" s="33" t="s">
        <v>7</v>
      </c>
      <c r="J2" s="33"/>
      <c r="K2" s="33" t="s">
        <v>8</v>
      </c>
      <c r="L2" s="33" t="s">
        <v>9</v>
      </c>
      <c r="M2" s="33" t="s">
        <v>10</v>
      </c>
      <c r="N2" s="33" t="s">
        <v>11</v>
      </c>
    </row>
    <row r="3" spans="1:14" s="1" customFormat="1" ht="29.25" customHeight="1">
      <c r="A3" s="33"/>
      <c r="B3" s="33"/>
      <c r="C3" s="33"/>
      <c r="D3" s="33"/>
      <c r="E3" s="33"/>
      <c r="F3" s="33"/>
      <c r="G3" s="5" t="s">
        <v>12</v>
      </c>
      <c r="H3" s="5" t="s">
        <v>13</v>
      </c>
      <c r="I3" s="4" t="s">
        <v>14</v>
      </c>
      <c r="J3" s="4" t="s">
        <v>15</v>
      </c>
      <c r="K3" s="33"/>
      <c r="L3" s="33"/>
      <c r="M3" s="33"/>
      <c r="N3" s="33"/>
    </row>
    <row r="4" spans="1:14" ht="27.75" customHeight="1">
      <c r="A4" s="6" t="s">
        <v>458</v>
      </c>
      <c r="B4" s="7" t="s">
        <v>35</v>
      </c>
      <c r="C4" s="7" t="s">
        <v>28</v>
      </c>
      <c r="D4" s="7" t="s">
        <v>425</v>
      </c>
      <c r="E4" s="6" t="s">
        <v>459</v>
      </c>
      <c r="F4" s="8" t="s">
        <v>21</v>
      </c>
      <c r="G4" s="9">
        <v>73.6</v>
      </c>
      <c r="H4" s="14">
        <f>G4*0.4</f>
        <v>29.439999999999998</v>
      </c>
      <c r="I4" s="15">
        <v>82.46</v>
      </c>
      <c r="J4" s="14">
        <f>I4*0.6</f>
        <v>49.47599999999999</v>
      </c>
      <c r="K4" s="16">
        <f>H4+J4</f>
        <v>78.916</v>
      </c>
      <c r="L4" s="15">
        <f>RANK(K4,K$4:K$884,0)</f>
        <v>1</v>
      </c>
      <c r="M4" s="15" t="s">
        <v>22</v>
      </c>
      <c r="N4" s="17"/>
    </row>
    <row r="5" spans="1:14" ht="27.75" customHeight="1">
      <c r="A5" s="6" t="s">
        <v>460</v>
      </c>
      <c r="B5" s="7" t="s">
        <v>35</v>
      </c>
      <c r="C5" s="7" t="s">
        <v>24</v>
      </c>
      <c r="D5" s="7" t="s">
        <v>425</v>
      </c>
      <c r="E5" s="6" t="s">
        <v>459</v>
      </c>
      <c r="F5" s="8" t="s">
        <v>21</v>
      </c>
      <c r="G5" s="9">
        <v>67</v>
      </c>
      <c r="H5" s="14">
        <f>G5*0.4</f>
        <v>26.8</v>
      </c>
      <c r="I5" s="15">
        <v>80.52</v>
      </c>
      <c r="J5" s="14">
        <f>I5*0.6</f>
        <v>48.312</v>
      </c>
      <c r="K5" s="16">
        <f>H5+J5</f>
        <v>75.112</v>
      </c>
      <c r="L5" s="15">
        <f>RANK(K5,K$4:K$884,0)</f>
        <v>2</v>
      </c>
      <c r="M5" s="15"/>
      <c r="N5" s="17"/>
    </row>
    <row r="6" spans="1:14" ht="27.75" customHeight="1">
      <c r="A6" s="6" t="s">
        <v>461</v>
      </c>
      <c r="B6" s="7" t="s">
        <v>35</v>
      </c>
      <c r="C6" s="7"/>
      <c r="D6" s="7" t="s">
        <v>425</v>
      </c>
      <c r="E6" s="6" t="s">
        <v>459</v>
      </c>
      <c r="F6" s="8" t="s">
        <v>21</v>
      </c>
      <c r="G6" s="9">
        <v>66.9</v>
      </c>
      <c r="H6" s="14">
        <f>G6*0.4</f>
        <v>26.760000000000005</v>
      </c>
      <c r="I6" s="15" t="s">
        <v>32</v>
      </c>
      <c r="J6" s="14"/>
      <c r="K6" s="16"/>
      <c r="L6" s="15"/>
      <c r="M6" s="15"/>
      <c r="N6" s="17"/>
    </row>
  </sheetData>
  <sheetProtection/>
  <mergeCells count="13">
    <mergeCell ref="K2:K3"/>
    <mergeCell ref="L2:L3"/>
    <mergeCell ref="M2:M3"/>
    <mergeCell ref="N2:N3"/>
    <mergeCell ref="A1:N1"/>
    <mergeCell ref="G2:H2"/>
    <mergeCell ref="I2:J2"/>
    <mergeCell ref="A2:A3"/>
    <mergeCell ref="B2:B3"/>
    <mergeCell ref="C2:C3"/>
    <mergeCell ref="D2:D3"/>
    <mergeCell ref="E2:E3"/>
    <mergeCell ref="F2:F3"/>
  </mergeCells>
  <printOptions horizontalCentered="1" verticalCentered="1"/>
  <pageMargins left="0.35" right="0.35" top="0.59" bottom="0.59" header="0.51" footer="0.51"/>
  <pageSetup fitToHeight="0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zoomScaleSheetLayoutView="100" zoomScalePageLayoutView="0" workbookViewId="0" topLeftCell="A1">
      <selection activeCell="M8" sqref="M8"/>
    </sheetView>
  </sheetViews>
  <sheetFormatPr defaultColWidth="9.00390625" defaultRowHeight="27.75" customHeight="1"/>
  <cols>
    <col min="1" max="1" width="11.625" style="2" customWidth="1"/>
    <col min="2" max="2" width="6.00390625" style="2" customWidth="1"/>
    <col min="3" max="3" width="6.125" style="2" customWidth="1"/>
    <col min="4" max="4" width="7.625" style="2" customWidth="1"/>
    <col min="5" max="5" width="10.50390625" style="2" customWidth="1"/>
    <col min="6" max="6" width="6.625" style="2" customWidth="1"/>
    <col min="7" max="7" width="7.625" style="3" customWidth="1"/>
    <col min="8" max="8" width="7.50390625" style="2" customWidth="1"/>
    <col min="9" max="9" width="6.375" style="2" customWidth="1"/>
    <col min="10" max="11" width="7.125" style="2" customWidth="1"/>
    <col min="12" max="12" width="5.875" style="2" customWidth="1"/>
    <col min="13" max="13" width="7.625" style="2" customWidth="1"/>
    <col min="14" max="14" width="7.125" style="2" customWidth="1"/>
    <col min="15" max="16384" width="9.00390625" style="2" customWidth="1"/>
  </cols>
  <sheetData>
    <row r="1" spans="1:14" ht="36.75" customHeight="1">
      <c r="A1" s="34" t="s">
        <v>490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</row>
    <row r="2" spans="1:14" s="1" customFormat="1" ht="22.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3"/>
      <c r="I2" s="33" t="s">
        <v>7</v>
      </c>
      <c r="J2" s="33"/>
      <c r="K2" s="33" t="s">
        <v>8</v>
      </c>
      <c r="L2" s="33" t="s">
        <v>9</v>
      </c>
      <c r="M2" s="33" t="s">
        <v>10</v>
      </c>
      <c r="N2" s="33" t="s">
        <v>11</v>
      </c>
    </row>
    <row r="3" spans="1:14" s="1" customFormat="1" ht="29.25" customHeight="1">
      <c r="A3" s="33"/>
      <c r="B3" s="33"/>
      <c r="C3" s="33"/>
      <c r="D3" s="33"/>
      <c r="E3" s="33"/>
      <c r="F3" s="33"/>
      <c r="G3" s="5" t="s">
        <v>12</v>
      </c>
      <c r="H3" s="5" t="s">
        <v>13</v>
      </c>
      <c r="I3" s="4" t="s">
        <v>14</v>
      </c>
      <c r="J3" s="4" t="s">
        <v>15</v>
      </c>
      <c r="K3" s="33"/>
      <c r="L3" s="33"/>
      <c r="M3" s="33"/>
      <c r="N3" s="33"/>
    </row>
    <row r="4" spans="1:14" ht="27.75" customHeight="1">
      <c r="A4" s="6" t="s">
        <v>441</v>
      </c>
      <c r="B4" s="7" t="s">
        <v>35</v>
      </c>
      <c r="C4" s="7" t="s">
        <v>71</v>
      </c>
      <c r="D4" s="7" t="s">
        <v>425</v>
      </c>
      <c r="E4" s="6" t="s">
        <v>442</v>
      </c>
      <c r="F4" s="8" t="s">
        <v>56</v>
      </c>
      <c r="G4" s="9">
        <v>66.3</v>
      </c>
      <c r="H4" s="14">
        <f aca="true" t="shared" si="0" ref="H4:H12">G4*0.4</f>
        <v>26.52</v>
      </c>
      <c r="I4" s="15">
        <v>86.1</v>
      </c>
      <c r="J4" s="14">
        <f aca="true" t="shared" si="1" ref="J4:J9">I4*0.6</f>
        <v>51.66</v>
      </c>
      <c r="K4" s="16">
        <f aca="true" t="shared" si="2" ref="K4:K9">H4+J4</f>
        <v>78.17999999999999</v>
      </c>
      <c r="L4" s="15">
        <f aca="true" t="shared" si="3" ref="L4:L9">RANK(K4,K$4:K$892,0)</f>
        <v>1</v>
      </c>
      <c r="M4" s="15" t="s">
        <v>22</v>
      </c>
      <c r="N4" s="15"/>
    </row>
    <row r="5" spans="1:14" ht="27.75" customHeight="1">
      <c r="A5" s="6" t="s">
        <v>443</v>
      </c>
      <c r="B5" s="7" t="s">
        <v>35</v>
      </c>
      <c r="C5" s="7" t="s">
        <v>50</v>
      </c>
      <c r="D5" s="7" t="s">
        <v>425</v>
      </c>
      <c r="E5" s="6" t="s">
        <v>442</v>
      </c>
      <c r="F5" s="8" t="s">
        <v>21</v>
      </c>
      <c r="G5" s="9">
        <v>71.3</v>
      </c>
      <c r="H5" s="14">
        <f t="shared" si="0"/>
        <v>28.52</v>
      </c>
      <c r="I5" s="15">
        <v>82.2</v>
      </c>
      <c r="J5" s="14">
        <f t="shared" si="1"/>
        <v>49.32</v>
      </c>
      <c r="K5" s="16">
        <f t="shared" si="2"/>
        <v>77.84</v>
      </c>
      <c r="L5" s="15">
        <f t="shared" si="3"/>
        <v>2</v>
      </c>
      <c r="M5" s="15" t="s">
        <v>22</v>
      </c>
      <c r="N5" s="15"/>
    </row>
    <row r="6" spans="1:14" ht="27.75" customHeight="1">
      <c r="A6" s="6" t="s">
        <v>444</v>
      </c>
      <c r="B6" s="7" t="s">
        <v>35</v>
      </c>
      <c r="C6" s="7" t="s">
        <v>102</v>
      </c>
      <c r="D6" s="7" t="s">
        <v>425</v>
      </c>
      <c r="E6" s="6" t="s">
        <v>442</v>
      </c>
      <c r="F6" s="8" t="s">
        <v>21</v>
      </c>
      <c r="G6" s="9">
        <v>64</v>
      </c>
      <c r="H6" s="14">
        <f t="shared" si="0"/>
        <v>25.6</v>
      </c>
      <c r="I6" s="15">
        <v>85.06</v>
      </c>
      <c r="J6" s="14">
        <f t="shared" si="1"/>
        <v>51.036</v>
      </c>
      <c r="K6" s="16">
        <f t="shared" si="2"/>
        <v>76.636</v>
      </c>
      <c r="L6" s="15">
        <f t="shared" si="3"/>
        <v>3</v>
      </c>
      <c r="M6" s="15" t="s">
        <v>22</v>
      </c>
      <c r="N6" s="15"/>
    </row>
    <row r="7" spans="1:14" ht="27.75" customHeight="1">
      <c r="A7" s="6" t="s">
        <v>445</v>
      </c>
      <c r="B7" s="7" t="s">
        <v>35</v>
      </c>
      <c r="C7" s="7" t="s">
        <v>53</v>
      </c>
      <c r="D7" s="7" t="s">
        <v>425</v>
      </c>
      <c r="E7" s="6" t="s">
        <v>442</v>
      </c>
      <c r="F7" s="8" t="s">
        <v>21</v>
      </c>
      <c r="G7" s="9">
        <v>56.8</v>
      </c>
      <c r="H7" s="14">
        <f t="shared" si="0"/>
        <v>22.72</v>
      </c>
      <c r="I7" s="15">
        <v>79.24</v>
      </c>
      <c r="J7" s="14">
        <f t="shared" si="1"/>
        <v>47.544</v>
      </c>
      <c r="K7" s="16">
        <f t="shared" si="2"/>
        <v>70.264</v>
      </c>
      <c r="L7" s="15">
        <f t="shared" si="3"/>
        <v>4</v>
      </c>
      <c r="M7" s="15"/>
      <c r="N7" s="15"/>
    </row>
    <row r="8" spans="1:14" ht="27.75" customHeight="1">
      <c r="A8" s="6" t="s">
        <v>446</v>
      </c>
      <c r="B8" s="7" t="s">
        <v>35</v>
      </c>
      <c r="C8" s="7" t="s">
        <v>62</v>
      </c>
      <c r="D8" s="7" t="s">
        <v>425</v>
      </c>
      <c r="E8" s="6" t="s">
        <v>442</v>
      </c>
      <c r="F8" s="8" t="s">
        <v>21</v>
      </c>
      <c r="G8" s="9">
        <v>54.8</v>
      </c>
      <c r="H8" s="14">
        <f t="shared" si="0"/>
        <v>21.92</v>
      </c>
      <c r="I8" s="15">
        <v>79.68</v>
      </c>
      <c r="J8" s="14">
        <f t="shared" si="1"/>
        <v>47.808</v>
      </c>
      <c r="K8" s="16">
        <f t="shared" si="2"/>
        <v>69.72800000000001</v>
      </c>
      <c r="L8" s="15">
        <f t="shared" si="3"/>
        <v>5</v>
      </c>
      <c r="M8" s="15"/>
      <c r="N8" s="15"/>
    </row>
    <row r="9" spans="1:14" ht="27.75" customHeight="1">
      <c r="A9" s="6" t="s">
        <v>447</v>
      </c>
      <c r="B9" s="7" t="s">
        <v>35</v>
      </c>
      <c r="C9" s="7" t="s">
        <v>17</v>
      </c>
      <c r="D9" s="7" t="s">
        <v>425</v>
      </c>
      <c r="E9" s="6" t="s">
        <v>442</v>
      </c>
      <c r="F9" s="8" t="s">
        <v>21</v>
      </c>
      <c r="G9" s="9">
        <v>60.3</v>
      </c>
      <c r="H9" s="14">
        <f t="shared" si="0"/>
        <v>24.12</v>
      </c>
      <c r="I9" s="15">
        <v>75.14</v>
      </c>
      <c r="J9" s="14">
        <f t="shared" si="1"/>
        <v>45.083999999999996</v>
      </c>
      <c r="K9" s="16">
        <f t="shared" si="2"/>
        <v>69.204</v>
      </c>
      <c r="L9" s="15">
        <f t="shared" si="3"/>
        <v>6</v>
      </c>
      <c r="M9" s="15"/>
      <c r="N9" s="15"/>
    </row>
    <row r="10" spans="1:14" ht="27.75" customHeight="1">
      <c r="A10" s="6" t="s">
        <v>448</v>
      </c>
      <c r="B10" s="7" t="s">
        <v>35</v>
      </c>
      <c r="C10" s="7"/>
      <c r="D10" s="7" t="s">
        <v>425</v>
      </c>
      <c r="E10" s="6" t="s">
        <v>442</v>
      </c>
      <c r="F10" s="8" t="s">
        <v>21</v>
      </c>
      <c r="G10" s="9">
        <v>52.1</v>
      </c>
      <c r="H10" s="14">
        <f t="shared" si="0"/>
        <v>20.840000000000003</v>
      </c>
      <c r="I10" s="15" t="s">
        <v>32</v>
      </c>
      <c r="J10" s="14"/>
      <c r="K10" s="16"/>
      <c r="L10" s="15"/>
      <c r="M10" s="15"/>
      <c r="N10" s="15"/>
    </row>
    <row r="11" spans="1:14" ht="27.75" customHeight="1">
      <c r="A11" s="6" t="s">
        <v>449</v>
      </c>
      <c r="B11" s="7" t="s">
        <v>35</v>
      </c>
      <c r="C11" s="7"/>
      <c r="D11" s="7" t="s">
        <v>425</v>
      </c>
      <c r="E11" s="6" t="s">
        <v>442</v>
      </c>
      <c r="F11" s="8" t="s">
        <v>56</v>
      </c>
      <c r="G11" s="9">
        <v>50.1</v>
      </c>
      <c r="H11" s="14">
        <f t="shared" si="0"/>
        <v>20.040000000000003</v>
      </c>
      <c r="I11" s="15" t="s">
        <v>32</v>
      </c>
      <c r="J11" s="14"/>
      <c r="K11" s="16"/>
      <c r="L11" s="15"/>
      <c r="M11" s="15"/>
      <c r="N11" s="15"/>
    </row>
    <row r="12" spans="1:14" ht="27.75" customHeight="1">
      <c r="A12" s="6" t="s">
        <v>450</v>
      </c>
      <c r="B12" s="7" t="s">
        <v>35</v>
      </c>
      <c r="C12" s="7"/>
      <c r="D12" s="7" t="s">
        <v>425</v>
      </c>
      <c r="E12" s="6" t="s">
        <v>442</v>
      </c>
      <c r="F12" s="8" t="s">
        <v>56</v>
      </c>
      <c r="G12" s="9">
        <v>46.9</v>
      </c>
      <c r="H12" s="14">
        <f t="shared" si="0"/>
        <v>18.76</v>
      </c>
      <c r="I12" s="15" t="s">
        <v>32</v>
      </c>
      <c r="J12" s="14"/>
      <c r="K12" s="16"/>
      <c r="L12" s="15"/>
      <c r="M12" s="15"/>
      <c r="N12" s="15"/>
    </row>
  </sheetData>
  <sheetProtection/>
  <mergeCells count="13">
    <mergeCell ref="K2:K3"/>
    <mergeCell ref="L2:L3"/>
    <mergeCell ref="M2:M3"/>
    <mergeCell ref="N2:N3"/>
    <mergeCell ref="A1:N1"/>
    <mergeCell ref="G2:H2"/>
    <mergeCell ref="I2:J2"/>
    <mergeCell ref="A2:A3"/>
    <mergeCell ref="B2:B3"/>
    <mergeCell ref="C2:C3"/>
    <mergeCell ref="D2:D3"/>
    <mergeCell ref="E2:E3"/>
    <mergeCell ref="F2:F3"/>
  </mergeCells>
  <printOptions horizontalCentered="1" verticalCentered="1"/>
  <pageMargins left="0.35" right="0.35" top="0.59" bottom="0.59" header="0.51" footer="0.51"/>
  <pageSetup fitToHeight="0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zoomScaleSheetLayoutView="100" zoomScalePageLayoutView="0" workbookViewId="0" topLeftCell="A2">
      <selection activeCell="F2" sqref="F1:F16384"/>
    </sheetView>
  </sheetViews>
  <sheetFormatPr defaultColWidth="9.00390625" defaultRowHeight="27.75" customHeight="1"/>
  <cols>
    <col min="1" max="1" width="11.625" style="2" customWidth="1"/>
    <col min="2" max="2" width="6.00390625" style="2" customWidth="1"/>
    <col min="3" max="3" width="6.125" style="2" customWidth="1"/>
    <col min="4" max="4" width="7.625" style="2" customWidth="1"/>
    <col min="5" max="5" width="10.50390625" style="2" customWidth="1"/>
    <col min="6" max="6" width="6.625" style="2" customWidth="1"/>
    <col min="7" max="7" width="7.625" style="3" customWidth="1"/>
    <col min="8" max="8" width="7.50390625" style="2" customWidth="1"/>
    <col min="9" max="9" width="6.375" style="2" customWidth="1"/>
    <col min="10" max="11" width="7.125" style="2" customWidth="1"/>
    <col min="12" max="12" width="5.875" style="2" customWidth="1"/>
    <col min="13" max="13" width="7.625" style="2" customWidth="1"/>
    <col min="14" max="14" width="7.125" style="2" customWidth="1"/>
    <col min="15" max="16384" width="9.00390625" style="2" customWidth="1"/>
  </cols>
  <sheetData>
    <row r="1" spans="1:14" ht="36.75" customHeight="1">
      <c r="A1" s="34" t="s">
        <v>490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</row>
    <row r="2" spans="1:14" s="1" customFormat="1" ht="22.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3"/>
      <c r="I2" s="33" t="s">
        <v>7</v>
      </c>
      <c r="J2" s="33"/>
      <c r="K2" s="33" t="s">
        <v>8</v>
      </c>
      <c r="L2" s="33" t="s">
        <v>9</v>
      </c>
      <c r="M2" s="33" t="s">
        <v>10</v>
      </c>
      <c r="N2" s="33" t="s">
        <v>11</v>
      </c>
    </row>
    <row r="3" spans="1:14" s="1" customFormat="1" ht="29.25" customHeight="1">
      <c r="A3" s="33"/>
      <c r="B3" s="33"/>
      <c r="C3" s="33"/>
      <c r="D3" s="33"/>
      <c r="E3" s="33"/>
      <c r="F3" s="33"/>
      <c r="G3" s="5" t="s">
        <v>12</v>
      </c>
      <c r="H3" s="5" t="s">
        <v>13</v>
      </c>
      <c r="I3" s="4" t="s">
        <v>14</v>
      </c>
      <c r="J3" s="4" t="s">
        <v>15</v>
      </c>
      <c r="K3" s="33"/>
      <c r="L3" s="33"/>
      <c r="M3" s="33"/>
      <c r="N3" s="33"/>
    </row>
    <row r="4" spans="1:14" ht="27.75" customHeight="1">
      <c r="A4" s="6" t="s">
        <v>469</v>
      </c>
      <c r="B4" s="7" t="s">
        <v>35</v>
      </c>
      <c r="C4" s="7" t="s">
        <v>64</v>
      </c>
      <c r="D4" s="7" t="s">
        <v>425</v>
      </c>
      <c r="E4" s="6" t="s">
        <v>470</v>
      </c>
      <c r="F4" s="8" t="s">
        <v>21</v>
      </c>
      <c r="G4" s="9">
        <v>65.2</v>
      </c>
      <c r="H4" s="14">
        <f>G4*0.4</f>
        <v>26.080000000000002</v>
      </c>
      <c r="I4" s="15">
        <v>87.1</v>
      </c>
      <c r="J4" s="14">
        <f>I4*0.6</f>
        <v>52.26</v>
      </c>
      <c r="K4" s="16">
        <f>H4+J4</f>
        <v>78.34</v>
      </c>
      <c r="L4" s="15">
        <f>RANK(K4,K$4:K$884,0)</f>
        <v>1</v>
      </c>
      <c r="M4" s="15" t="s">
        <v>22</v>
      </c>
      <c r="N4" s="17"/>
    </row>
    <row r="5" spans="1:14" ht="27.75" customHeight="1">
      <c r="A5" s="6" t="s">
        <v>471</v>
      </c>
      <c r="B5" s="7" t="s">
        <v>35</v>
      </c>
      <c r="C5" s="7" t="s">
        <v>41</v>
      </c>
      <c r="D5" s="7" t="s">
        <v>425</v>
      </c>
      <c r="E5" s="6" t="s">
        <v>470</v>
      </c>
      <c r="F5" s="8" t="s">
        <v>21</v>
      </c>
      <c r="G5" s="9">
        <v>60.1</v>
      </c>
      <c r="H5" s="14">
        <f>G5*0.4</f>
        <v>24.040000000000003</v>
      </c>
      <c r="I5" s="15">
        <v>85.52</v>
      </c>
      <c r="J5" s="14">
        <f>I5*0.6</f>
        <v>51.312</v>
      </c>
      <c r="K5" s="16">
        <f>H5+J5</f>
        <v>75.352</v>
      </c>
      <c r="L5" s="15">
        <f>RANK(K5,K$4:K$884,0)</f>
        <v>2</v>
      </c>
      <c r="M5" s="15"/>
      <c r="N5" s="17"/>
    </row>
    <row r="6" spans="1:14" ht="27.75" customHeight="1">
      <c r="A6" s="6" t="s">
        <v>472</v>
      </c>
      <c r="B6" s="7" t="s">
        <v>35</v>
      </c>
      <c r="C6" s="7" t="s">
        <v>101</v>
      </c>
      <c r="D6" s="7" t="s">
        <v>425</v>
      </c>
      <c r="E6" s="6" t="s">
        <v>470</v>
      </c>
      <c r="F6" s="8" t="s">
        <v>56</v>
      </c>
      <c r="G6" s="9">
        <v>60</v>
      </c>
      <c r="H6" s="14">
        <f>G6*0.4</f>
        <v>24</v>
      </c>
      <c r="I6" s="15">
        <v>77.32</v>
      </c>
      <c r="J6" s="14">
        <f>I6*0.6</f>
        <v>46.391999999999996</v>
      </c>
      <c r="K6" s="16">
        <f>H6+J6</f>
        <v>70.392</v>
      </c>
      <c r="L6" s="15">
        <f>RANK(K6,K$4:K$884,0)</f>
        <v>3</v>
      </c>
      <c r="M6" s="15"/>
      <c r="N6" s="17"/>
    </row>
  </sheetData>
  <sheetProtection/>
  <mergeCells count="13">
    <mergeCell ref="K2:K3"/>
    <mergeCell ref="L2:L3"/>
    <mergeCell ref="M2:M3"/>
    <mergeCell ref="N2:N3"/>
    <mergeCell ref="A1:N1"/>
    <mergeCell ref="G2:H2"/>
    <mergeCell ref="I2:J2"/>
    <mergeCell ref="A2:A3"/>
    <mergeCell ref="B2:B3"/>
    <mergeCell ref="C2:C3"/>
    <mergeCell ref="D2:D3"/>
    <mergeCell ref="E2:E3"/>
    <mergeCell ref="F2:F3"/>
  </mergeCells>
  <printOptions horizontalCentered="1" verticalCentered="1"/>
  <pageMargins left="0.35" right="0.35" top="0.59" bottom="0.59" header="0.51" footer="0.51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"/>
  <sheetViews>
    <sheetView zoomScaleSheetLayoutView="100" zoomScalePageLayoutView="0" workbookViewId="0" topLeftCell="A1">
      <selection activeCell="E12" sqref="E12"/>
    </sheetView>
  </sheetViews>
  <sheetFormatPr defaultColWidth="9.00390625" defaultRowHeight="27.75" customHeight="1"/>
  <cols>
    <col min="1" max="1" width="13.00390625" style="2" customWidth="1"/>
    <col min="2" max="2" width="6.00390625" style="2" customWidth="1"/>
    <col min="3" max="4" width="6.125" style="2" customWidth="1"/>
    <col min="5" max="5" width="11.125" style="2" customWidth="1"/>
    <col min="6" max="6" width="6.625" style="2" customWidth="1"/>
    <col min="7" max="7" width="7.625" style="3" customWidth="1"/>
    <col min="8" max="8" width="7.50390625" style="2" customWidth="1"/>
    <col min="9" max="9" width="7.625" style="2" customWidth="1"/>
    <col min="10" max="10" width="7.125" style="2" customWidth="1"/>
    <col min="11" max="11" width="8.125" style="2" customWidth="1"/>
    <col min="12" max="12" width="7.00390625" style="2" customWidth="1"/>
    <col min="13" max="13" width="7.625" style="2" customWidth="1"/>
    <col min="14" max="14" width="7.125" style="2" customWidth="1"/>
    <col min="15" max="16384" width="9.00390625" style="2" customWidth="1"/>
  </cols>
  <sheetData>
    <row r="1" spans="1:14" ht="36.75" customHeight="1">
      <c r="A1" s="34" t="s">
        <v>490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</row>
    <row r="2" spans="1:14" s="1" customFormat="1" ht="22.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3"/>
      <c r="I2" s="33" t="s">
        <v>7</v>
      </c>
      <c r="J2" s="33"/>
      <c r="K2" s="33" t="s">
        <v>8</v>
      </c>
      <c r="L2" s="33" t="s">
        <v>9</v>
      </c>
      <c r="M2" s="33" t="s">
        <v>10</v>
      </c>
      <c r="N2" s="33" t="s">
        <v>11</v>
      </c>
    </row>
    <row r="3" spans="1:14" s="1" customFormat="1" ht="29.25" customHeight="1">
      <c r="A3" s="33"/>
      <c r="B3" s="33"/>
      <c r="C3" s="33"/>
      <c r="D3" s="33"/>
      <c r="E3" s="33"/>
      <c r="F3" s="33"/>
      <c r="G3" s="5" t="s">
        <v>12</v>
      </c>
      <c r="H3" s="5" t="s">
        <v>13</v>
      </c>
      <c r="I3" s="4" t="s">
        <v>14</v>
      </c>
      <c r="J3" s="4" t="s">
        <v>15</v>
      </c>
      <c r="K3" s="33"/>
      <c r="L3" s="33"/>
      <c r="M3" s="33"/>
      <c r="N3" s="33"/>
    </row>
    <row r="4" spans="1:14" ht="27.75" customHeight="1">
      <c r="A4" s="6" t="s">
        <v>49</v>
      </c>
      <c r="B4" s="7" t="s">
        <v>41</v>
      </c>
      <c r="C4" s="7" t="s">
        <v>50</v>
      </c>
      <c r="D4" s="7" t="s">
        <v>19</v>
      </c>
      <c r="E4" s="6" t="s">
        <v>51</v>
      </c>
      <c r="F4" s="8" t="s">
        <v>21</v>
      </c>
      <c r="G4" s="9">
        <v>73.8</v>
      </c>
      <c r="H4" s="14">
        <f>G4*0.4</f>
        <v>29.52</v>
      </c>
      <c r="I4" s="15">
        <v>91.5</v>
      </c>
      <c r="J4" s="14">
        <f>I4*0.6</f>
        <v>54.9</v>
      </c>
      <c r="K4" s="16">
        <f>H4+J4</f>
        <v>84.42</v>
      </c>
      <c r="L4" s="15">
        <f>RANK(K4,K$4:K$951,0)</f>
        <v>1</v>
      </c>
      <c r="M4" s="15" t="s">
        <v>22</v>
      </c>
      <c r="N4" s="17"/>
    </row>
    <row r="5" spans="1:14" ht="27.75" customHeight="1">
      <c r="A5" s="6" t="s">
        <v>52</v>
      </c>
      <c r="B5" s="7" t="s">
        <v>41</v>
      </c>
      <c r="C5" s="7" t="s">
        <v>53</v>
      </c>
      <c r="D5" s="7" t="s">
        <v>19</v>
      </c>
      <c r="E5" s="6" t="s">
        <v>51</v>
      </c>
      <c r="F5" s="8" t="s">
        <v>21</v>
      </c>
      <c r="G5" s="9">
        <v>64.1</v>
      </c>
      <c r="H5" s="14">
        <f>G5*0.4</f>
        <v>25.64</v>
      </c>
      <c r="I5" s="15">
        <v>83.04</v>
      </c>
      <c r="J5" s="14">
        <f>I5*0.6</f>
        <v>49.824000000000005</v>
      </c>
      <c r="K5" s="16">
        <f>H5+J5</f>
        <v>75.464</v>
      </c>
      <c r="L5" s="15">
        <f>RANK(K5,K$4:K$951,0)</f>
        <v>2</v>
      </c>
      <c r="M5" s="15"/>
      <c r="N5" s="17"/>
    </row>
    <row r="6" spans="1:14" ht="27.75" customHeight="1">
      <c r="A6" s="6" t="s">
        <v>54</v>
      </c>
      <c r="B6" s="7" t="s">
        <v>41</v>
      </c>
      <c r="C6" s="7" t="s">
        <v>55</v>
      </c>
      <c r="D6" s="7" t="s">
        <v>19</v>
      </c>
      <c r="E6" s="6" t="s">
        <v>51</v>
      </c>
      <c r="F6" s="8" t="s">
        <v>56</v>
      </c>
      <c r="G6" s="9">
        <v>68.7</v>
      </c>
      <c r="H6" s="14">
        <f>G6*0.4</f>
        <v>27.480000000000004</v>
      </c>
      <c r="I6" s="15">
        <v>77.42</v>
      </c>
      <c r="J6" s="14">
        <f>I6*0.6</f>
        <v>46.452</v>
      </c>
      <c r="K6" s="16">
        <f>H6+J6</f>
        <v>73.932</v>
      </c>
      <c r="L6" s="15">
        <f>RANK(K6,K$4:K$951,0)</f>
        <v>3</v>
      </c>
      <c r="M6" s="15"/>
      <c r="N6" s="17"/>
    </row>
  </sheetData>
  <sheetProtection/>
  <mergeCells count="13">
    <mergeCell ref="K2:K3"/>
    <mergeCell ref="L2:L3"/>
    <mergeCell ref="M2:M3"/>
    <mergeCell ref="N2:N3"/>
    <mergeCell ref="A1:N1"/>
    <mergeCell ref="G2:H2"/>
    <mergeCell ref="I2:J2"/>
    <mergeCell ref="A2:A3"/>
    <mergeCell ref="B2:B3"/>
    <mergeCell ref="C2:C3"/>
    <mergeCell ref="D2:D3"/>
    <mergeCell ref="E2:E3"/>
    <mergeCell ref="F2:F3"/>
  </mergeCells>
  <printOptions/>
  <pageMargins left="0.55" right="0.55" top="1" bottom="1" header="0.51" footer="0.51"/>
  <pageSetup horizontalDpi="600" verticalDpi="600" orientation="landscape" paperSize="9" r:id="rId1"/>
  <headerFooter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zoomScaleSheetLayoutView="100" zoomScalePageLayoutView="0" workbookViewId="0" topLeftCell="A1">
      <selection activeCell="F4" sqref="F1:F16384"/>
    </sheetView>
  </sheetViews>
  <sheetFormatPr defaultColWidth="9.00390625" defaultRowHeight="27.75" customHeight="1"/>
  <cols>
    <col min="1" max="1" width="11.625" style="2" customWidth="1"/>
    <col min="2" max="2" width="6.00390625" style="2" customWidth="1"/>
    <col min="3" max="3" width="6.125" style="2" customWidth="1"/>
    <col min="4" max="4" width="7.625" style="2" customWidth="1"/>
    <col min="5" max="5" width="10.50390625" style="2" customWidth="1"/>
    <col min="6" max="6" width="6.625" style="2" customWidth="1"/>
    <col min="7" max="7" width="7.625" style="3" customWidth="1"/>
    <col min="8" max="8" width="7.50390625" style="2" customWidth="1"/>
    <col min="9" max="9" width="6.375" style="2" customWidth="1"/>
    <col min="10" max="11" width="7.125" style="2" customWidth="1"/>
    <col min="12" max="12" width="5.875" style="2" customWidth="1"/>
    <col min="13" max="13" width="7.625" style="2" customWidth="1"/>
    <col min="14" max="14" width="7.125" style="2" customWidth="1"/>
    <col min="15" max="16384" width="9.00390625" style="2" customWidth="1"/>
  </cols>
  <sheetData>
    <row r="1" spans="1:14" ht="36.75" customHeight="1">
      <c r="A1" s="34" t="s">
        <v>490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</row>
    <row r="2" spans="1:14" s="1" customFormat="1" ht="22.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3"/>
      <c r="I2" s="33" t="s">
        <v>7</v>
      </c>
      <c r="J2" s="33"/>
      <c r="K2" s="33" t="s">
        <v>8</v>
      </c>
      <c r="L2" s="33" t="s">
        <v>9</v>
      </c>
      <c r="M2" s="33" t="s">
        <v>10</v>
      </c>
      <c r="N2" s="33" t="s">
        <v>11</v>
      </c>
    </row>
    <row r="3" spans="1:14" s="1" customFormat="1" ht="29.25" customHeight="1">
      <c r="A3" s="33"/>
      <c r="B3" s="33"/>
      <c r="C3" s="33"/>
      <c r="D3" s="33"/>
      <c r="E3" s="33"/>
      <c r="F3" s="33"/>
      <c r="G3" s="5" t="s">
        <v>12</v>
      </c>
      <c r="H3" s="5" t="s">
        <v>13</v>
      </c>
      <c r="I3" s="4" t="s">
        <v>14</v>
      </c>
      <c r="J3" s="4" t="s">
        <v>15</v>
      </c>
      <c r="K3" s="33"/>
      <c r="L3" s="33"/>
      <c r="M3" s="33"/>
      <c r="N3" s="33"/>
    </row>
    <row r="4" spans="1:14" ht="27.75" customHeight="1">
      <c r="A4" s="22" t="s">
        <v>424</v>
      </c>
      <c r="B4" s="23" t="s">
        <v>35</v>
      </c>
      <c r="C4" s="23" t="s">
        <v>138</v>
      </c>
      <c r="D4" s="23" t="s">
        <v>425</v>
      </c>
      <c r="E4" s="22" t="s">
        <v>426</v>
      </c>
      <c r="F4" s="24" t="s">
        <v>21</v>
      </c>
      <c r="G4" s="25">
        <v>63.4</v>
      </c>
      <c r="H4" s="14">
        <f>G4*0.4</f>
        <v>25.36</v>
      </c>
      <c r="I4" s="15">
        <v>82.24</v>
      </c>
      <c r="J4" s="14">
        <f>I4*0.6</f>
        <v>49.343999999999994</v>
      </c>
      <c r="K4" s="16">
        <f>H4+J4</f>
        <v>74.704</v>
      </c>
      <c r="L4" s="15">
        <f>RANK(K4,K$4:K$879,0)</f>
        <v>1</v>
      </c>
      <c r="M4" s="15" t="s">
        <v>22</v>
      </c>
      <c r="N4" s="17"/>
    </row>
    <row r="5" spans="1:14" ht="27.75" customHeight="1">
      <c r="A5" s="22" t="s">
        <v>427</v>
      </c>
      <c r="B5" s="23" t="s">
        <v>35</v>
      </c>
      <c r="C5" s="23" t="s">
        <v>126</v>
      </c>
      <c r="D5" s="23" t="s">
        <v>425</v>
      </c>
      <c r="E5" s="22" t="s">
        <v>426</v>
      </c>
      <c r="F5" s="24" t="s">
        <v>21</v>
      </c>
      <c r="G5" s="25">
        <v>64.8</v>
      </c>
      <c r="H5" s="14">
        <f>G5*0.4</f>
        <v>25.92</v>
      </c>
      <c r="I5" s="15">
        <v>80.9</v>
      </c>
      <c r="J5" s="14">
        <f>I5*0.6</f>
        <v>48.54</v>
      </c>
      <c r="K5" s="16">
        <f>H5+J5</f>
        <v>74.46000000000001</v>
      </c>
      <c r="L5" s="15">
        <f>RANK(K5,K$4:K$879,0)</f>
        <v>2</v>
      </c>
      <c r="M5" s="15"/>
      <c r="N5" s="17"/>
    </row>
    <row r="6" spans="1:14" ht="27.75" customHeight="1">
      <c r="A6" s="22" t="s">
        <v>428</v>
      </c>
      <c r="B6" s="23" t="s">
        <v>35</v>
      </c>
      <c r="C6" s="23" t="s">
        <v>130</v>
      </c>
      <c r="D6" s="23" t="s">
        <v>425</v>
      </c>
      <c r="E6" s="22" t="s">
        <v>426</v>
      </c>
      <c r="F6" s="24" t="s">
        <v>56</v>
      </c>
      <c r="G6" s="25">
        <v>66.5</v>
      </c>
      <c r="H6" s="14">
        <f>G6*0.4</f>
        <v>26.6</v>
      </c>
      <c r="I6" s="15">
        <v>77.9</v>
      </c>
      <c r="J6" s="14">
        <f>I6*0.6</f>
        <v>46.74</v>
      </c>
      <c r="K6" s="16">
        <f>H6+J6</f>
        <v>73.34</v>
      </c>
      <c r="L6" s="15">
        <f>RANK(K6,K$4:K$879,0)</f>
        <v>3</v>
      </c>
      <c r="M6" s="15"/>
      <c r="N6" s="17"/>
    </row>
  </sheetData>
  <sheetProtection/>
  <mergeCells count="13">
    <mergeCell ref="K2:K3"/>
    <mergeCell ref="L2:L3"/>
    <mergeCell ref="M2:M3"/>
    <mergeCell ref="N2:N3"/>
    <mergeCell ref="A1:N1"/>
    <mergeCell ref="G2:H2"/>
    <mergeCell ref="I2:J2"/>
    <mergeCell ref="A2:A3"/>
    <mergeCell ref="B2:B3"/>
    <mergeCell ref="C2:C3"/>
    <mergeCell ref="D2:D3"/>
    <mergeCell ref="E2:E3"/>
    <mergeCell ref="F2:F3"/>
  </mergeCells>
  <printOptions horizontalCentered="1" verticalCentered="1"/>
  <pageMargins left="0.35" right="0.35" top="0.59" bottom="0.59" header="0.51" footer="0.51"/>
  <pageSetup fitToHeight="0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SheetLayoutView="100" zoomScalePageLayoutView="0" workbookViewId="0" topLeftCell="A1">
      <selection activeCell="F4" sqref="F1:F16384"/>
    </sheetView>
  </sheetViews>
  <sheetFormatPr defaultColWidth="9.00390625" defaultRowHeight="27.75" customHeight="1"/>
  <cols>
    <col min="1" max="1" width="11.625" style="2" customWidth="1"/>
    <col min="2" max="2" width="6.00390625" style="2" customWidth="1"/>
    <col min="3" max="3" width="6.125" style="2" customWidth="1"/>
    <col min="4" max="4" width="7.625" style="2" customWidth="1"/>
    <col min="5" max="5" width="10.50390625" style="2" customWidth="1"/>
    <col min="6" max="6" width="6.625" style="2" customWidth="1"/>
    <col min="7" max="7" width="7.625" style="3" customWidth="1"/>
    <col min="8" max="8" width="7.50390625" style="2" customWidth="1"/>
    <col min="9" max="9" width="6.375" style="2" customWidth="1"/>
    <col min="10" max="11" width="7.125" style="2" customWidth="1"/>
    <col min="12" max="12" width="5.875" style="2" customWidth="1"/>
    <col min="13" max="13" width="7.625" style="2" customWidth="1"/>
    <col min="14" max="14" width="7.125" style="2" customWidth="1"/>
    <col min="15" max="16384" width="9.00390625" style="2" customWidth="1"/>
  </cols>
  <sheetData>
    <row r="1" spans="1:14" ht="36.75" customHeight="1">
      <c r="A1" s="34" t="s">
        <v>490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</row>
    <row r="2" spans="1:14" s="1" customFormat="1" ht="22.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3"/>
      <c r="I2" s="33" t="s">
        <v>7</v>
      </c>
      <c r="J2" s="33"/>
      <c r="K2" s="33" t="s">
        <v>8</v>
      </c>
      <c r="L2" s="33" t="s">
        <v>9</v>
      </c>
      <c r="M2" s="33" t="s">
        <v>10</v>
      </c>
      <c r="N2" s="33" t="s">
        <v>11</v>
      </c>
    </row>
    <row r="3" spans="1:14" s="1" customFormat="1" ht="29.25" customHeight="1">
      <c r="A3" s="33"/>
      <c r="B3" s="33"/>
      <c r="C3" s="33"/>
      <c r="D3" s="33"/>
      <c r="E3" s="33"/>
      <c r="F3" s="33"/>
      <c r="G3" s="5" t="s">
        <v>12</v>
      </c>
      <c r="H3" s="5" t="s">
        <v>13</v>
      </c>
      <c r="I3" s="4" t="s">
        <v>14</v>
      </c>
      <c r="J3" s="4" t="s">
        <v>15</v>
      </c>
      <c r="K3" s="33"/>
      <c r="L3" s="33"/>
      <c r="M3" s="33"/>
      <c r="N3" s="33"/>
    </row>
    <row r="4" spans="1:14" ht="27.75" customHeight="1">
      <c r="A4" s="6" t="s">
        <v>451</v>
      </c>
      <c r="B4" s="7" t="s">
        <v>35</v>
      </c>
      <c r="C4" s="7" t="s">
        <v>35</v>
      </c>
      <c r="D4" s="7" t="s">
        <v>425</v>
      </c>
      <c r="E4" s="6" t="s">
        <v>452</v>
      </c>
      <c r="F4" s="8" t="s">
        <v>21</v>
      </c>
      <c r="G4" s="9">
        <v>61.9</v>
      </c>
      <c r="H4" s="14">
        <f aca="true" t="shared" si="0" ref="H4:H9">G4*0.4</f>
        <v>24.76</v>
      </c>
      <c r="I4" s="15">
        <v>85.44</v>
      </c>
      <c r="J4" s="14">
        <f>I4*0.6</f>
        <v>51.263999999999996</v>
      </c>
      <c r="K4" s="16">
        <f>H4+J4</f>
        <v>76.024</v>
      </c>
      <c r="L4" s="15">
        <f>RANK(K4,K$4:K$888,0)</f>
        <v>1</v>
      </c>
      <c r="M4" s="15" t="s">
        <v>22</v>
      </c>
      <c r="N4" s="15"/>
    </row>
    <row r="5" spans="1:14" ht="27.75" customHeight="1">
      <c r="A5" s="6" t="s">
        <v>453</v>
      </c>
      <c r="B5" s="7" t="s">
        <v>35</v>
      </c>
      <c r="C5" s="7" t="s">
        <v>30</v>
      </c>
      <c r="D5" s="7" t="s">
        <v>425</v>
      </c>
      <c r="E5" s="6" t="s">
        <v>452</v>
      </c>
      <c r="F5" s="8" t="s">
        <v>21</v>
      </c>
      <c r="G5" s="9">
        <v>61</v>
      </c>
      <c r="H5" s="14">
        <f t="shared" si="0"/>
        <v>24.400000000000002</v>
      </c>
      <c r="I5" s="15">
        <v>83.64</v>
      </c>
      <c r="J5" s="14">
        <f>I5*0.6</f>
        <v>50.184</v>
      </c>
      <c r="K5" s="16">
        <f>H5+J5</f>
        <v>74.584</v>
      </c>
      <c r="L5" s="15">
        <f>RANK(K5,K$4:K$888,0)</f>
        <v>2</v>
      </c>
      <c r="M5" s="15" t="s">
        <v>22</v>
      </c>
      <c r="N5" s="15"/>
    </row>
    <row r="6" spans="1:14" ht="27.75" customHeight="1">
      <c r="A6" s="6" t="s">
        <v>454</v>
      </c>
      <c r="B6" s="7" t="s">
        <v>35</v>
      </c>
      <c r="C6" s="7" t="s">
        <v>43</v>
      </c>
      <c r="D6" s="7" t="s">
        <v>425</v>
      </c>
      <c r="E6" s="6" t="s">
        <v>452</v>
      </c>
      <c r="F6" s="8" t="s">
        <v>21</v>
      </c>
      <c r="G6" s="9">
        <v>59.1</v>
      </c>
      <c r="H6" s="14">
        <f t="shared" si="0"/>
        <v>23.64</v>
      </c>
      <c r="I6" s="15">
        <v>82.96</v>
      </c>
      <c r="J6" s="14">
        <f>I6*0.6</f>
        <v>49.775999999999996</v>
      </c>
      <c r="K6" s="16">
        <f>H6+J6</f>
        <v>73.416</v>
      </c>
      <c r="L6" s="15">
        <f>RANK(K6,K$4:K$888,0)</f>
        <v>3</v>
      </c>
      <c r="M6" s="15"/>
      <c r="N6" s="15"/>
    </row>
    <row r="7" spans="1:14" ht="27.75" customHeight="1">
      <c r="A7" s="6" t="s">
        <v>455</v>
      </c>
      <c r="B7" s="7" t="s">
        <v>35</v>
      </c>
      <c r="C7" s="7"/>
      <c r="D7" s="7" t="s">
        <v>425</v>
      </c>
      <c r="E7" s="6" t="s">
        <v>452</v>
      </c>
      <c r="F7" s="8" t="s">
        <v>21</v>
      </c>
      <c r="G7" s="9">
        <v>72.5</v>
      </c>
      <c r="H7" s="14">
        <f t="shared" si="0"/>
        <v>29</v>
      </c>
      <c r="I7" s="15" t="s">
        <v>32</v>
      </c>
      <c r="J7" s="14"/>
      <c r="K7" s="16"/>
      <c r="L7" s="15"/>
      <c r="M7" s="15"/>
      <c r="N7" s="15"/>
    </row>
    <row r="8" spans="1:14" ht="27.75" customHeight="1">
      <c r="A8" s="6" t="s">
        <v>456</v>
      </c>
      <c r="B8" s="7" t="s">
        <v>35</v>
      </c>
      <c r="C8" s="7"/>
      <c r="D8" s="7" t="s">
        <v>425</v>
      </c>
      <c r="E8" s="6" t="s">
        <v>452</v>
      </c>
      <c r="F8" s="8" t="s">
        <v>21</v>
      </c>
      <c r="G8" s="9">
        <v>65.9</v>
      </c>
      <c r="H8" s="14">
        <f t="shared" si="0"/>
        <v>26.360000000000003</v>
      </c>
      <c r="I8" s="15" t="s">
        <v>32</v>
      </c>
      <c r="J8" s="14"/>
      <c r="K8" s="16"/>
      <c r="L8" s="15"/>
      <c r="M8" s="15"/>
      <c r="N8" s="15"/>
    </row>
    <row r="9" spans="1:14" ht="27.75" customHeight="1">
      <c r="A9" s="6" t="s">
        <v>457</v>
      </c>
      <c r="B9" s="7" t="s">
        <v>35</v>
      </c>
      <c r="C9" s="7"/>
      <c r="D9" s="7" t="s">
        <v>425</v>
      </c>
      <c r="E9" s="6" t="s">
        <v>452</v>
      </c>
      <c r="F9" s="8" t="s">
        <v>21</v>
      </c>
      <c r="G9" s="9">
        <v>60.1</v>
      </c>
      <c r="H9" s="14">
        <f t="shared" si="0"/>
        <v>24.040000000000003</v>
      </c>
      <c r="I9" s="15" t="s">
        <v>32</v>
      </c>
      <c r="J9" s="14"/>
      <c r="K9" s="16"/>
      <c r="L9" s="15"/>
      <c r="M9" s="15"/>
      <c r="N9" s="15"/>
    </row>
  </sheetData>
  <sheetProtection/>
  <mergeCells count="13">
    <mergeCell ref="K2:K3"/>
    <mergeCell ref="L2:L3"/>
    <mergeCell ref="M2:M3"/>
    <mergeCell ref="N2:N3"/>
    <mergeCell ref="A1:N1"/>
    <mergeCell ref="G2:H2"/>
    <mergeCell ref="I2:J2"/>
    <mergeCell ref="A2:A3"/>
    <mergeCell ref="B2:B3"/>
    <mergeCell ref="C2:C3"/>
    <mergeCell ref="D2:D3"/>
    <mergeCell ref="E2:E3"/>
    <mergeCell ref="F2:F3"/>
  </mergeCells>
  <printOptions horizontalCentered="1" verticalCentered="1"/>
  <pageMargins left="0.35" right="0.35" top="0.59" bottom="0.59" header="0.51" footer="0.51"/>
  <pageSetup fitToHeight="0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zoomScaleSheetLayoutView="100" zoomScalePageLayoutView="0" workbookViewId="0" topLeftCell="A2">
      <selection activeCell="F2" sqref="F1:F16384"/>
    </sheetView>
  </sheetViews>
  <sheetFormatPr defaultColWidth="9.00390625" defaultRowHeight="27.75" customHeight="1"/>
  <cols>
    <col min="1" max="1" width="11.625" style="2" customWidth="1"/>
    <col min="2" max="2" width="6.00390625" style="2" customWidth="1"/>
    <col min="3" max="3" width="6.125" style="2" customWidth="1"/>
    <col min="4" max="4" width="7.625" style="2" customWidth="1"/>
    <col min="5" max="5" width="10.50390625" style="2" customWidth="1"/>
    <col min="6" max="6" width="6.625" style="2" customWidth="1"/>
    <col min="7" max="7" width="7.625" style="3" customWidth="1"/>
    <col min="8" max="8" width="7.50390625" style="2" customWidth="1"/>
    <col min="9" max="9" width="6.375" style="2" customWidth="1"/>
    <col min="10" max="11" width="7.125" style="2" customWidth="1"/>
    <col min="12" max="12" width="5.875" style="2" customWidth="1"/>
    <col min="13" max="13" width="7.625" style="2" customWidth="1"/>
    <col min="14" max="14" width="7.125" style="2" customWidth="1"/>
    <col min="15" max="16384" width="9.00390625" style="2" customWidth="1"/>
  </cols>
  <sheetData>
    <row r="1" spans="1:14" ht="36.75" customHeight="1">
      <c r="A1" s="34" t="s">
        <v>490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</row>
    <row r="2" spans="1:14" s="1" customFormat="1" ht="22.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3"/>
      <c r="I2" s="33" t="s">
        <v>7</v>
      </c>
      <c r="J2" s="33"/>
      <c r="K2" s="33" t="s">
        <v>8</v>
      </c>
      <c r="L2" s="33" t="s">
        <v>9</v>
      </c>
      <c r="M2" s="33" t="s">
        <v>10</v>
      </c>
      <c r="N2" s="33" t="s">
        <v>11</v>
      </c>
    </row>
    <row r="3" spans="1:14" s="1" customFormat="1" ht="29.25" customHeight="1">
      <c r="A3" s="33"/>
      <c r="B3" s="33"/>
      <c r="C3" s="33"/>
      <c r="D3" s="33"/>
      <c r="E3" s="33"/>
      <c r="F3" s="33"/>
      <c r="G3" s="5" t="s">
        <v>12</v>
      </c>
      <c r="H3" s="5" t="s">
        <v>13</v>
      </c>
      <c r="I3" s="4" t="s">
        <v>14</v>
      </c>
      <c r="J3" s="4" t="s">
        <v>15</v>
      </c>
      <c r="K3" s="33"/>
      <c r="L3" s="33"/>
      <c r="M3" s="33"/>
      <c r="N3" s="33"/>
    </row>
    <row r="4" spans="1:14" ht="27.75" customHeight="1">
      <c r="A4" s="22" t="s">
        <v>433</v>
      </c>
      <c r="B4" s="23" t="s">
        <v>35</v>
      </c>
      <c r="C4" s="23" t="s">
        <v>94</v>
      </c>
      <c r="D4" s="23" t="s">
        <v>425</v>
      </c>
      <c r="E4" s="22" t="s">
        <v>434</v>
      </c>
      <c r="F4" s="24" t="s">
        <v>56</v>
      </c>
      <c r="G4" s="25">
        <v>58.8</v>
      </c>
      <c r="H4" s="14">
        <f>G4*0.4</f>
        <v>23.52</v>
      </c>
      <c r="I4" s="15">
        <v>86.66</v>
      </c>
      <c r="J4" s="14">
        <f>I4*0.6</f>
        <v>51.995999999999995</v>
      </c>
      <c r="K4" s="16">
        <f>H4+J4</f>
        <v>75.51599999999999</v>
      </c>
      <c r="L4" s="15">
        <f>RANK(K4,K$4:K$883,0)</f>
        <v>1</v>
      </c>
      <c r="M4" s="15" t="s">
        <v>22</v>
      </c>
      <c r="N4" s="15"/>
    </row>
    <row r="5" spans="1:14" ht="27.75" customHeight="1">
      <c r="A5" s="22" t="s">
        <v>435</v>
      </c>
      <c r="B5" s="23" t="s">
        <v>35</v>
      </c>
      <c r="C5" s="23" t="s">
        <v>169</v>
      </c>
      <c r="D5" s="23" t="s">
        <v>425</v>
      </c>
      <c r="E5" s="22" t="s">
        <v>434</v>
      </c>
      <c r="F5" s="24" t="s">
        <v>56</v>
      </c>
      <c r="G5" s="25">
        <v>57.7</v>
      </c>
      <c r="H5" s="14">
        <f>G5*0.4</f>
        <v>23.080000000000002</v>
      </c>
      <c r="I5" s="15">
        <v>83.7</v>
      </c>
      <c r="J5" s="14">
        <f>I5*0.6</f>
        <v>50.22</v>
      </c>
      <c r="K5" s="16">
        <f>H5+J5</f>
        <v>73.3</v>
      </c>
      <c r="L5" s="15">
        <f>RANK(K5,K$4:K$883,0)</f>
        <v>2</v>
      </c>
      <c r="M5" s="15"/>
      <c r="N5" s="15"/>
    </row>
    <row r="6" spans="1:14" ht="27.75" customHeight="1">
      <c r="A6" s="22" t="s">
        <v>436</v>
      </c>
      <c r="B6" s="23" t="s">
        <v>35</v>
      </c>
      <c r="C6" s="23" t="s">
        <v>167</v>
      </c>
      <c r="D6" s="23" t="s">
        <v>425</v>
      </c>
      <c r="E6" s="22" t="s">
        <v>434</v>
      </c>
      <c r="F6" s="24" t="s">
        <v>21</v>
      </c>
      <c r="G6" s="25">
        <v>53.1</v>
      </c>
      <c r="H6" s="14">
        <f>G6*0.4</f>
        <v>21.240000000000002</v>
      </c>
      <c r="I6" s="15">
        <v>79.38</v>
      </c>
      <c r="J6" s="14">
        <f>I6*0.6</f>
        <v>47.62799999999999</v>
      </c>
      <c r="K6" s="16">
        <f>H6+J6</f>
        <v>68.868</v>
      </c>
      <c r="L6" s="15">
        <f>RANK(K6,K$4:K$883,0)</f>
        <v>3</v>
      </c>
      <c r="M6" s="15"/>
      <c r="N6" s="15"/>
    </row>
  </sheetData>
  <sheetProtection/>
  <mergeCells count="13">
    <mergeCell ref="K2:K3"/>
    <mergeCell ref="L2:L3"/>
    <mergeCell ref="M2:M3"/>
    <mergeCell ref="N2:N3"/>
    <mergeCell ref="A1:N1"/>
    <mergeCell ref="G2:H2"/>
    <mergeCell ref="I2:J2"/>
    <mergeCell ref="A2:A3"/>
    <mergeCell ref="B2:B3"/>
    <mergeCell ref="C2:C3"/>
    <mergeCell ref="D2:D3"/>
    <mergeCell ref="E2:E3"/>
    <mergeCell ref="F2:F3"/>
  </mergeCells>
  <printOptions horizontalCentered="1" verticalCentered="1"/>
  <pageMargins left="0.35" right="0.35" top="0.59" bottom="0.59" header="0.51" footer="0.51"/>
  <pageSetup fitToHeight="0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zoomScaleSheetLayoutView="100" zoomScalePageLayoutView="0" workbookViewId="0" topLeftCell="A2">
      <selection activeCell="G10" sqref="G10"/>
    </sheetView>
  </sheetViews>
  <sheetFormatPr defaultColWidth="9.00390625" defaultRowHeight="27.75" customHeight="1"/>
  <cols>
    <col min="1" max="1" width="11.625" style="2" customWidth="1"/>
    <col min="2" max="2" width="6.00390625" style="2" customWidth="1"/>
    <col min="3" max="3" width="6.125" style="2" customWidth="1"/>
    <col min="4" max="4" width="7.625" style="2" customWidth="1"/>
    <col min="5" max="5" width="10.50390625" style="2" customWidth="1"/>
    <col min="6" max="6" width="6.625" style="2" customWidth="1"/>
    <col min="7" max="7" width="7.625" style="3" customWidth="1"/>
    <col min="8" max="8" width="7.50390625" style="2" customWidth="1"/>
    <col min="9" max="9" width="6.375" style="2" customWidth="1"/>
    <col min="10" max="11" width="7.125" style="2" customWidth="1"/>
    <col min="12" max="12" width="5.875" style="2" customWidth="1"/>
    <col min="13" max="13" width="7.625" style="2" customWidth="1"/>
    <col min="14" max="14" width="7.125" style="2" customWidth="1"/>
    <col min="15" max="16384" width="9.00390625" style="2" customWidth="1"/>
  </cols>
  <sheetData>
    <row r="1" spans="1:14" ht="36.75" customHeight="1">
      <c r="A1" s="34" t="s">
        <v>490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</row>
    <row r="2" spans="1:14" s="1" customFormat="1" ht="22.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3"/>
      <c r="I2" s="33" t="s">
        <v>7</v>
      </c>
      <c r="J2" s="33"/>
      <c r="K2" s="33" t="s">
        <v>8</v>
      </c>
      <c r="L2" s="33" t="s">
        <v>9</v>
      </c>
      <c r="M2" s="33" t="s">
        <v>10</v>
      </c>
      <c r="N2" s="33" t="s">
        <v>11</v>
      </c>
    </row>
    <row r="3" spans="1:14" s="1" customFormat="1" ht="29.25" customHeight="1">
      <c r="A3" s="33"/>
      <c r="B3" s="33"/>
      <c r="C3" s="33"/>
      <c r="D3" s="33"/>
      <c r="E3" s="33"/>
      <c r="F3" s="33"/>
      <c r="G3" s="5" t="s">
        <v>12</v>
      </c>
      <c r="H3" s="5" t="s">
        <v>13</v>
      </c>
      <c r="I3" s="4" t="s">
        <v>14</v>
      </c>
      <c r="J3" s="4" t="s">
        <v>15</v>
      </c>
      <c r="K3" s="33"/>
      <c r="L3" s="33"/>
      <c r="M3" s="33"/>
      <c r="N3" s="33"/>
    </row>
    <row r="4" spans="1:14" ht="27.75" customHeight="1">
      <c r="A4" s="22" t="s">
        <v>473</v>
      </c>
      <c r="B4" s="23" t="s">
        <v>71</v>
      </c>
      <c r="C4" s="23" t="s">
        <v>38</v>
      </c>
      <c r="D4" s="23" t="s">
        <v>425</v>
      </c>
      <c r="E4" s="22" t="s">
        <v>474</v>
      </c>
      <c r="F4" s="24" t="s">
        <v>21</v>
      </c>
      <c r="G4" s="25">
        <v>65</v>
      </c>
      <c r="H4" s="14">
        <f>G4*0.4</f>
        <v>26</v>
      </c>
      <c r="I4" s="15">
        <v>88.8</v>
      </c>
      <c r="J4" s="14">
        <f>I4*0.6</f>
        <v>53.279999999999994</v>
      </c>
      <c r="K4" s="16">
        <f>H4+J4</f>
        <v>79.28</v>
      </c>
      <c r="L4" s="15">
        <f>RANK(K4,K$4:K$885,0)</f>
        <v>1</v>
      </c>
      <c r="M4" s="15" t="s">
        <v>22</v>
      </c>
      <c r="N4" s="17"/>
    </row>
    <row r="5" spans="1:14" ht="27.75" customHeight="1">
      <c r="A5" s="22" t="s">
        <v>475</v>
      </c>
      <c r="B5" s="23" t="s">
        <v>71</v>
      </c>
      <c r="C5" s="23" t="s">
        <v>35</v>
      </c>
      <c r="D5" s="23" t="s">
        <v>425</v>
      </c>
      <c r="E5" s="22" t="s">
        <v>474</v>
      </c>
      <c r="F5" s="24" t="s">
        <v>21</v>
      </c>
      <c r="G5" s="25">
        <v>67.3</v>
      </c>
      <c r="H5" s="14">
        <f>G5*0.4</f>
        <v>26.92</v>
      </c>
      <c r="I5" s="15">
        <v>87.2</v>
      </c>
      <c r="J5" s="14">
        <f>I5*0.6</f>
        <v>52.32</v>
      </c>
      <c r="K5" s="16">
        <f>H5+J5</f>
        <v>79.24000000000001</v>
      </c>
      <c r="L5" s="15">
        <f>RANK(K5,K$4:K$885,0)</f>
        <v>2</v>
      </c>
      <c r="M5" s="15"/>
      <c r="N5" s="17"/>
    </row>
    <row r="6" spans="1:14" ht="27.75" customHeight="1">
      <c r="A6" s="22" t="s">
        <v>476</v>
      </c>
      <c r="B6" s="23" t="s">
        <v>71</v>
      </c>
      <c r="C6" s="23" t="s">
        <v>45</v>
      </c>
      <c r="D6" s="23" t="s">
        <v>425</v>
      </c>
      <c r="E6" s="22" t="s">
        <v>474</v>
      </c>
      <c r="F6" s="24" t="s">
        <v>21</v>
      </c>
      <c r="G6" s="25">
        <v>63.8</v>
      </c>
      <c r="H6" s="14">
        <f>G6*0.4</f>
        <v>25.52</v>
      </c>
      <c r="I6" s="15">
        <v>81.4</v>
      </c>
      <c r="J6" s="14">
        <f>I6*0.6</f>
        <v>48.84</v>
      </c>
      <c r="K6" s="16">
        <f>H6+J6</f>
        <v>74.36</v>
      </c>
      <c r="L6" s="15">
        <f>RANK(K6,K$4:K$885,0)</f>
        <v>3</v>
      </c>
      <c r="M6" s="15"/>
      <c r="N6" s="17"/>
    </row>
  </sheetData>
  <sheetProtection/>
  <mergeCells count="13">
    <mergeCell ref="K2:K3"/>
    <mergeCell ref="L2:L3"/>
    <mergeCell ref="M2:M3"/>
    <mergeCell ref="N2:N3"/>
    <mergeCell ref="A1:N1"/>
    <mergeCell ref="G2:H2"/>
    <mergeCell ref="I2:J2"/>
    <mergeCell ref="A2:A3"/>
    <mergeCell ref="B2:B3"/>
    <mergeCell ref="C2:C3"/>
    <mergeCell ref="D2:D3"/>
    <mergeCell ref="E2:E3"/>
    <mergeCell ref="F2:F3"/>
  </mergeCells>
  <printOptions horizontalCentered="1" verticalCentered="1"/>
  <pageMargins left="0.35" right="0.35" top="0.59" bottom="0.59" header="0.51" footer="0.51"/>
  <pageSetup fitToHeight="0" fitToWidth="1"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zoomScaleSheetLayoutView="100" zoomScalePageLayoutView="0" workbookViewId="0" topLeftCell="A2">
      <selection activeCell="G7" sqref="G7"/>
    </sheetView>
  </sheetViews>
  <sheetFormatPr defaultColWidth="9.00390625" defaultRowHeight="27.75" customHeight="1"/>
  <cols>
    <col min="1" max="1" width="11.625" style="2" customWidth="1"/>
    <col min="2" max="2" width="6.00390625" style="2" customWidth="1"/>
    <col min="3" max="3" width="6.125" style="2" customWidth="1"/>
    <col min="4" max="4" width="7.625" style="2" customWidth="1"/>
    <col min="5" max="5" width="10.50390625" style="2" customWidth="1"/>
    <col min="6" max="6" width="6.625" style="2" customWidth="1"/>
    <col min="7" max="7" width="7.625" style="3" customWidth="1"/>
    <col min="8" max="8" width="7.50390625" style="2" customWidth="1"/>
    <col min="9" max="9" width="6.375" style="2" customWidth="1"/>
    <col min="10" max="11" width="7.125" style="2" customWidth="1"/>
    <col min="12" max="12" width="5.875" style="2" customWidth="1"/>
    <col min="13" max="13" width="7.625" style="2" customWidth="1"/>
    <col min="14" max="14" width="7.125" style="2" customWidth="1"/>
    <col min="15" max="16384" width="9.00390625" style="2" customWidth="1"/>
  </cols>
  <sheetData>
    <row r="1" spans="1:14" ht="36.75" customHeight="1">
      <c r="A1" s="34" t="s">
        <v>490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</row>
    <row r="2" spans="1:14" s="1" customFormat="1" ht="22.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3"/>
      <c r="I2" s="33" t="s">
        <v>7</v>
      </c>
      <c r="J2" s="33"/>
      <c r="K2" s="33" t="s">
        <v>8</v>
      </c>
      <c r="L2" s="33" t="s">
        <v>9</v>
      </c>
      <c r="M2" s="33" t="s">
        <v>10</v>
      </c>
      <c r="N2" s="33" t="s">
        <v>11</v>
      </c>
    </row>
    <row r="3" spans="1:14" s="1" customFormat="1" ht="29.25" customHeight="1">
      <c r="A3" s="33"/>
      <c r="B3" s="33"/>
      <c r="C3" s="33"/>
      <c r="D3" s="33"/>
      <c r="E3" s="33"/>
      <c r="F3" s="33"/>
      <c r="G3" s="5" t="s">
        <v>12</v>
      </c>
      <c r="H3" s="5" t="s">
        <v>13</v>
      </c>
      <c r="I3" s="4" t="s">
        <v>14</v>
      </c>
      <c r="J3" s="4" t="s">
        <v>15</v>
      </c>
      <c r="K3" s="33"/>
      <c r="L3" s="33"/>
      <c r="M3" s="33"/>
      <c r="N3" s="33"/>
    </row>
    <row r="4" spans="1:14" ht="27.75" customHeight="1">
      <c r="A4" s="22" t="s">
        <v>431</v>
      </c>
      <c r="B4" s="23" t="s">
        <v>43</v>
      </c>
      <c r="C4" s="23" t="s">
        <v>35</v>
      </c>
      <c r="D4" s="23" t="s">
        <v>425</v>
      </c>
      <c r="E4" s="22" t="s">
        <v>430</v>
      </c>
      <c r="F4" s="24" t="s">
        <v>21</v>
      </c>
      <c r="G4" s="25">
        <v>61.6</v>
      </c>
      <c r="H4" s="14">
        <f>G4*0.4</f>
        <v>24.64</v>
      </c>
      <c r="I4" s="15">
        <v>84.64</v>
      </c>
      <c r="J4" s="14">
        <f>I4*0.6</f>
        <v>50.784</v>
      </c>
      <c r="K4" s="16">
        <f>H4+J4</f>
        <v>75.424</v>
      </c>
      <c r="L4" s="15">
        <f>RANK(K4,K$4:K$856,0)</f>
        <v>1</v>
      </c>
      <c r="M4" s="15" t="s">
        <v>22</v>
      </c>
      <c r="N4" s="15"/>
    </row>
    <row r="5" spans="1:14" ht="27.75" customHeight="1">
      <c r="A5" s="22" t="s">
        <v>429</v>
      </c>
      <c r="B5" s="23" t="s">
        <v>43</v>
      </c>
      <c r="C5" s="23" t="s">
        <v>43</v>
      </c>
      <c r="D5" s="23" t="s">
        <v>425</v>
      </c>
      <c r="E5" s="22" t="s">
        <v>430</v>
      </c>
      <c r="F5" s="24" t="s">
        <v>21</v>
      </c>
      <c r="G5" s="25">
        <v>57.6</v>
      </c>
      <c r="H5" s="14">
        <f>G5*0.4</f>
        <v>23.040000000000003</v>
      </c>
      <c r="I5" s="15">
        <v>85.52</v>
      </c>
      <c r="J5" s="14">
        <f>I5*0.6</f>
        <v>51.312</v>
      </c>
      <c r="K5" s="16">
        <f>H5+J5</f>
        <v>74.352</v>
      </c>
      <c r="L5" s="15">
        <f>RANK(K5,K$4:K$856,0)</f>
        <v>2</v>
      </c>
      <c r="M5" s="15"/>
      <c r="N5" s="15"/>
    </row>
    <row r="6" spans="1:14" ht="27.75" customHeight="1">
      <c r="A6" s="22" t="s">
        <v>432</v>
      </c>
      <c r="B6" s="23" t="s">
        <v>43</v>
      </c>
      <c r="C6" s="23" t="s">
        <v>45</v>
      </c>
      <c r="D6" s="23" t="s">
        <v>425</v>
      </c>
      <c r="E6" s="22" t="s">
        <v>430</v>
      </c>
      <c r="F6" s="24" t="s">
        <v>21</v>
      </c>
      <c r="G6" s="25">
        <v>58.7</v>
      </c>
      <c r="H6" s="14">
        <f>G6*0.4</f>
        <v>23.480000000000004</v>
      </c>
      <c r="I6" s="15">
        <v>82.49</v>
      </c>
      <c r="J6" s="14">
        <f>I6*0.6</f>
        <v>49.49399999999999</v>
      </c>
      <c r="K6" s="16">
        <f>H6+J6</f>
        <v>72.97399999999999</v>
      </c>
      <c r="L6" s="15">
        <f>RANK(K6,K$4:K$856,0)</f>
        <v>3</v>
      </c>
      <c r="M6" s="15"/>
      <c r="N6" s="15"/>
    </row>
  </sheetData>
  <sheetProtection/>
  <mergeCells count="13">
    <mergeCell ref="K2:K3"/>
    <mergeCell ref="L2:L3"/>
    <mergeCell ref="M2:M3"/>
    <mergeCell ref="N2:N3"/>
    <mergeCell ref="A1:N1"/>
    <mergeCell ref="G2:H2"/>
    <mergeCell ref="I2:J2"/>
    <mergeCell ref="A2:A3"/>
    <mergeCell ref="B2:B3"/>
    <mergeCell ref="C2:C3"/>
    <mergeCell ref="D2:D3"/>
    <mergeCell ref="E2:E3"/>
    <mergeCell ref="F2:F3"/>
  </mergeCells>
  <printOptions horizontalCentered="1" verticalCentered="1"/>
  <pageMargins left="0.35" right="0.35" top="0.59" bottom="0.59" header="0.51" footer="0.51"/>
  <pageSetup fitToHeight="0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SheetLayoutView="100" zoomScalePageLayoutView="0" workbookViewId="0" topLeftCell="A1">
      <selection activeCell="G8" sqref="G8"/>
    </sheetView>
  </sheetViews>
  <sheetFormatPr defaultColWidth="9.00390625" defaultRowHeight="27.75" customHeight="1"/>
  <cols>
    <col min="1" max="1" width="11.625" style="2" customWidth="1"/>
    <col min="2" max="2" width="6.00390625" style="2" customWidth="1"/>
    <col min="3" max="3" width="6.125" style="2" customWidth="1"/>
    <col min="4" max="4" width="7.625" style="2" customWidth="1"/>
    <col min="5" max="5" width="10.50390625" style="2" customWidth="1"/>
    <col min="6" max="6" width="6.625" style="2" customWidth="1"/>
    <col min="7" max="7" width="7.625" style="3" customWidth="1"/>
    <col min="8" max="8" width="7.50390625" style="2" customWidth="1"/>
    <col min="9" max="9" width="6.375" style="2" customWidth="1"/>
    <col min="10" max="11" width="7.125" style="2" customWidth="1"/>
    <col min="12" max="12" width="5.875" style="2" customWidth="1"/>
    <col min="13" max="13" width="7.625" style="2" customWidth="1"/>
    <col min="14" max="14" width="7.125" style="2" customWidth="1"/>
    <col min="15" max="16384" width="9.00390625" style="2" customWidth="1"/>
  </cols>
  <sheetData>
    <row r="1" spans="1:14" ht="36.75" customHeight="1">
      <c r="A1" s="34" t="s">
        <v>490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</row>
    <row r="2" spans="1:14" s="1" customFormat="1" ht="22.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3"/>
      <c r="I2" s="33" t="s">
        <v>7</v>
      </c>
      <c r="J2" s="33"/>
      <c r="K2" s="33" t="s">
        <v>8</v>
      </c>
      <c r="L2" s="33" t="s">
        <v>9</v>
      </c>
      <c r="M2" s="33" t="s">
        <v>10</v>
      </c>
      <c r="N2" s="33" t="s">
        <v>11</v>
      </c>
    </row>
    <row r="3" spans="1:14" s="1" customFormat="1" ht="29.25" customHeight="1">
      <c r="A3" s="33"/>
      <c r="B3" s="33"/>
      <c r="C3" s="33"/>
      <c r="D3" s="33"/>
      <c r="E3" s="33"/>
      <c r="F3" s="33"/>
      <c r="G3" s="5" t="s">
        <v>12</v>
      </c>
      <c r="H3" s="5" t="s">
        <v>479</v>
      </c>
      <c r="I3" s="4" t="s">
        <v>14</v>
      </c>
      <c r="J3" s="4" t="s">
        <v>480</v>
      </c>
      <c r="K3" s="33"/>
      <c r="L3" s="33"/>
      <c r="M3" s="33"/>
      <c r="N3" s="33"/>
    </row>
    <row r="4" spans="1:14" ht="27.75" customHeight="1">
      <c r="A4" s="6" t="s">
        <v>481</v>
      </c>
      <c r="B4" s="7" t="s">
        <v>17</v>
      </c>
      <c r="C4" s="7" t="s">
        <v>169</v>
      </c>
      <c r="D4" s="7" t="s">
        <v>425</v>
      </c>
      <c r="E4" s="6" t="s">
        <v>20</v>
      </c>
      <c r="F4" s="8" t="s">
        <v>21</v>
      </c>
      <c r="G4" s="9">
        <v>68.9</v>
      </c>
      <c r="H4" s="14">
        <f aca="true" t="shared" si="0" ref="H4:H9">G4*0.4</f>
        <v>27.560000000000002</v>
      </c>
      <c r="I4" s="15">
        <v>91.98</v>
      </c>
      <c r="J4" s="14">
        <f>I4*0.6</f>
        <v>55.188</v>
      </c>
      <c r="K4" s="16">
        <f>H4+J4</f>
        <v>82.748</v>
      </c>
      <c r="L4" s="15">
        <f>RANK(K4,K$4:K$888,0)</f>
        <v>1</v>
      </c>
      <c r="M4" s="15" t="s">
        <v>22</v>
      </c>
      <c r="N4" s="17"/>
    </row>
    <row r="5" spans="1:14" ht="27.75" customHeight="1">
      <c r="A5" s="6" t="s">
        <v>482</v>
      </c>
      <c r="B5" s="7" t="s">
        <v>17</v>
      </c>
      <c r="C5" s="7" t="s">
        <v>128</v>
      </c>
      <c r="D5" s="7" t="s">
        <v>425</v>
      </c>
      <c r="E5" s="6" t="s">
        <v>20</v>
      </c>
      <c r="F5" s="8" t="s">
        <v>21</v>
      </c>
      <c r="G5" s="9">
        <v>65.3</v>
      </c>
      <c r="H5" s="14">
        <f t="shared" si="0"/>
        <v>26.12</v>
      </c>
      <c r="I5" s="15">
        <v>92.7</v>
      </c>
      <c r="J5" s="14">
        <f>I5*0.6</f>
        <v>55.62</v>
      </c>
      <c r="K5" s="16">
        <f>H5+J5</f>
        <v>81.74</v>
      </c>
      <c r="L5" s="15">
        <f>RANK(K5,K$4:K$888,0)</f>
        <v>2</v>
      </c>
      <c r="M5" s="15" t="s">
        <v>22</v>
      </c>
      <c r="N5" s="17"/>
    </row>
    <row r="6" spans="1:14" ht="27.75" customHeight="1">
      <c r="A6" s="6" t="s">
        <v>483</v>
      </c>
      <c r="B6" s="7" t="s">
        <v>17</v>
      </c>
      <c r="C6" s="7" t="s">
        <v>138</v>
      </c>
      <c r="D6" s="7" t="s">
        <v>425</v>
      </c>
      <c r="E6" s="6" t="s">
        <v>20</v>
      </c>
      <c r="F6" s="8" t="s">
        <v>21</v>
      </c>
      <c r="G6" s="9">
        <v>64.2</v>
      </c>
      <c r="H6" s="14">
        <f t="shared" si="0"/>
        <v>25.680000000000003</v>
      </c>
      <c r="I6" s="15">
        <v>92.2</v>
      </c>
      <c r="J6" s="14">
        <f>I6*0.6</f>
        <v>55.32</v>
      </c>
      <c r="K6" s="16">
        <f>H6+J6</f>
        <v>81</v>
      </c>
      <c r="L6" s="15">
        <f>RANK(K6,K$4:K$888,0)</f>
        <v>3</v>
      </c>
      <c r="M6" s="15"/>
      <c r="N6" s="17"/>
    </row>
    <row r="7" spans="1:14" ht="27.75" customHeight="1">
      <c r="A7" s="6" t="s">
        <v>484</v>
      </c>
      <c r="B7" s="7" t="s">
        <v>17</v>
      </c>
      <c r="C7" s="7" t="s">
        <v>121</v>
      </c>
      <c r="D7" s="7" t="s">
        <v>425</v>
      </c>
      <c r="E7" s="6" t="s">
        <v>20</v>
      </c>
      <c r="F7" s="8" t="s">
        <v>21</v>
      </c>
      <c r="G7" s="9">
        <v>63.4</v>
      </c>
      <c r="H7" s="14">
        <f t="shared" si="0"/>
        <v>25.36</v>
      </c>
      <c r="I7" s="15">
        <v>85.86</v>
      </c>
      <c r="J7" s="14">
        <f>I7*0.6</f>
        <v>51.516</v>
      </c>
      <c r="K7" s="16">
        <f>H7+J7</f>
        <v>76.876</v>
      </c>
      <c r="L7" s="15">
        <f>RANK(K7,K$4:K$888,0)</f>
        <v>4</v>
      </c>
      <c r="M7" s="15"/>
      <c r="N7" s="17"/>
    </row>
    <row r="8" spans="1:14" ht="27.75" customHeight="1">
      <c r="A8" s="6" t="s">
        <v>485</v>
      </c>
      <c r="B8" s="7" t="s">
        <v>17</v>
      </c>
      <c r="C8" s="7" t="s">
        <v>130</v>
      </c>
      <c r="D8" s="7" t="s">
        <v>425</v>
      </c>
      <c r="E8" s="6" t="s">
        <v>20</v>
      </c>
      <c r="F8" s="8" t="s">
        <v>21</v>
      </c>
      <c r="G8" s="9">
        <v>62.7</v>
      </c>
      <c r="H8" s="14">
        <f t="shared" si="0"/>
        <v>25.080000000000002</v>
      </c>
      <c r="I8" s="15">
        <v>85.08</v>
      </c>
      <c r="J8" s="14">
        <f>I8*0.6</f>
        <v>51.047999999999995</v>
      </c>
      <c r="K8" s="16">
        <f>H8+J8</f>
        <v>76.128</v>
      </c>
      <c r="L8" s="15">
        <f>RANK(K8,K$4:K$888,0)</f>
        <v>5</v>
      </c>
      <c r="M8" s="15"/>
      <c r="N8" s="17"/>
    </row>
    <row r="9" spans="1:14" ht="27.75" customHeight="1">
      <c r="A9" s="6" t="s">
        <v>486</v>
      </c>
      <c r="B9" s="7" t="s">
        <v>17</v>
      </c>
      <c r="C9" s="7"/>
      <c r="D9" s="7" t="s">
        <v>425</v>
      </c>
      <c r="E9" s="6" t="s">
        <v>20</v>
      </c>
      <c r="F9" s="8" t="s">
        <v>21</v>
      </c>
      <c r="G9" s="9">
        <v>62.5</v>
      </c>
      <c r="H9" s="14">
        <f t="shared" si="0"/>
        <v>25</v>
      </c>
      <c r="I9" s="15" t="s">
        <v>32</v>
      </c>
      <c r="J9" s="14"/>
      <c r="K9" s="16"/>
      <c r="L9" s="15"/>
      <c r="M9" s="15"/>
      <c r="N9" s="17"/>
    </row>
  </sheetData>
  <sheetProtection/>
  <mergeCells count="13">
    <mergeCell ref="K2:K3"/>
    <mergeCell ref="L2:L3"/>
    <mergeCell ref="M2:M3"/>
    <mergeCell ref="N2:N3"/>
    <mergeCell ref="A1:N1"/>
    <mergeCell ref="G2:H2"/>
    <mergeCell ref="I2:J2"/>
    <mergeCell ref="A2:A3"/>
    <mergeCell ref="B2:B3"/>
    <mergeCell ref="C2:C3"/>
    <mergeCell ref="D2:D3"/>
    <mergeCell ref="E2:E3"/>
    <mergeCell ref="F2:F3"/>
  </mergeCells>
  <printOptions horizontalCentered="1" verticalCentered="1"/>
  <pageMargins left="0.35" right="0.35" top="0.59" bottom="0.59" header="0.51" footer="0.51"/>
  <pageSetup fitToHeight="0" fitToWidth="1"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SheetLayoutView="100" zoomScalePageLayoutView="0" workbookViewId="0" topLeftCell="A1">
      <selection activeCell="D13" sqref="D13"/>
    </sheetView>
  </sheetViews>
  <sheetFormatPr defaultColWidth="9.00390625" defaultRowHeight="27.75" customHeight="1"/>
  <cols>
    <col min="1" max="1" width="11.625" style="2" customWidth="1"/>
    <col min="2" max="2" width="6.00390625" style="2" customWidth="1"/>
    <col min="3" max="3" width="6.125" style="2" customWidth="1"/>
    <col min="4" max="4" width="7.625" style="2" customWidth="1"/>
    <col min="5" max="5" width="10.50390625" style="2" customWidth="1"/>
    <col min="6" max="6" width="6.625" style="2" customWidth="1"/>
    <col min="7" max="7" width="7.625" style="3" customWidth="1"/>
    <col min="8" max="8" width="7.50390625" style="2" customWidth="1"/>
    <col min="9" max="9" width="6.375" style="2" customWidth="1"/>
    <col min="10" max="11" width="7.125" style="2" customWidth="1"/>
    <col min="12" max="12" width="5.875" style="2" customWidth="1"/>
    <col min="13" max="13" width="7.625" style="2" customWidth="1"/>
    <col min="14" max="14" width="7.125" style="2" customWidth="1"/>
    <col min="15" max="16384" width="9.00390625" style="2" customWidth="1"/>
  </cols>
  <sheetData>
    <row r="1" spans="1:14" ht="36.75" customHeight="1">
      <c r="A1" s="34" t="s">
        <v>490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</row>
    <row r="2" spans="1:14" s="1" customFormat="1" ht="22.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3"/>
      <c r="I2" s="33" t="s">
        <v>7</v>
      </c>
      <c r="J2" s="33"/>
      <c r="K2" s="33" t="s">
        <v>8</v>
      </c>
      <c r="L2" s="33" t="s">
        <v>9</v>
      </c>
      <c r="M2" s="33" t="s">
        <v>10</v>
      </c>
      <c r="N2" s="33" t="s">
        <v>11</v>
      </c>
    </row>
    <row r="3" spans="1:14" s="1" customFormat="1" ht="29.25" customHeight="1">
      <c r="A3" s="33"/>
      <c r="B3" s="33"/>
      <c r="C3" s="33"/>
      <c r="D3" s="33"/>
      <c r="E3" s="33"/>
      <c r="F3" s="33"/>
      <c r="G3" s="5" t="s">
        <v>12</v>
      </c>
      <c r="H3" s="5" t="s">
        <v>13</v>
      </c>
      <c r="I3" s="4" t="s">
        <v>14</v>
      </c>
      <c r="J3" s="4" t="s">
        <v>15</v>
      </c>
      <c r="K3" s="33"/>
      <c r="L3" s="33"/>
      <c r="M3" s="33"/>
      <c r="N3" s="33"/>
    </row>
    <row r="4" spans="1:14" ht="27.75" customHeight="1">
      <c r="A4" s="22" t="s">
        <v>462</v>
      </c>
      <c r="B4" s="23" t="s">
        <v>34</v>
      </c>
      <c r="C4" s="23" t="s">
        <v>34</v>
      </c>
      <c r="D4" s="23" t="s">
        <v>425</v>
      </c>
      <c r="E4" s="22" t="s">
        <v>463</v>
      </c>
      <c r="F4" s="24" t="s">
        <v>21</v>
      </c>
      <c r="G4" s="25">
        <v>64.1</v>
      </c>
      <c r="H4" s="14">
        <f aca="true" t="shared" si="0" ref="H4:H9">G4*0.4</f>
        <v>25.64</v>
      </c>
      <c r="I4" s="15">
        <v>88.8</v>
      </c>
      <c r="J4" s="14">
        <f>I4*0.6</f>
        <v>53.279999999999994</v>
      </c>
      <c r="K4" s="16">
        <f>H4+J4</f>
        <v>78.91999999999999</v>
      </c>
      <c r="L4" s="15">
        <f>RANK(K4,K$4:K$888,0)</f>
        <v>1</v>
      </c>
      <c r="M4" s="17" t="s">
        <v>22</v>
      </c>
      <c r="N4" s="17"/>
    </row>
    <row r="5" spans="1:14" ht="27.75" customHeight="1">
      <c r="A5" s="22" t="s">
        <v>464</v>
      </c>
      <c r="B5" s="23" t="s">
        <v>34</v>
      </c>
      <c r="C5" s="23" t="s">
        <v>17</v>
      </c>
      <c r="D5" s="23" t="s">
        <v>425</v>
      </c>
      <c r="E5" s="22" t="s">
        <v>463</v>
      </c>
      <c r="F5" s="24" t="s">
        <v>21</v>
      </c>
      <c r="G5" s="25">
        <v>67.2</v>
      </c>
      <c r="H5" s="14">
        <f t="shared" si="0"/>
        <v>26.880000000000003</v>
      </c>
      <c r="I5" s="15">
        <v>86.2</v>
      </c>
      <c r="J5" s="14">
        <f>I5*0.6</f>
        <v>51.72</v>
      </c>
      <c r="K5" s="16">
        <f>H5+J5</f>
        <v>78.6</v>
      </c>
      <c r="L5" s="15">
        <f>RANK(K5,K$4:K$888,0)</f>
        <v>2</v>
      </c>
      <c r="M5" s="17" t="s">
        <v>22</v>
      </c>
      <c r="N5" s="17"/>
    </row>
    <row r="6" spans="1:14" ht="27.75" customHeight="1">
      <c r="A6" s="22" t="s">
        <v>465</v>
      </c>
      <c r="B6" s="23" t="s">
        <v>34</v>
      </c>
      <c r="C6" s="23" t="s">
        <v>62</v>
      </c>
      <c r="D6" s="23" t="s">
        <v>425</v>
      </c>
      <c r="E6" s="22" t="s">
        <v>463</v>
      </c>
      <c r="F6" s="24" t="s">
        <v>21</v>
      </c>
      <c r="G6" s="25">
        <v>67</v>
      </c>
      <c r="H6" s="14">
        <f t="shared" si="0"/>
        <v>26.8</v>
      </c>
      <c r="I6" s="15">
        <v>82</v>
      </c>
      <c r="J6" s="14">
        <f>I6*0.6</f>
        <v>49.199999999999996</v>
      </c>
      <c r="K6" s="16">
        <f>H6+J6</f>
        <v>76</v>
      </c>
      <c r="L6" s="15">
        <f>RANK(K6,K$4:K$888,0)</f>
        <v>3</v>
      </c>
      <c r="M6" s="17"/>
      <c r="N6" s="17"/>
    </row>
    <row r="7" spans="1:14" ht="27.75" customHeight="1">
      <c r="A7" s="22" t="s">
        <v>466</v>
      </c>
      <c r="B7" s="23" t="s">
        <v>34</v>
      </c>
      <c r="C7" s="23"/>
      <c r="D7" s="23" t="s">
        <v>425</v>
      </c>
      <c r="E7" s="22" t="s">
        <v>463</v>
      </c>
      <c r="F7" s="24" t="s">
        <v>21</v>
      </c>
      <c r="G7" s="25">
        <v>69.1</v>
      </c>
      <c r="H7" s="14">
        <f t="shared" si="0"/>
        <v>27.64</v>
      </c>
      <c r="I7" s="15" t="s">
        <v>32</v>
      </c>
      <c r="J7" s="14"/>
      <c r="K7" s="16"/>
      <c r="L7" s="15"/>
      <c r="M7" s="17"/>
      <c r="N7" s="17"/>
    </row>
    <row r="8" spans="1:14" ht="27.75" customHeight="1">
      <c r="A8" s="22" t="s">
        <v>467</v>
      </c>
      <c r="B8" s="23" t="s">
        <v>34</v>
      </c>
      <c r="C8" s="23"/>
      <c r="D8" s="23" t="s">
        <v>425</v>
      </c>
      <c r="E8" s="22" t="s">
        <v>463</v>
      </c>
      <c r="F8" s="24" t="s">
        <v>21</v>
      </c>
      <c r="G8" s="25">
        <v>69</v>
      </c>
      <c r="H8" s="14">
        <f t="shared" si="0"/>
        <v>27.6</v>
      </c>
      <c r="I8" s="15" t="s">
        <v>32</v>
      </c>
      <c r="J8" s="14"/>
      <c r="K8" s="16"/>
      <c r="L8" s="15"/>
      <c r="M8" s="17"/>
      <c r="N8" s="17"/>
    </row>
    <row r="9" spans="1:14" ht="27.75" customHeight="1">
      <c r="A9" s="22" t="s">
        <v>468</v>
      </c>
      <c r="B9" s="23" t="s">
        <v>34</v>
      </c>
      <c r="C9" s="23"/>
      <c r="D9" s="23" t="s">
        <v>425</v>
      </c>
      <c r="E9" s="22" t="s">
        <v>463</v>
      </c>
      <c r="F9" s="24" t="s">
        <v>21</v>
      </c>
      <c r="G9" s="25">
        <v>64.8</v>
      </c>
      <c r="H9" s="14">
        <f t="shared" si="0"/>
        <v>25.92</v>
      </c>
      <c r="I9" s="15" t="s">
        <v>32</v>
      </c>
      <c r="J9" s="14"/>
      <c r="K9" s="16"/>
      <c r="L9" s="15"/>
      <c r="M9" s="17"/>
      <c r="N9" s="17"/>
    </row>
  </sheetData>
  <sheetProtection/>
  <mergeCells count="13">
    <mergeCell ref="K2:K3"/>
    <mergeCell ref="L2:L3"/>
    <mergeCell ref="M2:M3"/>
    <mergeCell ref="N2:N3"/>
    <mergeCell ref="A1:N1"/>
    <mergeCell ref="G2:H2"/>
    <mergeCell ref="I2:J2"/>
    <mergeCell ref="A2:A3"/>
    <mergeCell ref="B2:B3"/>
    <mergeCell ref="C2:C3"/>
    <mergeCell ref="D2:D3"/>
    <mergeCell ref="E2:E3"/>
    <mergeCell ref="F2:F3"/>
  </mergeCells>
  <printOptions horizontalCentered="1" verticalCentered="1"/>
  <pageMargins left="0.35" right="0.35" top="0.59" bottom="0.59" header="0.51" footer="0.51"/>
  <pageSetup fitToHeight="0" fitToWidth="1"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zoomScaleSheetLayoutView="100" zoomScalePageLayoutView="0" workbookViewId="0" topLeftCell="A1">
      <selection activeCell="F4" sqref="F1:F16384"/>
    </sheetView>
  </sheetViews>
  <sheetFormatPr defaultColWidth="9.00390625" defaultRowHeight="27.75" customHeight="1"/>
  <cols>
    <col min="1" max="1" width="11.625" style="2" customWidth="1"/>
    <col min="2" max="2" width="6.00390625" style="2" customWidth="1"/>
    <col min="3" max="3" width="6.125" style="2" customWidth="1"/>
    <col min="4" max="4" width="7.625" style="2" customWidth="1"/>
    <col min="5" max="5" width="10.50390625" style="2" customWidth="1"/>
    <col min="6" max="6" width="6.625" style="2" customWidth="1"/>
    <col min="7" max="7" width="7.625" style="3" customWidth="1"/>
    <col min="8" max="8" width="7.50390625" style="2" customWidth="1"/>
    <col min="9" max="9" width="6.375" style="2" customWidth="1"/>
    <col min="10" max="11" width="7.125" style="2" customWidth="1"/>
    <col min="12" max="12" width="5.875" style="2" customWidth="1"/>
    <col min="13" max="13" width="7.625" style="2" customWidth="1"/>
    <col min="14" max="14" width="7.125" style="2" customWidth="1"/>
    <col min="15" max="16384" width="9.00390625" style="2" customWidth="1"/>
  </cols>
  <sheetData>
    <row r="1" spans="1:14" ht="36.75" customHeight="1">
      <c r="A1" s="34" t="s">
        <v>490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</row>
    <row r="2" spans="1:14" s="1" customFormat="1" ht="22.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3"/>
      <c r="I2" s="33" t="s">
        <v>7</v>
      </c>
      <c r="J2" s="33"/>
      <c r="K2" s="33" t="s">
        <v>8</v>
      </c>
      <c r="L2" s="33" t="s">
        <v>9</v>
      </c>
      <c r="M2" s="33" t="s">
        <v>10</v>
      </c>
      <c r="N2" s="33" t="s">
        <v>11</v>
      </c>
    </row>
    <row r="3" spans="1:14" s="1" customFormat="1" ht="29.25" customHeight="1">
      <c r="A3" s="33"/>
      <c r="B3" s="33"/>
      <c r="C3" s="33"/>
      <c r="D3" s="33"/>
      <c r="E3" s="33"/>
      <c r="F3" s="33"/>
      <c r="G3" s="5" t="s">
        <v>12</v>
      </c>
      <c r="H3" s="5" t="s">
        <v>13</v>
      </c>
      <c r="I3" s="4" t="s">
        <v>14</v>
      </c>
      <c r="J3" s="4" t="s">
        <v>15</v>
      </c>
      <c r="K3" s="33"/>
      <c r="L3" s="33"/>
      <c r="M3" s="33"/>
      <c r="N3" s="33"/>
    </row>
    <row r="4" spans="1:14" ht="27.75" customHeight="1">
      <c r="A4" s="6" t="s">
        <v>477</v>
      </c>
      <c r="B4" s="7" t="s">
        <v>101</v>
      </c>
      <c r="C4" s="7" t="s">
        <v>38</v>
      </c>
      <c r="D4" s="7" t="s">
        <v>425</v>
      </c>
      <c r="E4" s="6" t="s">
        <v>103</v>
      </c>
      <c r="F4" s="8" t="s">
        <v>21</v>
      </c>
      <c r="G4" s="9">
        <v>73.7</v>
      </c>
      <c r="H4" s="14">
        <f>G4*0.4</f>
        <v>29.480000000000004</v>
      </c>
      <c r="I4" s="15">
        <v>91.12</v>
      </c>
      <c r="J4" s="14">
        <f>I4*0.6</f>
        <v>54.672000000000004</v>
      </c>
      <c r="K4" s="16">
        <f>H4+J4</f>
        <v>84.15200000000002</v>
      </c>
      <c r="L4" s="15">
        <f>RANK(K4,K$4:K$883,0)</f>
        <v>1</v>
      </c>
      <c r="M4" s="15" t="s">
        <v>22</v>
      </c>
      <c r="N4" s="17"/>
    </row>
    <row r="5" spans="1:14" ht="27.75" customHeight="1">
      <c r="A5" s="6" t="s">
        <v>478</v>
      </c>
      <c r="B5" s="7" t="s">
        <v>101</v>
      </c>
      <c r="C5" s="7" t="s">
        <v>30</v>
      </c>
      <c r="D5" s="7" t="s">
        <v>425</v>
      </c>
      <c r="E5" s="6" t="s">
        <v>103</v>
      </c>
      <c r="F5" s="8" t="s">
        <v>21</v>
      </c>
      <c r="G5" s="9">
        <v>60</v>
      </c>
      <c r="H5" s="14">
        <f>G5*0.4</f>
        <v>24</v>
      </c>
      <c r="I5" s="15">
        <v>81.6</v>
      </c>
      <c r="J5" s="14">
        <f>I5*0.6</f>
        <v>48.959999999999994</v>
      </c>
      <c r="K5" s="16">
        <f>H5+J5</f>
        <v>72.96</v>
      </c>
      <c r="L5" s="15">
        <f>RANK(K5,K$4:K$883,0)</f>
        <v>2</v>
      </c>
      <c r="M5" s="15"/>
      <c r="N5" s="17"/>
    </row>
  </sheetData>
  <sheetProtection/>
  <mergeCells count="13">
    <mergeCell ref="K2:K3"/>
    <mergeCell ref="L2:L3"/>
    <mergeCell ref="M2:M3"/>
    <mergeCell ref="N2:N3"/>
    <mergeCell ref="A1:N1"/>
    <mergeCell ref="G2:H2"/>
    <mergeCell ref="I2:J2"/>
    <mergeCell ref="A2:A3"/>
    <mergeCell ref="B2:B3"/>
    <mergeCell ref="C2:C3"/>
    <mergeCell ref="D2:D3"/>
    <mergeCell ref="E2:E3"/>
    <mergeCell ref="F2:F3"/>
  </mergeCells>
  <printOptions horizontalCentered="1" verticalCentered="1"/>
  <pageMargins left="0.35" right="0.35" top="0.59" bottom="0.59" header="0.51" footer="0.51"/>
  <pageSetup fitToHeight="0" fitToWidth="1"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zoomScaleSheetLayoutView="100" zoomScalePageLayoutView="0" workbookViewId="0" topLeftCell="A2">
      <selection activeCell="F2" sqref="F1:F16384"/>
    </sheetView>
  </sheetViews>
  <sheetFormatPr defaultColWidth="9.00390625" defaultRowHeight="27.75" customHeight="1"/>
  <cols>
    <col min="1" max="1" width="11.625" style="2" customWidth="1"/>
    <col min="2" max="2" width="6.00390625" style="2" customWidth="1"/>
    <col min="3" max="3" width="6.125" style="2" customWidth="1"/>
    <col min="4" max="4" width="7.625" style="2" customWidth="1"/>
    <col min="5" max="5" width="10.50390625" style="2" customWidth="1"/>
    <col min="6" max="6" width="6.625" style="2" customWidth="1"/>
    <col min="7" max="7" width="7.625" style="3" customWidth="1"/>
    <col min="8" max="8" width="7.50390625" style="2" customWidth="1"/>
    <col min="9" max="9" width="6.375" style="2" customWidth="1"/>
    <col min="10" max="11" width="7.125" style="2" customWidth="1"/>
    <col min="12" max="12" width="5.875" style="2" customWidth="1"/>
    <col min="13" max="13" width="7.625" style="2" customWidth="1"/>
    <col min="14" max="14" width="7.125" style="2" customWidth="1"/>
    <col min="15" max="16384" width="9.00390625" style="2" customWidth="1"/>
  </cols>
  <sheetData>
    <row r="1" spans="1:14" ht="36.75" customHeight="1">
      <c r="A1" s="34" t="s">
        <v>490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</row>
    <row r="2" spans="1:14" s="1" customFormat="1" ht="22.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3"/>
      <c r="I2" s="33" t="s">
        <v>7</v>
      </c>
      <c r="J2" s="33"/>
      <c r="K2" s="33" t="s">
        <v>8</v>
      </c>
      <c r="L2" s="33" t="s">
        <v>9</v>
      </c>
      <c r="M2" s="33" t="s">
        <v>10</v>
      </c>
      <c r="N2" s="33" t="s">
        <v>11</v>
      </c>
    </row>
    <row r="3" spans="1:14" s="1" customFormat="1" ht="29.25" customHeight="1">
      <c r="A3" s="33"/>
      <c r="B3" s="33"/>
      <c r="C3" s="33"/>
      <c r="D3" s="33"/>
      <c r="E3" s="33"/>
      <c r="F3" s="33"/>
      <c r="G3" s="5" t="s">
        <v>12</v>
      </c>
      <c r="H3" s="5" t="s">
        <v>13</v>
      </c>
      <c r="I3" s="4" t="s">
        <v>14</v>
      </c>
      <c r="J3" s="4" t="s">
        <v>15</v>
      </c>
      <c r="K3" s="33"/>
      <c r="L3" s="33"/>
      <c r="M3" s="33"/>
      <c r="N3" s="33"/>
    </row>
    <row r="4" spans="1:14" ht="27.75" customHeight="1">
      <c r="A4" s="22" t="s">
        <v>437</v>
      </c>
      <c r="B4" s="23" t="s">
        <v>35</v>
      </c>
      <c r="C4" s="23" t="s">
        <v>128</v>
      </c>
      <c r="D4" s="23" t="s">
        <v>425</v>
      </c>
      <c r="E4" s="22" t="s">
        <v>438</v>
      </c>
      <c r="F4" s="24" t="s">
        <v>21</v>
      </c>
      <c r="G4" s="25">
        <v>62.7</v>
      </c>
      <c r="H4" s="14">
        <f>G4*0.4</f>
        <v>25.080000000000002</v>
      </c>
      <c r="I4" s="15">
        <v>87.1</v>
      </c>
      <c r="J4" s="14">
        <f>I4*0.6</f>
        <v>52.26</v>
      </c>
      <c r="K4" s="16">
        <f>H4+J4</f>
        <v>77.34</v>
      </c>
      <c r="L4" s="15">
        <f>RANK(K4,K$4:K$885,0)</f>
        <v>1</v>
      </c>
      <c r="M4" s="15" t="s">
        <v>22</v>
      </c>
      <c r="N4" s="15"/>
    </row>
    <row r="5" spans="1:14" ht="27.75" customHeight="1">
      <c r="A5" s="22" t="s">
        <v>439</v>
      </c>
      <c r="B5" s="23" t="s">
        <v>35</v>
      </c>
      <c r="C5" s="23" t="s">
        <v>124</v>
      </c>
      <c r="D5" s="23" t="s">
        <v>425</v>
      </c>
      <c r="E5" s="22" t="s">
        <v>438</v>
      </c>
      <c r="F5" s="24" t="s">
        <v>21</v>
      </c>
      <c r="G5" s="25">
        <v>59.4</v>
      </c>
      <c r="H5" s="14">
        <f>G5*0.4</f>
        <v>23.76</v>
      </c>
      <c r="I5" s="15">
        <v>88.74</v>
      </c>
      <c r="J5" s="14">
        <f>I5*0.6</f>
        <v>53.24399999999999</v>
      </c>
      <c r="K5" s="16">
        <f>H5+J5</f>
        <v>77.00399999999999</v>
      </c>
      <c r="L5" s="15">
        <f>RANK(K5,K$4:K$885,0)</f>
        <v>2</v>
      </c>
      <c r="M5" s="15"/>
      <c r="N5" s="15"/>
    </row>
    <row r="6" spans="1:14" ht="27.75" customHeight="1">
      <c r="A6" s="22" t="s">
        <v>440</v>
      </c>
      <c r="B6" s="23" t="s">
        <v>35</v>
      </c>
      <c r="C6" s="23" t="s">
        <v>121</v>
      </c>
      <c r="D6" s="23" t="s">
        <v>425</v>
      </c>
      <c r="E6" s="22" t="s">
        <v>438</v>
      </c>
      <c r="F6" s="24" t="s">
        <v>21</v>
      </c>
      <c r="G6" s="25">
        <v>56.7</v>
      </c>
      <c r="H6" s="14">
        <f>G6*0.4</f>
        <v>22.680000000000003</v>
      </c>
      <c r="I6" s="15">
        <v>67.38</v>
      </c>
      <c r="J6" s="14">
        <f>I6*0.6</f>
        <v>40.428</v>
      </c>
      <c r="K6" s="16">
        <f>H6+J6</f>
        <v>63.108000000000004</v>
      </c>
      <c r="L6" s="15">
        <f>RANK(K6,K$4:K$885,0)</f>
        <v>3</v>
      </c>
      <c r="M6" s="15"/>
      <c r="N6" s="15"/>
    </row>
  </sheetData>
  <sheetProtection/>
  <mergeCells count="13">
    <mergeCell ref="K2:K3"/>
    <mergeCell ref="L2:L3"/>
    <mergeCell ref="M2:M3"/>
    <mergeCell ref="N2:N3"/>
    <mergeCell ref="A1:N1"/>
    <mergeCell ref="G2:H2"/>
    <mergeCell ref="I2:J2"/>
    <mergeCell ref="A2:A3"/>
    <mergeCell ref="B2:B3"/>
    <mergeCell ref="C2:C3"/>
    <mergeCell ref="D2:D3"/>
    <mergeCell ref="E2:E3"/>
    <mergeCell ref="F2:F3"/>
  </mergeCells>
  <printOptions horizontalCentered="1" verticalCentered="1"/>
  <pageMargins left="0.35" right="0.35" top="0.59" bottom="0.59" header="0.51" footer="0.51"/>
  <pageSetup fitToHeight="0" fitToWidth="1"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zoomScaleSheetLayoutView="100" zoomScalePageLayoutView="0" workbookViewId="0" topLeftCell="A1">
      <selection activeCell="A6" sqref="A6:N6"/>
    </sheetView>
  </sheetViews>
  <sheetFormatPr defaultColWidth="9.00390625" defaultRowHeight="27.75" customHeight="1"/>
  <cols>
    <col min="1" max="1" width="11.625" style="2" customWidth="1"/>
    <col min="2" max="2" width="6.00390625" style="2" customWidth="1"/>
    <col min="3" max="3" width="6.125" style="2" customWidth="1"/>
    <col min="4" max="4" width="7.625" style="2" customWidth="1"/>
    <col min="5" max="5" width="10.50390625" style="2" customWidth="1"/>
    <col min="6" max="6" width="6.625" style="2" customWidth="1"/>
    <col min="7" max="7" width="7.625" style="3" customWidth="1"/>
    <col min="8" max="8" width="7.50390625" style="2" customWidth="1"/>
    <col min="9" max="9" width="6.375" style="2" customWidth="1"/>
    <col min="10" max="11" width="7.125" style="2" customWidth="1"/>
    <col min="12" max="12" width="5.875" style="2" customWidth="1"/>
    <col min="13" max="13" width="7.625" style="2" customWidth="1"/>
    <col min="14" max="14" width="7.125" style="2" customWidth="1"/>
    <col min="15" max="16384" width="9.00390625" style="2" customWidth="1"/>
  </cols>
  <sheetData>
    <row r="1" spans="1:14" ht="36.75" customHeight="1">
      <c r="A1" s="34" t="s">
        <v>490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</row>
    <row r="2" spans="1:14" s="1" customFormat="1" ht="22.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3"/>
      <c r="I2" s="33" t="s">
        <v>7</v>
      </c>
      <c r="J2" s="33"/>
      <c r="K2" s="33" t="s">
        <v>8</v>
      </c>
      <c r="L2" s="33" t="s">
        <v>9</v>
      </c>
      <c r="M2" s="33" t="s">
        <v>10</v>
      </c>
      <c r="N2" s="33" t="s">
        <v>11</v>
      </c>
    </row>
    <row r="3" spans="1:14" s="1" customFormat="1" ht="29.25" customHeight="1">
      <c r="A3" s="33"/>
      <c r="B3" s="33"/>
      <c r="C3" s="33"/>
      <c r="D3" s="33"/>
      <c r="E3" s="33"/>
      <c r="F3" s="33"/>
      <c r="G3" s="5" t="s">
        <v>12</v>
      </c>
      <c r="H3" s="5" t="s">
        <v>13</v>
      </c>
      <c r="I3" s="4" t="s">
        <v>14</v>
      </c>
      <c r="J3" s="4" t="s">
        <v>15</v>
      </c>
      <c r="K3" s="33"/>
      <c r="L3" s="33"/>
      <c r="M3" s="33"/>
      <c r="N3" s="33"/>
    </row>
    <row r="4" spans="1:14" ht="27.75" customHeight="1">
      <c r="A4" s="6" t="s">
        <v>487</v>
      </c>
      <c r="B4" s="7" t="s">
        <v>41</v>
      </c>
      <c r="C4" s="7" t="s">
        <v>17</v>
      </c>
      <c r="D4" s="7" t="s">
        <v>425</v>
      </c>
      <c r="E4" s="6" t="s">
        <v>145</v>
      </c>
      <c r="F4" s="8" t="s">
        <v>21</v>
      </c>
      <c r="G4" s="9">
        <v>52.9</v>
      </c>
      <c r="H4" s="14">
        <f>G4*0.4</f>
        <v>21.16</v>
      </c>
      <c r="I4" s="15">
        <v>83.2</v>
      </c>
      <c r="J4" s="14">
        <f>I4*0.6</f>
        <v>49.92</v>
      </c>
      <c r="K4" s="16">
        <f>H4+J4</f>
        <v>71.08</v>
      </c>
      <c r="L4" s="15">
        <f>RANK(K4,K$4:K$886,0)</f>
        <v>1</v>
      </c>
      <c r="M4" s="15"/>
      <c r="N4" s="17"/>
    </row>
    <row r="5" spans="1:14" ht="27.75" customHeight="1">
      <c r="A5" s="10" t="s">
        <v>488</v>
      </c>
      <c r="B5" s="11" t="s">
        <v>41</v>
      </c>
      <c r="C5" s="11"/>
      <c r="D5" s="11" t="s">
        <v>425</v>
      </c>
      <c r="E5" s="10" t="s">
        <v>145</v>
      </c>
      <c r="F5" s="12" t="s">
        <v>21</v>
      </c>
      <c r="G5" s="13">
        <v>58.7</v>
      </c>
      <c r="H5" s="14">
        <f>G5*0.4</f>
        <v>23.480000000000004</v>
      </c>
      <c r="I5" s="18" t="s">
        <v>32</v>
      </c>
      <c r="J5" s="19"/>
      <c r="K5" s="20"/>
      <c r="L5" s="18"/>
      <c r="M5" s="18"/>
      <c r="N5" s="21"/>
    </row>
    <row r="6" spans="1:14" ht="50.25" customHeight="1">
      <c r="A6" s="45" t="s">
        <v>489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</sheetData>
  <sheetProtection/>
  <mergeCells count="14">
    <mergeCell ref="F2:F3"/>
    <mergeCell ref="K2:K3"/>
    <mergeCell ref="L2:L3"/>
    <mergeCell ref="M2:M3"/>
    <mergeCell ref="N2:N3"/>
    <mergeCell ref="A1:N1"/>
    <mergeCell ref="G2:H2"/>
    <mergeCell ref="I2:J2"/>
    <mergeCell ref="A6:N6"/>
    <mergeCell ref="A2:A3"/>
    <mergeCell ref="B2:B3"/>
    <mergeCell ref="C2:C3"/>
    <mergeCell ref="D2:D3"/>
    <mergeCell ref="E2:E3"/>
  </mergeCells>
  <printOptions horizontalCentered="1" verticalCentered="1"/>
  <pageMargins left="0.35" right="0.35" top="0.59" bottom="0.59" header="0.51" footer="0.51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SheetLayoutView="100" zoomScalePageLayoutView="0" workbookViewId="0" topLeftCell="A1">
      <selection activeCell="E9" sqref="E9"/>
    </sheetView>
  </sheetViews>
  <sheetFormatPr defaultColWidth="9.00390625" defaultRowHeight="27.75" customHeight="1"/>
  <cols>
    <col min="1" max="1" width="13.00390625" style="2" customWidth="1"/>
    <col min="2" max="2" width="6.00390625" style="2" customWidth="1"/>
    <col min="3" max="4" width="6.125" style="2" customWidth="1"/>
    <col min="5" max="5" width="11.125" style="2" customWidth="1"/>
    <col min="6" max="6" width="6.625" style="2" customWidth="1"/>
    <col min="7" max="7" width="7.625" style="3" customWidth="1"/>
    <col min="8" max="8" width="7.50390625" style="2" customWidth="1"/>
    <col min="9" max="9" width="7.625" style="2" customWidth="1"/>
    <col min="10" max="10" width="7.125" style="2" customWidth="1"/>
    <col min="11" max="11" width="8.125" style="2" customWidth="1"/>
    <col min="12" max="12" width="7.00390625" style="2" customWidth="1"/>
    <col min="13" max="13" width="7.625" style="2" customWidth="1"/>
    <col min="14" max="14" width="7.125" style="2" customWidth="1"/>
    <col min="15" max="16384" width="9.00390625" style="2" customWidth="1"/>
  </cols>
  <sheetData>
    <row r="1" spans="1:14" ht="36.75" customHeight="1">
      <c r="A1" s="34" t="s">
        <v>490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</row>
    <row r="2" spans="1:14" s="1" customFormat="1" ht="22.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3"/>
      <c r="I2" s="33" t="s">
        <v>7</v>
      </c>
      <c r="J2" s="33"/>
      <c r="K2" s="33" t="s">
        <v>8</v>
      </c>
      <c r="L2" s="33" t="s">
        <v>9</v>
      </c>
      <c r="M2" s="33" t="s">
        <v>10</v>
      </c>
      <c r="N2" s="33" t="s">
        <v>11</v>
      </c>
    </row>
    <row r="3" spans="1:14" s="1" customFormat="1" ht="29.25" customHeight="1">
      <c r="A3" s="33"/>
      <c r="B3" s="33"/>
      <c r="C3" s="33"/>
      <c r="D3" s="33"/>
      <c r="E3" s="33"/>
      <c r="F3" s="33"/>
      <c r="G3" s="5" t="s">
        <v>12</v>
      </c>
      <c r="H3" s="5" t="s">
        <v>13</v>
      </c>
      <c r="I3" s="4" t="s">
        <v>14</v>
      </c>
      <c r="J3" s="4" t="s">
        <v>15</v>
      </c>
      <c r="K3" s="33"/>
      <c r="L3" s="33"/>
      <c r="M3" s="33"/>
      <c r="N3" s="33"/>
    </row>
    <row r="4" spans="1:14" ht="27.75" customHeight="1">
      <c r="A4" s="6" t="s">
        <v>57</v>
      </c>
      <c r="B4" s="7" t="s">
        <v>17</v>
      </c>
      <c r="C4" s="7" t="s">
        <v>53</v>
      </c>
      <c r="D4" s="31" t="s">
        <v>58</v>
      </c>
      <c r="E4" s="6" t="s">
        <v>59</v>
      </c>
      <c r="F4" s="8" t="s">
        <v>21</v>
      </c>
      <c r="G4" s="9">
        <v>72.7</v>
      </c>
      <c r="H4" s="14">
        <f aca="true" t="shared" si="0" ref="H4:H18">G4*0.4</f>
        <v>29.080000000000002</v>
      </c>
      <c r="I4" s="15">
        <v>91.04</v>
      </c>
      <c r="J4" s="14">
        <f aca="true" t="shared" si="1" ref="J4:J13">I4*0.6</f>
        <v>54.624</v>
      </c>
      <c r="K4" s="16">
        <f aca="true" t="shared" si="2" ref="K4:K13">J4+H4</f>
        <v>83.70400000000001</v>
      </c>
      <c r="L4" s="15">
        <f aca="true" t="shared" si="3" ref="L4:L13">RANK(K4,K$4:K$448,0)</f>
        <v>1</v>
      </c>
      <c r="M4" s="4" t="s">
        <v>22</v>
      </c>
      <c r="N4" s="17"/>
    </row>
    <row r="5" spans="1:14" ht="27.75" customHeight="1">
      <c r="A5" s="6" t="s">
        <v>60</v>
      </c>
      <c r="B5" s="7" t="s">
        <v>17</v>
      </c>
      <c r="C5" s="7" t="s">
        <v>34</v>
      </c>
      <c r="D5" s="31" t="s">
        <v>58</v>
      </c>
      <c r="E5" s="6" t="s">
        <v>59</v>
      </c>
      <c r="F5" s="8" t="s">
        <v>21</v>
      </c>
      <c r="G5" s="9">
        <v>72.6</v>
      </c>
      <c r="H5" s="14">
        <f t="shared" si="0"/>
        <v>29.04</v>
      </c>
      <c r="I5" s="15">
        <v>90.26</v>
      </c>
      <c r="J5" s="14">
        <f t="shared" si="1"/>
        <v>54.156</v>
      </c>
      <c r="K5" s="16">
        <f t="shared" si="2"/>
        <v>83.196</v>
      </c>
      <c r="L5" s="15">
        <f t="shared" si="3"/>
        <v>2</v>
      </c>
      <c r="M5" s="4" t="s">
        <v>22</v>
      </c>
      <c r="N5" s="17"/>
    </row>
    <row r="6" spans="1:14" ht="27.75" customHeight="1">
      <c r="A6" s="6" t="s">
        <v>61</v>
      </c>
      <c r="B6" s="7" t="s">
        <v>17</v>
      </c>
      <c r="C6" s="7" t="s">
        <v>62</v>
      </c>
      <c r="D6" s="31" t="s">
        <v>58</v>
      </c>
      <c r="E6" s="6" t="s">
        <v>59</v>
      </c>
      <c r="F6" s="8" t="s">
        <v>21</v>
      </c>
      <c r="G6" s="9">
        <v>72.2</v>
      </c>
      <c r="H6" s="14">
        <f t="shared" si="0"/>
        <v>28.880000000000003</v>
      </c>
      <c r="I6" s="15">
        <v>90.46</v>
      </c>
      <c r="J6" s="14">
        <f t="shared" si="1"/>
        <v>54.275999999999996</v>
      </c>
      <c r="K6" s="16">
        <f t="shared" si="2"/>
        <v>83.156</v>
      </c>
      <c r="L6" s="15">
        <f t="shared" si="3"/>
        <v>3</v>
      </c>
      <c r="M6" s="4" t="s">
        <v>22</v>
      </c>
      <c r="N6" s="17"/>
    </row>
    <row r="7" spans="1:14" ht="27.75" customHeight="1">
      <c r="A7" s="6" t="s">
        <v>63</v>
      </c>
      <c r="B7" s="7" t="s">
        <v>17</v>
      </c>
      <c r="C7" s="7" t="s">
        <v>64</v>
      </c>
      <c r="D7" s="31" t="s">
        <v>58</v>
      </c>
      <c r="E7" s="6" t="s">
        <v>59</v>
      </c>
      <c r="F7" s="8" t="s">
        <v>56</v>
      </c>
      <c r="G7" s="9">
        <v>68.5</v>
      </c>
      <c r="H7" s="14">
        <f t="shared" si="0"/>
        <v>27.400000000000002</v>
      </c>
      <c r="I7" s="15">
        <v>92.47</v>
      </c>
      <c r="J7" s="14">
        <f t="shared" si="1"/>
        <v>55.482</v>
      </c>
      <c r="K7" s="16">
        <f t="shared" si="2"/>
        <v>82.882</v>
      </c>
      <c r="L7" s="15">
        <f t="shared" si="3"/>
        <v>4</v>
      </c>
      <c r="M7" s="4" t="s">
        <v>22</v>
      </c>
      <c r="N7" s="17"/>
    </row>
    <row r="8" spans="1:14" ht="27.75" customHeight="1">
      <c r="A8" s="6" t="s">
        <v>65</v>
      </c>
      <c r="B8" s="7" t="s">
        <v>17</v>
      </c>
      <c r="C8" s="7" t="s">
        <v>66</v>
      </c>
      <c r="D8" s="31" t="s">
        <v>58</v>
      </c>
      <c r="E8" s="6" t="s">
        <v>59</v>
      </c>
      <c r="F8" s="8" t="s">
        <v>21</v>
      </c>
      <c r="G8" s="9">
        <v>68.6</v>
      </c>
      <c r="H8" s="14">
        <f t="shared" si="0"/>
        <v>27.439999999999998</v>
      </c>
      <c r="I8" s="15">
        <v>91.63</v>
      </c>
      <c r="J8" s="14">
        <f t="shared" si="1"/>
        <v>54.977999999999994</v>
      </c>
      <c r="K8" s="16">
        <f t="shared" si="2"/>
        <v>82.41799999999999</v>
      </c>
      <c r="L8" s="15">
        <f t="shared" si="3"/>
        <v>5</v>
      </c>
      <c r="M8" s="4" t="s">
        <v>22</v>
      </c>
      <c r="N8" s="17"/>
    </row>
    <row r="9" spans="1:14" ht="27.75" customHeight="1">
      <c r="A9" s="6" t="s">
        <v>67</v>
      </c>
      <c r="B9" s="7" t="s">
        <v>17</v>
      </c>
      <c r="C9" s="7" t="s">
        <v>35</v>
      </c>
      <c r="D9" s="31" t="s">
        <v>58</v>
      </c>
      <c r="E9" s="6" t="s">
        <v>59</v>
      </c>
      <c r="F9" s="8" t="s">
        <v>21</v>
      </c>
      <c r="G9" s="9">
        <v>63.2</v>
      </c>
      <c r="H9" s="14">
        <f t="shared" si="0"/>
        <v>25.28</v>
      </c>
      <c r="I9" s="15">
        <v>93.43</v>
      </c>
      <c r="J9" s="14">
        <f t="shared" si="1"/>
        <v>56.058</v>
      </c>
      <c r="K9" s="16">
        <f t="shared" si="2"/>
        <v>81.338</v>
      </c>
      <c r="L9" s="15">
        <f t="shared" si="3"/>
        <v>6</v>
      </c>
      <c r="M9" s="4"/>
      <c r="N9" s="17"/>
    </row>
    <row r="10" spans="1:14" ht="27.75" customHeight="1">
      <c r="A10" s="6" t="s">
        <v>68</v>
      </c>
      <c r="B10" s="7" t="s">
        <v>17</v>
      </c>
      <c r="C10" s="7" t="s">
        <v>45</v>
      </c>
      <c r="D10" s="31" t="s">
        <v>58</v>
      </c>
      <c r="E10" s="6" t="s">
        <v>59</v>
      </c>
      <c r="F10" s="8" t="s">
        <v>21</v>
      </c>
      <c r="G10" s="9">
        <v>72.2</v>
      </c>
      <c r="H10" s="14">
        <f t="shared" si="0"/>
        <v>28.880000000000003</v>
      </c>
      <c r="I10" s="15">
        <v>86.62</v>
      </c>
      <c r="J10" s="14">
        <f t="shared" si="1"/>
        <v>51.972</v>
      </c>
      <c r="K10" s="16">
        <f t="shared" si="2"/>
        <v>80.852</v>
      </c>
      <c r="L10" s="15">
        <f t="shared" si="3"/>
        <v>7</v>
      </c>
      <c r="M10" s="4"/>
      <c r="N10" s="17"/>
    </row>
    <row r="11" spans="1:14" ht="27.75" customHeight="1">
      <c r="A11" s="6" t="s">
        <v>69</v>
      </c>
      <c r="B11" s="7" t="s">
        <v>17</v>
      </c>
      <c r="C11" s="7" t="s">
        <v>43</v>
      </c>
      <c r="D11" s="31" t="s">
        <v>58</v>
      </c>
      <c r="E11" s="6" t="s">
        <v>59</v>
      </c>
      <c r="F11" s="8" t="s">
        <v>21</v>
      </c>
      <c r="G11" s="9">
        <v>64.7</v>
      </c>
      <c r="H11" s="14">
        <f t="shared" si="0"/>
        <v>25.880000000000003</v>
      </c>
      <c r="I11" s="15">
        <v>88.69</v>
      </c>
      <c r="J11" s="14">
        <f t="shared" si="1"/>
        <v>53.214</v>
      </c>
      <c r="K11" s="16">
        <f t="shared" si="2"/>
        <v>79.094</v>
      </c>
      <c r="L11" s="15">
        <f t="shared" si="3"/>
        <v>8</v>
      </c>
      <c r="M11" s="4"/>
      <c r="N11" s="17"/>
    </row>
    <row r="12" spans="1:14" ht="27.75" customHeight="1">
      <c r="A12" s="6" t="s">
        <v>70</v>
      </c>
      <c r="B12" s="7" t="s">
        <v>17</v>
      </c>
      <c r="C12" s="7" t="s">
        <v>71</v>
      </c>
      <c r="D12" s="31" t="s">
        <v>58</v>
      </c>
      <c r="E12" s="6" t="s">
        <v>59</v>
      </c>
      <c r="F12" s="8" t="s">
        <v>21</v>
      </c>
      <c r="G12" s="9">
        <v>63.8</v>
      </c>
      <c r="H12" s="14">
        <f t="shared" si="0"/>
        <v>25.52</v>
      </c>
      <c r="I12" s="15">
        <v>88.98</v>
      </c>
      <c r="J12" s="14">
        <f t="shared" si="1"/>
        <v>53.388</v>
      </c>
      <c r="K12" s="16">
        <f t="shared" si="2"/>
        <v>78.908</v>
      </c>
      <c r="L12" s="15">
        <f t="shared" si="3"/>
        <v>9</v>
      </c>
      <c r="M12" s="4"/>
      <c r="N12" s="17"/>
    </row>
    <row r="13" spans="1:14" ht="27.75" customHeight="1">
      <c r="A13" s="6" t="s">
        <v>72</v>
      </c>
      <c r="B13" s="7" t="s">
        <v>17</v>
      </c>
      <c r="C13" s="7" t="s">
        <v>55</v>
      </c>
      <c r="D13" s="31" t="s">
        <v>58</v>
      </c>
      <c r="E13" s="6" t="s">
        <v>59</v>
      </c>
      <c r="F13" s="8" t="s">
        <v>21</v>
      </c>
      <c r="G13" s="9">
        <v>70.1</v>
      </c>
      <c r="H13" s="14">
        <f t="shared" si="0"/>
        <v>28.04</v>
      </c>
      <c r="I13" s="15">
        <v>83.13</v>
      </c>
      <c r="J13" s="14">
        <f t="shared" si="1"/>
        <v>49.87799999999999</v>
      </c>
      <c r="K13" s="16">
        <f t="shared" si="2"/>
        <v>77.91799999999999</v>
      </c>
      <c r="L13" s="15">
        <f t="shared" si="3"/>
        <v>10</v>
      </c>
      <c r="M13" s="4"/>
      <c r="N13" s="17"/>
    </row>
    <row r="14" spans="1:14" ht="27.75" customHeight="1">
      <c r="A14" s="6" t="s">
        <v>73</v>
      </c>
      <c r="B14" s="7" t="s">
        <v>17</v>
      </c>
      <c r="C14" s="7"/>
      <c r="D14" s="31" t="s">
        <v>58</v>
      </c>
      <c r="E14" s="6" t="s">
        <v>59</v>
      </c>
      <c r="F14" s="8" t="s">
        <v>21</v>
      </c>
      <c r="G14" s="9">
        <v>74.5</v>
      </c>
      <c r="H14" s="14">
        <f t="shared" si="0"/>
        <v>29.8</v>
      </c>
      <c r="I14" s="15" t="s">
        <v>32</v>
      </c>
      <c r="J14" s="14"/>
      <c r="K14" s="16"/>
      <c r="L14" s="15"/>
      <c r="M14" s="4"/>
      <c r="N14" s="17"/>
    </row>
    <row r="15" spans="1:14" ht="27.75" customHeight="1">
      <c r="A15" s="6" t="s">
        <v>74</v>
      </c>
      <c r="B15" s="7" t="s">
        <v>17</v>
      </c>
      <c r="C15" s="7"/>
      <c r="D15" s="31" t="s">
        <v>58</v>
      </c>
      <c r="E15" s="6" t="s">
        <v>59</v>
      </c>
      <c r="F15" s="8" t="s">
        <v>21</v>
      </c>
      <c r="G15" s="9">
        <v>73.8</v>
      </c>
      <c r="H15" s="14">
        <f t="shared" si="0"/>
        <v>29.52</v>
      </c>
      <c r="I15" s="15" t="s">
        <v>32</v>
      </c>
      <c r="J15" s="14"/>
      <c r="K15" s="16"/>
      <c r="L15" s="15"/>
      <c r="M15" s="4"/>
      <c r="N15" s="17"/>
    </row>
    <row r="16" spans="1:14" ht="27.75" customHeight="1">
      <c r="A16" s="6" t="s">
        <v>75</v>
      </c>
      <c r="B16" s="7" t="s">
        <v>17</v>
      </c>
      <c r="C16" s="7"/>
      <c r="D16" s="31" t="s">
        <v>58</v>
      </c>
      <c r="E16" s="6" t="s">
        <v>59</v>
      </c>
      <c r="F16" s="8" t="s">
        <v>21</v>
      </c>
      <c r="G16" s="9">
        <v>72.5</v>
      </c>
      <c r="H16" s="14">
        <f t="shared" si="0"/>
        <v>29</v>
      </c>
      <c r="I16" s="15" t="s">
        <v>32</v>
      </c>
      <c r="J16" s="14"/>
      <c r="K16" s="16"/>
      <c r="L16" s="15"/>
      <c r="M16" s="4"/>
      <c r="N16" s="17"/>
    </row>
    <row r="17" spans="1:14" ht="27.75" customHeight="1">
      <c r="A17" s="6" t="s">
        <v>76</v>
      </c>
      <c r="B17" s="7" t="s">
        <v>17</v>
      </c>
      <c r="C17" s="7"/>
      <c r="D17" s="31" t="s">
        <v>58</v>
      </c>
      <c r="E17" s="6" t="s">
        <v>59</v>
      </c>
      <c r="F17" s="8" t="s">
        <v>21</v>
      </c>
      <c r="G17" s="9">
        <v>70.7</v>
      </c>
      <c r="H17" s="14">
        <f t="shared" si="0"/>
        <v>28.28</v>
      </c>
      <c r="I17" s="15" t="s">
        <v>32</v>
      </c>
      <c r="J17" s="14"/>
      <c r="K17" s="16"/>
      <c r="L17" s="15"/>
      <c r="M17" s="4"/>
      <c r="N17" s="17"/>
    </row>
    <row r="18" spans="1:14" ht="27.75" customHeight="1">
      <c r="A18" s="6" t="s">
        <v>77</v>
      </c>
      <c r="B18" s="7" t="s">
        <v>17</v>
      </c>
      <c r="C18" s="7"/>
      <c r="D18" s="31" t="s">
        <v>58</v>
      </c>
      <c r="E18" s="6" t="s">
        <v>59</v>
      </c>
      <c r="F18" s="8" t="s">
        <v>21</v>
      </c>
      <c r="G18" s="9">
        <v>66.2</v>
      </c>
      <c r="H18" s="14">
        <f t="shared" si="0"/>
        <v>26.480000000000004</v>
      </c>
      <c r="I18" s="15" t="s">
        <v>32</v>
      </c>
      <c r="J18" s="14"/>
      <c r="K18" s="16"/>
      <c r="L18" s="15"/>
      <c r="M18" s="4"/>
      <c r="N18" s="17"/>
    </row>
  </sheetData>
  <sheetProtection/>
  <mergeCells count="13">
    <mergeCell ref="K2:K3"/>
    <mergeCell ref="L2:L3"/>
    <mergeCell ref="M2:M3"/>
    <mergeCell ref="N2:N3"/>
    <mergeCell ref="A1:N1"/>
    <mergeCell ref="G2:H2"/>
    <mergeCell ref="I2:J2"/>
    <mergeCell ref="A2:A3"/>
    <mergeCell ref="B2:B3"/>
    <mergeCell ref="C2:C3"/>
    <mergeCell ref="D2:D3"/>
    <mergeCell ref="E2:E3"/>
    <mergeCell ref="F2:F3"/>
  </mergeCells>
  <printOptions horizontalCentered="1" verticalCentered="1"/>
  <pageMargins left="0.35" right="0.35" top="0.59" bottom="0.59" header="0.51" footer="0.51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zoomScaleSheetLayoutView="100" zoomScalePageLayoutView="0" workbookViewId="0" topLeftCell="A1">
      <selection activeCell="F4" sqref="F1:F16384"/>
    </sheetView>
  </sheetViews>
  <sheetFormatPr defaultColWidth="9.00390625" defaultRowHeight="27.75" customHeight="1"/>
  <cols>
    <col min="1" max="1" width="13.00390625" style="2" customWidth="1"/>
    <col min="2" max="2" width="6.00390625" style="2" customWidth="1"/>
    <col min="3" max="4" width="6.125" style="2" customWidth="1"/>
    <col min="5" max="5" width="11.125" style="2" customWidth="1"/>
    <col min="6" max="6" width="6.625" style="2" customWidth="1"/>
    <col min="7" max="7" width="7.625" style="3" customWidth="1"/>
    <col min="8" max="8" width="7.50390625" style="2" customWidth="1"/>
    <col min="9" max="9" width="7.625" style="2" customWidth="1"/>
    <col min="10" max="10" width="7.125" style="2" customWidth="1"/>
    <col min="11" max="11" width="8.125" style="2" customWidth="1"/>
    <col min="12" max="12" width="7.00390625" style="2" customWidth="1"/>
    <col min="13" max="13" width="7.625" style="2" customWidth="1"/>
    <col min="14" max="14" width="7.125" style="2" customWidth="1"/>
    <col min="15" max="16384" width="9.00390625" style="2" customWidth="1"/>
  </cols>
  <sheetData>
    <row r="1" spans="1:14" ht="36.75" customHeight="1">
      <c r="A1" s="34" t="s">
        <v>490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</row>
    <row r="2" spans="1:14" s="1" customFormat="1" ht="22.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3"/>
      <c r="I2" s="33" t="s">
        <v>7</v>
      </c>
      <c r="J2" s="33"/>
      <c r="K2" s="33" t="s">
        <v>8</v>
      </c>
      <c r="L2" s="33" t="s">
        <v>9</v>
      </c>
      <c r="M2" s="33" t="s">
        <v>10</v>
      </c>
      <c r="N2" s="33" t="s">
        <v>11</v>
      </c>
    </row>
    <row r="3" spans="1:14" s="1" customFormat="1" ht="29.25" customHeight="1">
      <c r="A3" s="33"/>
      <c r="B3" s="33"/>
      <c r="C3" s="33"/>
      <c r="D3" s="33"/>
      <c r="E3" s="33"/>
      <c r="F3" s="33"/>
      <c r="G3" s="5" t="s">
        <v>12</v>
      </c>
      <c r="H3" s="5" t="s">
        <v>13</v>
      </c>
      <c r="I3" s="4" t="s">
        <v>14</v>
      </c>
      <c r="J3" s="4" t="s">
        <v>15</v>
      </c>
      <c r="K3" s="33"/>
      <c r="L3" s="33"/>
      <c r="M3" s="33"/>
      <c r="N3" s="33"/>
    </row>
    <row r="4" spans="1:14" ht="27.75" customHeight="1">
      <c r="A4" s="6" t="s">
        <v>78</v>
      </c>
      <c r="B4" s="7" t="s">
        <v>17</v>
      </c>
      <c r="C4" s="7" t="s">
        <v>79</v>
      </c>
      <c r="D4" s="31" t="s">
        <v>58</v>
      </c>
      <c r="E4" s="6" t="s">
        <v>80</v>
      </c>
      <c r="F4" s="8" t="s">
        <v>21</v>
      </c>
      <c r="G4" s="9">
        <v>70.8</v>
      </c>
      <c r="H4" s="14">
        <f aca="true" t="shared" si="0" ref="H4:H12">G4*0.4</f>
        <v>28.32</v>
      </c>
      <c r="I4" s="15">
        <v>93.53</v>
      </c>
      <c r="J4" s="14">
        <f aca="true" t="shared" si="1" ref="J4:J11">I4*0.6</f>
        <v>56.118</v>
      </c>
      <c r="K4" s="16">
        <f aca="true" t="shared" si="2" ref="K4:K11">J4+H4</f>
        <v>84.438</v>
      </c>
      <c r="L4" s="15">
        <f aca="true" t="shared" si="3" ref="L4:L11">RANK(K4,K$4:K$445,0)</f>
        <v>1</v>
      </c>
      <c r="M4" s="4" t="s">
        <v>22</v>
      </c>
      <c r="N4" s="17"/>
    </row>
    <row r="5" spans="1:14" ht="27.75" customHeight="1">
      <c r="A5" s="6" t="s">
        <v>81</v>
      </c>
      <c r="B5" s="7" t="s">
        <v>17</v>
      </c>
      <c r="C5" s="7" t="s">
        <v>82</v>
      </c>
      <c r="D5" s="31" t="s">
        <v>58</v>
      </c>
      <c r="E5" s="6" t="s">
        <v>80</v>
      </c>
      <c r="F5" s="8" t="s">
        <v>21</v>
      </c>
      <c r="G5" s="9">
        <v>70.9</v>
      </c>
      <c r="H5" s="14">
        <f t="shared" si="0"/>
        <v>28.360000000000003</v>
      </c>
      <c r="I5" s="15">
        <v>92.22</v>
      </c>
      <c r="J5" s="14">
        <f t="shared" si="1"/>
        <v>55.332</v>
      </c>
      <c r="K5" s="16">
        <f t="shared" si="2"/>
        <v>83.69200000000001</v>
      </c>
      <c r="L5" s="15">
        <f t="shared" si="3"/>
        <v>2</v>
      </c>
      <c r="M5" s="4" t="s">
        <v>22</v>
      </c>
      <c r="N5" s="17"/>
    </row>
    <row r="6" spans="1:14" ht="27.75" customHeight="1">
      <c r="A6" s="6" t="s">
        <v>83</v>
      </c>
      <c r="B6" s="7" t="s">
        <v>17</v>
      </c>
      <c r="C6" s="7" t="s">
        <v>84</v>
      </c>
      <c r="D6" s="31" t="s">
        <v>58</v>
      </c>
      <c r="E6" s="6" t="s">
        <v>80</v>
      </c>
      <c r="F6" s="8" t="s">
        <v>21</v>
      </c>
      <c r="G6" s="9">
        <v>68.3</v>
      </c>
      <c r="H6" s="14">
        <f t="shared" si="0"/>
        <v>27.32</v>
      </c>
      <c r="I6" s="15">
        <v>92.34</v>
      </c>
      <c r="J6" s="14">
        <f t="shared" si="1"/>
        <v>55.404</v>
      </c>
      <c r="K6" s="16">
        <f t="shared" si="2"/>
        <v>82.724</v>
      </c>
      <c r="L6" s="15">
        <f t="shared" si="3"/>
        <v>3</v>
      </c>
      <c r="M6" s="4" t="s">
        <v>22</v>
      </c>
      <c r="N6" s="17"/>
    </row>
    <row r="7" spans="1:14" ht="27.75" customHeight="1">
      <c r="A7" s="6" t="s">
        <v>85</v>
      </c>
      <c r="B7" s="7" t="s">
        <v>17</v>
      </c>
      <c r="C7" s="7" t="s">
        <v>86</v>
      </c>
      <c r="D7" s="31" t="s">
        <v>58</v>
      </c>
      <c r="E7" s="6" t="s">
        <v>80</v>
      </c>
      <c r="F7" s="8" t="s">
        <v>21</v>
      </c>
      <c r="G7" s="9">
        <v>71.8</v>
      </c>
      <c r="H7" s="14">
        <f t="shared" si="0"/>
        <v>28.72</v>
      </c>
      <c r="I7" s="15">
        <v>88.12</v>
      </c>
      <c r="J7" s="14">
        <f t="shared" si="1"/>
        <v>52.872</v>
      </c>
      <c r="K7" s="16">
        <f t="shared" si="2"/>
        <v>81.592</v>
      </c>
      <c r="L7" s="15">
        <f t="shared" si="3"/>
        <v>4</v>
      </c>
      <c r="M7" s="4"/>
      <c r="N7" s="17"/>
    </row>
    <row r="8" spans="1:14" ht="27.75" customHeight="1">
      <c r="A8" s="6" t="s">
        <v>87</v>
      </c>
      <c r="B8" s="7" t="s">
        <v>17</v>
      </c>
      <c r="C8" s="7" t="s">
        <v>88</v>
      </c>
      <c r="D8" s="31" t="s">
        <v>58</v>
      </c>
      <c r="E8" s="6" t="s">
        <v>80</v>
      </c>
      <c r="F8" s="8" t="s">
        <v>21</v>
      </c>
      <c r="G8" s="9">
        <v>68.6</v>
      </c>
      <c r="H8" s="14">
        <f t="shared" si="0"/>
        <v>27.439999999999998</v>
      </c>
      <c r="I8" s="15">
        <v>89.73</v>
      </c>
      <c r="J8" s="14">
        <f t="shared" si="1"/>
        <v>53.838</v>
      </c>
      <c r="K8" s="16">
        <f t="shared" si="2"/>
        <v>81.27799999999999</v>
      </c>
      <c r="L8" s="15">
        <f t="shared" si="3"/>
        <v>5</v>
      </c>
      <c r="M8" s="4"/>
      <c r="N8" s="17"/>
    </row>
    <row r="9" spans="1:14" ht="27.75" customHeight="1">
      <c r="A9" s="6" t="s">
        <v>89</v>
      </c>
      <c r="B9" s="7" t="s">
        <v>17</v>
      </c>
      <c r="C9" s="7" t="s">
        <v>90</v>
      </c>
      <c r="D9" s="31" t="s">
        <v>58</v>
      </c>
      <c r="E9" s="6" t="s">
        <v>80</v>
      </c>
      <c r="F9" s="8" t="s">
        <v>21</v>
      </c>
      <c r="G9" s="9">
        <v>65.7</v>
      </c>
      <c r="H9" s="14">
        <f t="shared" si="0"/>
        <v>26.28</v>
      </c>
      <c r="I9" s="15">
        <v>90.01</v>
      </c>
      <c r="J9" s="14">
        <f t="shared" si="1"/>
        <v>54.006</v>
      </c>
      <c r="K9" s="16">
        <f t="shared" si="2"/>
        <v>80.286</v>
      </c>
      <c r="L9" s="15">
        <f t="shared" si="3"/>
        <v>6</v>
      </c>
      <c r="M9" s="4"/>
      <c r="N9" s="17"/>
    </row>
    <row r="10" spans="1:14" ht="27.75" customHeight="1">
      <c r="A10" s="6" t="s">
        <v>91</v>
      </c>
      <c r="B10" s="7" t="s">
        <v>17</v>
      </c>
      <c r="C10" s="7" t="s">
        <v>92</v>
      </c>
      <c r="D10" s="31" t="s">
        <v>58</v>
      </c>
      <c r="E10" s="6" t="s">
        <v>80</v>
      </c>
      <c r="F10" s="8" t="s">
        <v>21</v>
      </c>
      <c r="G10" s="9">
        <v>66.9</v>
      </c>
      <c r="H10" s="14">
        <f t="shared" si="0"/>
        <v>26.760000000000005</v>
      </c>
      <c r="I10" s="15">
        <v>88.72</v>
      </c>
      <c r="J10" s="14">
        <f t="shared" si="1"/>
        <v>53.232</v>
      </c>
      <c r="K10" s="16">
        <f t="shared" si="2"/>
        <v>79.992</v>
      </c>
      <c r="L10" s="15">
        <f t="shared" si="3"/>
        <v>7</v>
      </c>
      <c r="M10" s="4"/>
      <c r="N10" s="17"/>
    </row>
    <row r="11" spans="1:14" ht="27.75" customHeight="1">
      <c r="A11" s="6" t="s">
        <v>93</v>
      </c>
      <c r="B11" s="7" t="s">
        <v>17</v>
      </c>
      <c r="C11" s="7" t="s">
        <v>94</v>
      </c>
      <c r="D11" s="31" t="s">
        <v>58</v>
      </c>
      <c r="E11" s="6" t="s">
        <v>80</v>
      </c>
      <c r="F11" s="8" t="s">
        <v>21</v>
      </c>
      <c r="G11" s="9">
        <v>68.4</v>
      </c>
      <c r="H11" s="14">
        <f t="shared" si="0"/>
        <v>27.360000000000003</v>
      </c>
      <c r="I11" s="15">
        <v>85.88</v>
      </c>
      <c r="J11" s="14">
        <f t="shared" si="1"/>
        <v>51.528</v>
      </c>
      <c r="K11" s="16">
        <f t="shared" si="2"/>
        <v>78.888</v>
      </c>
      <c r="L11" s="15">
        <f t="shared" si="3"/>
        <v>8</v>
      </c>
      <c r="M11" s="4"/>
      <c r="N11" s="17"/>
    </row>
    <row r="12" spans="1:14" ht="27.75" customHeight="1">
      <c r="A12" s="6" t="s">
        <v>95</v>
      </c>
      <c r="B12" s="7" t="s">
        <v>17</v>
      </c>
      <c r="C12" s="7"/>
      <c r="D12" s="31" t="s">
        <v>58</v>
      </c>
      <c r="E12" s="6" t="s">
        <v>80</v>
      </c>
      <c r="F12" s="8" t="s">
        <v>21</v>
      </c>
      <c r="G12" s="9">
        <v>69.2</v>
      </c>
      <c r="H12" s="14">
        <f t="shared" si="0"/>
        <v>27.680000000000003</v>
      </c>
      <c r="I12" s="15" t="s">
        <v>32</v>
      </c>
      <c r="J12" s="14"/>
      <c r="K12" s="16"/>
      <c r="L12" s="15"/>
      <c r="M12" s="4"/>
      <c r="N12" s="17"/>
    </row>
  </sheetData>
  <sheetProtection/>
  <mergeCells count="13">
    <mergeCell ref="K2:K3"/>
    <mergeCell ref="L2:L3"/>
    <mergeCell ref="M2:M3"/>
    <mergeCell ref="N2:N3"/>
    <mergeCell ref="A1:N1"/>
    <mergeCell ref="G2:H2"/>
    <mergeCell ref="I2:J2"/>
    <mergeCell ref="A2:A3"/>
    <mergeCell ref="B2:B3"/>
    <mergeCell ref="C2:C3"/>
    <mergeCell ref="D2:D3"/>
    <mergeCell ref="E2:E3"/>
    <mergeCell ref="F2:F3"/>
  </mergeCells>
  <printOptions horizontalCentered="1" verticalCentered="1"/>
  <pageMargins left="0.35" right="0.35" top="0.59" bottom="0.59" header="0.51" footer="0.51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zoomScaleSheetLayoutView="100" zoomScalePageLayoutView="0" workbookViewId="0" topLeftCell="A1">
      <selection activeCell="F4" sqref="F1:F16384"/>
    </sheetView>
  </sheetViews>
  <sheetFormatPr defaultColWidth="9.00390625" defaultRowHeight="27.75" customHeight="1"/>
  <cols>
    <col min="1" max="1" width="13.00390625" style="2" customWidth="1"/>
    <col min="2" max="2" width="6.00390625" style="2" customWidth="1"/>
    <col min="3" max="4" width="6.125" style="2" customWidth="1"/>
    <col min="5" max="5" width="11.125" style="2" customWidth="1"/>
    <col min="6" max="6" width="6.625" style="2" customWidth="1"/>
    <col min="7" max="7" width="7.625" style="3" customWidth="1"/>
    <col min="8" max="8" width="7.50390625" style="2" customWidth="1"/>
    <col min="9" max="9" width="7.625" style="2" customWidth="1"/>
    <col min="10" max="10" width="7.125" style="2" customWidth="1"/>
    <col min="11" max="11" width="8.125" style="2" customWidth="1"/>
    <col min="12" max="12" width="7.00390625" style="2" customWidth="1"/>
    <col min="13" max="13" width="7.625" style="2" customWidth="1"/>
    <col min="14" max="14" width="7.125" style="2" customWidth="1"/>
    <col min="15" max="16384" width="9.00390625" style="2" customWidth="1"/>
  </cols>
  <sheetData>
    <row r="1" spans="1:14" ht="36.75" customHeight="1">
      <c r="A1" s="34" t="s">
        <v>490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</row>
    <row r="2" spans="1:14" s="1" customFormat="1" ht="22.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3"/>
      <c r="I2" s="33" t="s">
        <v>7</v>
      </c>
      <c r="J2" s="33"/>
      <c r="K2" s="33" t="s">
        <v>8</v>
      </c>
      <c r="L2" s="33" t="s">
        <v>9</v>
      </c>
      <c r="M2" s="33" t="s">
        <v>10</v>
      </c>
      <c r="N2" s="33" t="s">
        <v>11</v>
      </c>
    </row>
    <row r="3" spans="1:14" s="1" customFormat="1" ht="29.25" customHeight="1">
      <c r="A3" s="33"/>
      <c r="B3" s="33"/>
      <c r="C3" s="33"/>
      <c r="D3" s="33"/>
      <c r="E3" s="33"/>
      <c r="F3" s="33"/>
      <c r="G3" s="5" t="s">
        <v>12</v>
      </c>
      <c r="H3" s="5" t="s">
        <v>13</v>
      </c>
      <c r="I3" s="4" t="s">
        <v>14</v>
      </c>
      <c r="J3" s="4" t="s">
        <v>15</v>
      </c>
      <c r="K3" s="33"/>
      <c r="L3" s="33"/>
      <c r="M3" s="33"/>
      <c r="N3" s="33"/>
    </row>
    <row r="4" spans="1:14" ht="27.75" customHeight="1">
      <c r="A4" s="22" t="s">
        <v>96</v>
      </c>
      <c r="B4" s="23" t="s">
        <v>34</v>
      </c>
      <c r="C4" s="23" t="s">
        <v>50</v>
      </c>
      <c r="D4" s="23" t="s">
        <v>58</v>
      </c>
      <c r="E4" s="22" t="s">
        <v>97</v>
      </c>
      <c r="F4" s="24" t="s">
        <v>21</v>
      </c>
      <c r="G4" s="25">
        <v>74.5</v>
      </c>
      <c r="H4" s="14">
        <f>G4*0.4</f>
        <v>29.8</v>
      </c>
      <c r="I4" s="15">
        <v>91</v>
      </c>
      <c r="J4" s="14">
        <f>I4*0.6</f>
        <v>54.6</v>
      </c>
      <c r="K4" s="16">
        <f>J4+H4</f>
        <v>84.4</v>
      </c>
      <c r="L4" s="15">
        <f>RANK(K4,K$4:K$439,0)</f>
        <v>1</v>
      </c>
      <c r="M4" s="4" t="s">
        <v>22</v>
      </c>
      <c r="N4" s="17"/>
    </row>
    <row r="5" spans="1:14" ht="27.75" customHeight="1">
      <c r="A5" s="22" t="s">
        <v>98</v>
      </c>
      <c r="B5" s="23" t="s">
        <v>34</v>
      </c>
      <c r="C5" s="23" t="s">
        <v>53</v>
      </c>
      <c r="D5" s="23" t="s">
        <v>58</v>
      </c>
      <c r="E5" s="22" t="s">
        <v>97</v>
      </c>
      <c r="F5" s="24" t="s">
        <v>21</v>
      </c>
      <c r="G5" s="25">
        <v>65.8</v>
      </c>
      <c r="H5" s="14">
        <f>G5*0.4</f>
        <v>26.32</v>
      </c>
      <c r="I5" s="15">
        <v>83.8</v>
      </c>
      <c r="J5" s="14">
        <f>I5*0.6</f>
        <v>50.279999999999994</v>
      </c>
      <c r="K5" s="16">
        <f>J5+H5</f>
        <v>76.6</v>
      </c>
      <c r="L5" s="15">
        <f>RANK(K5,K$4:K$439,0)</f>
        <v>2</v>
      </c>
      <c r="M5" s="4"/>
      <c r="N5" s="17"/>
    </row>
    <row r="6" spans="1:14" ht="27.75" customHeight="1">
      <c r="A6" s="22" t="s">
        <v>99</v>
      </c>
      <c r="B6" s="23" t="s">
        <v>34</v>
      </c>
      <c r="C6" s="23"/>
      <c r="D6" s="23" t="s">
        <v>58</v>
      </c>
      <c r="E6" s="22" t="s">
        <v>97</v>
      </c>
      <c r="F6" s="24" t="s">
        <v>21</v>
      </c>
      <c r="G6" s="25">
        <v>74.7</v>
      </c>
      <c r="H6" s="14">
        <f>G6*0.4</f>
        <v>29.880000000000003</v>
      </c>
      <c r="I6" s="15" t="s">
        <v>32</v>
      </c>
      <c r="J6" s="14"/>
      <c r="K6" s="16"/>
      <c r="L6" s="15"/>
      <c r="M6" s="4"/>
      <c r="N6" s="17"/>
    </row>
  </sheetData>
  <sheetProtection/>
  <mergeCells count="13">
    <mergeCell ref="K2:K3"/>
    <mergeCell ref="L2:L3"/>
    <mergeCell ref="M2:M3"/>
    <mergeCell ref="N2:N3"/>
    <mergeCell ref="A1:N1"/>
    <mergeCell ref="G2:H2"/>
    <mergeCell ref="I2:J2"/>
    <mergeCell ref="A2:A3"/>
    <mergeCell ref="B2:B3"/>
    <mergeCell ref="C2:C3"/>
    <mergeCell ref="D2:D3"/>
    <mergeCell ref="E2:E3"/>
    <mergeCell ref="F2:F3"/>
  </mergeCells>
  <printOptions horizontalCentered="1" verticalCentered="1"/>
  <pageMargins left="0.35" right="0.35" top="0.59" bottom="0.59" header="0.51" footer="0.51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SheetLayoutView="100" zoomScalePageLayoutView="0" workbookViewId="0" topLeftCell="A1">
      <selection activeCell="J12" sqref="J12"/>
    </sheetView>
  </sheetViews>
  <sheetFormatPr defaultColWidth="9.00390625" defaultRowHeight="27.75" customHeight="1"/>
  <cols>
    <col min="1" max="1" width="13.00390625" style="2" customWidth="1"/>
    <col min="2" max="2" width="6.00390625" style="2" customWidth="1"/>
    <col min="3" max="4" width="6.125" style="2" customWidth="1"/>
    <col min="5" max="5" width="11.125" style="2" customWidth="1"/>
    <col min="6" max="6" width="6.625" style="2" customWidth="1"/>
    <col min="7" max="7" width="7.625" style="3" customWidth="1"/>
    <col min="8" max="8" width="7.50390625" style="2" customWidth="1"/>
    <col min="9" max="9" width="7.625" style="2" customWidth="1"/>
    <col min="10" max="10" width="7.125" style="2" customWidth="1"/>
    <col min="11" max="11" width="8.125" style="2" customWidth="1"/>
    <col min="12" max="12" width="7.00390625" style="2" customWidth="1"/>
    <col min="13" max="13" width="7.625" style="2" customWidth="1"/>
    <col min="14" max="14" width="7.125" style="2" customWidth="1"/>
    <col min="15" max="16384" width="9.00390625" style="2" customWidth="1"/>
  </cols>
  <sheetData>
    <row r="1" spans="1:14" ht="36.75" customHeight="1">
      <c r="A1" s="34" t="s">
        <v>490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</row>
    <row r="2" spans="1:14" s="1" customFormat="1" ht="22.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3"/>
      <c r="I2" s="33" t="s">
        <v>7</v>
      </c>
      <c r="J2" s="33"/>
      <c r="K2" s="33" t="s">
        <v>8</v>
      </c>
      <c r="L2" s="33" t="s">
        <v>9</v>
      </c>
      <c r="M2" s="33" t="s">
        <v>10</v>
      </c>
      <c r="N2" s="33" t="s">
        <v>11</v>
      </c>
    </row>
    <row r="3" spans="1:14" s="1" customFormat="1" ht="29.25" customHeight="1">
      <c r="A3" s="33"/>
      <c r="B3" s="33"/>
      <c r="C3" s="33"/>
      <c r="D3" s="33"/>
      <c r="E3" s="33"/>
      <c r="F3" s="33"/>
      <c r="G3" s="5" t="s">
        <v>12</v>
      </c>
      <c r="H3" s="5" t="s">
        <v>13</v>
      </c>
      <c r="I3" s="4" t="s">
        <v>14</v>
      </c>
      <c r="J3" s="4" t="s">
        <v>15</v>
      </c>
      <c r="K3" s="33"/>
      <c r="L3" s="33"/>
      <c r="M3" s="33"/>
      <c r="N3" s="33"/>
    </row>
    <row r="4" spans="1:14" ht="27.75" customHeight="1">
      <c r="A4" s="6" t="s">
        <v>100</v>
      </c>
      <c r="B4" s="7" t="s">
        <v>101</v>
      </c>
      <c r="C4" s="7" t="s">
        <v>102</v>
      </c>
      <c r="D4" s="7" t="s">
        <v>58</v>
      </c>
      <c r="E4" s="6" t="s">
        <v>103</v>
      </c>
      <c r="F4" s="8" t="s">
        <v>21</v>
      </c>
      <c r="G4" s="9">
        <v>61.8</v>
      </c>
      <c r="H4" s="14">
        <f aca="true" t="shared" si="0" ref="H4:H15">G4*0.4</f>
        <v>24.72</v>
      </c>
      <c r="I4" s="15">
        <v>94.02</v>
      </c>
      <c r="J4" s="14">
        <f aca="true" t="shared" si="1" ref="J4:J15">I4*0.6</f>
        <v>56.412</v>
      </c>
      <c r="K4" s="16">
        <f aca="true" t="shared" si="2" ref="K4:K15">J4+H4</f>
        <v>81.132</v>
      </c>
      <c r="L4" s="15">
        <f aca="true" t="shared" si="3" ref="L4:L15">RANK(K4,K$4:K$448,0)</f>
        <v>1</v>
      </c>
      <c r="M4" s="4" t="s">
        <v>22</v>
      </c>
      <c r="N4" s="17"/>
    </row>
    <row r="5" spans="1:14" ht="27.75" customHeight="1">
      <c r="A5" s="6" t="s">
        <v>104</v>
      </c>
      <c r="B5" s="7" t="s">
        <v>101</v>
      </c>
      <c r="C5" s="7" t="s">
        <v>53</v>
      </c>
      <c r="D5" s="7" t="s">
        <v>58</v>
      </c>
      <c r="E5" s="6" t="s">
        <v>103</v>
      </c>
      <c r="F5" s="8" t="s">
        <v>21</v>
      </c>
      <c r="G5" s="9">
        <v>71.1</v>
      </c>
      <c r="H5" s="14">
        <f t="shared" si="0"/>
        <v>28.439999999999998</v>
      </c>
      <c r="I5" s="15">
        <v>87.04</v>
      </c>
      <c r="J5" s="14">
        <f t="shared" si="1"/>
        <v>52.224000000000004</v>
      </c>
      <c r="K5" s="16">
        <f t="shared" si="2"/>
        <v>80.664</v>
      </c>
      <c r="L5" s="15">
        <f t="shared" si="3"/>
        <v>2</v>
      </c>
      <c r="M5" s="4" t="s">
        <v>22</v>
      </c>
      <c r="N5" s="17"/>
    </row>
    <row r="6" spans="1:14" ht="27.75" customHeight="1">
      <c r="A6" s="6" t="s">
        <v>105</v>
      </c>
      <c r="B6" s="7" t="s">
        <v>101</v>
      </c>
      <c r="C6" s="7" t="s">
        <v>62</v>
      </c>
      <c r="D6" s="7" t="s">
        <v>58</v>
      </c>
      <c r="E6" s="6" t="s">
        <v>103</v>
      </c>
      <c r="F6" s="8" t="s">
        <v>21</v>
      </c>
      <c r="G6" s="9">
        <v>75.9</v>
      </c>
      <c r="H6" s="14">
        <f t="shared" si="0"/>
        <v>30.360000000000003</v>
      </c>
      <c r="I6" s="15">
        <v>83.76</v>
      </c>
      <c r="J6" s="14">
        <f t="shared" si="1"/>
        <v>50.256</v>
      </c>
      <c r="K6" s="16">
        <f t="shared" si="2"/>
        <v>80.616</v>
      </c>
      <c r="L6" s="15">
        <f t="shared" si="3"/>
        <v>3</v>
      </c>
      <c r="M6" s="4" t="s">
        <v>22</v>
      </c>
      <c r="N6" s="17"/>
    </row>
    <row r="7" spans="1:14" ht="27.75" customHeight="1">
      <c r="A7" s="6" t="s">
        <v>106</v>
      </c>
      <c r="B7" s="7" t="s">
        <v>101</v>
      </c>
      <c r="C7" s="7" t="s">
        <v>55</v>
      </c>
      <c r="D7" s="7" t="s">
        <v>58</v>
      </c>
      <c r="E7" s="6" t="s">
        <v>103</v>
      </c>
      <c r="F7" s="8" t="s">
        <v>21</v>
      </c>
      <c r="G7" s="9">
        <v>65.7</v>
      </c>
      <c r="H7" s="14">
        <f t="shared" si="0"/>
        <v>26.28</v>
      </c>
      <c r="I7" s="15">
        <v>89.08</v>
      </c>
      <c r="J7" s="14">
        <f t="shared" si="1"/>
        <v>53.448</v>
      </c>
      <c r="K7" s="16">
        <f t="shared" si="2"/>
        <v>79.72800000000001</v>
      </c>
      <c r="L7" s="15">
        <f t="shared" si="3"/>
        <v>4</v>
      </c>
      <c r="M7" s="4" t="s">
        <v>22</v>
      </c>
      <c r="N7" s="17"/>
    </row>
    <row r="8" spans="1:14" ht="27.75" customHeight="1">
      <c r="A8" s="6" t="s">
        <v>107</v>
      </c>
      <c r="B8" s="7" t="s">
        <v>101</v>
      </c>
      <c r="C8" s="7" t="s">
        <v>34</v>
      </c>
      <c r="D8" s="7" t="s">
        <v>58</v>
      </c>
      <c r="E8" s="6" t="s">
        <v>103</v>
      </c>
      <c r="F8" s="8" t="s">
        <v>21</v>
      </c>
      <c r="G8" s="9">
        <v>60.9</v>
      </c>
      <c r="H8" s="14">
        <f t="shared" si="0"/>
        <v>24.36</v>
      </c>
      <c r="I8" s="15">
        <v>91.66</v>
      </c>
      <c r="J8" s="14">
        <f t="shared" si="1"/>
        <v>54.995999999999995</v>
      </c>
      <c r="K8" s="16">
        <f t="shared" si="2"/>
        <v>79.356</v>
      </c>
      <c r="L8" s="15">
        <f t="shared" si="3"/>
        <v>5</v>
      </c>
      <c r="M8" s="4" t="s">
        <v>22</v>
      </c>
      <c r="N8" s="17"/>
    </row>
    <row r="9" spans="1:14" ht="27.75" customHeight="1">
      <c r="A9" s="6" t="s">
        <v>108</v>
      </c>
      <c r="B9" s="7" t="s">
        <v>101</v>
      </c>
      <c r="C9" s="7" t="s">
        <v>43</v>
      </c>
      <c r="D9" s="7" t="s">
        <v>58</v>
      </c>
      <c r="E9" s="6" t="s">
        <v>103</v>
      </c>
      <c r="F9" s="8" t="s">
        <v>21</v>
      </c>
      <c r="G9" s="9">
        <v>68.7</v>
      </c>
      <c r="H9" s="14">
        <f t="shared" si="0"/>
        <v>27.480000000000004</v>
      </c>
      <c r="I9" s="15">
        <v>86</v>
      </c>
      <c r="J9" s="14">
        <f t="shared" si="1"/>
        <v>51.6</v>
      </c>
      <c r="K9" s="16">
        <f t="shared" si="2"/>
        <v>79.08000000000001</v>
      </c>
      <c r="L9" s="15">
        <f t="shared" si="3"/>
        <v>6</v>
      </c>
      <c r="M9" s="4"/>
      <c r="N9" s="17"/>
    </row>
    <row r="10" spans="1:14" ht="27.75" customHeight="1">
      <c r="A10" s="6" t="s">
        <v>109</v>
      </c>
      <c r="B10" s="7" t="s">
        <v>101</v>
      </c>
      <c r="C10" s="7" t="s">
        <v>50</v>
      </c>
      <c r="D10" s="7" t="s">
        <v>58</v>
      </c>
      <c r="E10" s="6" t="s">
        <v>103</v>
      </c>
      <c r="F10" s="8" t="s">
        <v>21</v>
      </c>
      <c r="G10" s="9">
        <v>70.2</v>
      </c>
      <c r="H10" s="14">
        <f t="shared" si="0"/>
        <v>28.080000000000002</v>
      </c>
      <c r="I10" s="15">
        <v>84.98</v>
      </c>
      <c r="J10" s="14">
        <f t="shared" si="1"/>
        <v>50.988</v>
      </c>
      <c r="K10" s="16">
        <f t="shared" si="2"/>
        <v>79.068</v>
      </c>
      <c r="L10" s="15">
        <f t="shared" si="3"/>
        <v>7</v>
      </c>
      <c r="M10" s="4"/>
      <c r="N10" s="17"/>
    </row>
    <row r="11" spans="1:14" ht="27.75" customHeight="1">
      <c r="A11" s="6" t="s">
        <v>110</v>
      </c>
      <c r="B11" s="7" t="s">
        <v>101</v>
      </c>
      <c r="C11" s="7" t="s">
        <v>101</v>
      </c>
      <c r="D11" s="7" t="s">
        <v>58</v>
      </c>
      <c r="E11" s="6" t="s">
        <v>103</v>
      </c>
      <c r="F11" s="8" t="s">
        <v>21</v>
      </c>
      <c r="G11" s="9">
        <v>65.6</v>
      </c>
      <c r="H11" s="14">
        <f t="shared" si="0"/>
        <v>26.24</v>
      </c>
      <c r="I11" s="15">
        <v>86.78</v>
      </c>
      <c r="J11" s="14">
        <f t="shared" si="1"/>
        <v>52.068</v>
      </c>
      <c r="K11" s="16">
        <f t="shared" si="2"/>
        <v>78.30799999999999</v>
      </c>
      <c r="L11" s="15">
        <f t="shared" si="3"/>
        <v>8</v>
      </c>
      <c r="M11" s="4"/>
      <c r="N11" s="17"/>
    </row>
    <row r="12" spans="1:14" ht="27.75" customHeight="1">
      <c r="A12" s="6" t="s">
        <v>111</v>
      </c>
      <c r="B12" s="7" t="s">
        <v>101</v>
      </c>
      <c r="C12" s="7" t="s">
        <v>64</v>
      </c>
      <c r="D12" s="7" t="s">
        <v>58</v>
      </c>
      <c r="E12" s="6" t="s">
        <v>103</v>
      </c>
      <c r="F12" s="8" t="s">
        <v>21</v>
      </c>
      <c r="G12" s="9">
        <v>68.8</v>
      </c>
      <c r="H12" s="14">
        <f t="shared" si="0"/>
        <v>27.52</v>
      </c>
      <c r="I12" s="15">
        <v>81.9</v>
      </c>
      <c r="J12" s="14">
        <f t="shared" si="1"/>
        <v>49.14</v>
      </c>
      <c r="K12" s="16">
        <f t="shared" si="2"/>
        <v>76.66</v>
      </c>
      <c r="L12" s="15">
        <f t="shared" si="3"/>
        <v>9</v>
      </c>
      <c r="M12" s="4"/>
      <c r="N12" s="17"/>
    </row>
    <row r="13" spans="1:14" ht="27.75" customHeight="1">
      <c r="A13" s="6" t="s">
        <v>112</v>
      </c>
      <c r="B13" s="7" t="s">
        <v>101</v>
      </c>
      <c r="C13" s="7" t="s">
        <v>45</v>
      </c>
      <c r="D13" s="7" t="s">
        <v>58</v>
      </c>
      <c r="E13" s="6" t="s">
        <v>103</v>
      </c>
      <c r="F13" s="8" t="s">
        <v>21</v>
      </c>
      <c r="G13" s="9">
        <v>60</v>
      </c>
      <c r="H13" s="14">
        <f t="shared" si="0"/>
        <v>24</v>
      </c>
      <c r="I13" s="15">
        <v>85.1</v>
      </c>
      <c r="J13" s="14">
        <f t="shared" si="1"/>
        <v>51.059999999999995</v>
      </c>
      <c r="K13" s="16">
        <f t="shared" si="2"/>
        <v>75.06</v>
      </c>
      <c r="L13" s="15">
        <f t="shared" si="3"/>
        <v>10</v>
      </c>
      <c r="M13" s="4"/>
      <c r="N13" s="17"/>
    </row>
    <row r="14" spans="1:14" ht="27.75" customHeight="1">
      <c r="A14" s="6" t="s">
        <v>113</v>
      </c>
      <c r="B14" s="7" t="s">
        <v>101</v>
      </c>
      <c r="C14" s="7" t="s">
        <v>35</v>
      </c>
      <c r="D14" s="7" t="s">
        <v>58</v>
      </c>
      <c r="E14" s="6" t="s">
        <v>103</v>
      </c>
      <c r="F14" s="8" t="s">
        <v>21</v>
      </c>
      <c r="G14" s="9">
        <v>67</v>
      </c>
      <c r="H14" s="14">
        <f t="shared" si="0"/>
        <v>26.8</v>
      </c>
      <c r="I14" s="15">
        <v>79.5</v>
      </c>
      <c r="J14" s="14">
        <f t="shared" si="1"/>
        <v>47.699999999999996</v>
      </c>
      <c r="K14" s="16">
        <f t="shared" si="2"/>
        <v>74.5</v>
      </c>
      <c r="L14" s="15">
        <f t="shared" si="3"/>
        <v>11</v>
      </c>
      <c r="M14" s="4"/>
      <c r="N14" s="17"/>
    </row>
    <row r="15" spans="1:14" ht="27.75" customHeight="1">
      <c r="A15" s="6" t="s">
        <v>114</v>
      </c>
      <c r="B15" s="7" t="s">
        <v>101</v>
      </c>
      <c r="C15" s="7" t="s">
        <v>41</v>
      </c>
      <c r="D15" s="7" t="s">
        <v>58</v>
      </c>
      <c r="E15" s="6" t="s">
        <v>103</v>
      </c>
      <c r="F15" s="8" t="s">
        <v>21</v>
      </c>
      <c r="G15" s="9">
        <v>62.5</v>
      </c>
      <c r="H15" s="14">
        <f t="shared" si="0"/>
        <v>25</v>
      </c>
      <c r="I15" s="15">
        <v>81.22</v>
      </c>
      <c r="J15" s="14">
        <f t="shared" si="1"/>
        <v>48.732</v>
      </c>
      <c r="K15" s="16">
        <f t="shared" si="2"/>
        <v>73.732</v>
      </c>
      <c r="L15" s="15">
        <f t="shared" si="3"/>
        <v>12</v>
      </c>
      <c r="M15" s="4"/>
      <c r="N15" s="17"/>
    </row>
    <row r="16" spans="1:14" ht="27.75" customHeight="1">
      <c r="A16" s="6" t="s">
        <v>115</v>
      </c>
      <c r="B16" s="7" t="s">
        <v>101</v>
      </c>
      <c r="C16" s="7"/>
      <c r="D16" s="7" t="s">
        <v>58</v>
      </c>
      <c r="E16" s="6" t="s">
        <v>103</v>
      </c>
      <c r="F16" s="8" t="s">
        <v>21</v>
      </c>
      <c r="G16" s="9">
        <v>73.2</v>
      </c>
      <c r="H16" s="14">
        <f>G16*0.5</f>
        <v>36.6</v>
      </c>
      <c r="I16" s="15" t="s">
        <v>32</v>
      </c>
      <c r="J16" s="14"/>
      <c r="K16" s="16"/>
      <c r="L16" s="15"/>
      <c r="M16" s="4"/>
      <c r="N16" s="17"/>
    </row>
    <row r="17" spans="1:14" ht="27.75" customHeight="1">
      <c r="A17" s="6" t="s">
        <v>116</v>
      </c>
      <c r="B17" s="7" t="s">
        <v>101</v>
      </c>
      <c r="C17" s="7"/>
      <c r="D17" s="7" t="s">
        <v>58</v>
      </c>
      <c r="E17" s="6" t="s">
        <v>103</v>
      </c>
      <c r="F17" s="8" t="s">
        <v>21</v>
      </c>
      <c r="G17" s="9">
        <v>65.7</v>
      </c>
      <c r="H17" s="14">
        <f>G17*0.5</f>
        <v>32.85</v>
      </c>
      <c r="I17" s="15" t="s">
        <v>32</v>
      </c>
      <c r="J17" s="14"/>
      <c r="K17" s="16"/>
      <c r="L17" s="15"/>
      <c r="M17" s="4"/>
      <c r="N17" s="17"/>
    </row>
    <row r="18" spans="1:14" ht="27.75" customHeight="1">
      <c r="A18" s="6" t="s">
        <v>117</v>
      </c>
      <c r="B18" s="7" t="s">
        <v>101</v>
      </c>
      <c r="C18" s="7"/>
      <c r="D18" s="7" t="s">
        <v>58</v>
      </c>
      <c r="E18" s="6" t="s">
        <v>103</v>
      </c>
      <c r="F18" s="8" t="s">
        <v>21</v>
      </c>
      <c r="G18" s="9">
        <v>65.6</v>
      </c>
      <c r="H18" s="14">
        <f>G18*0.5</f>
        <v>32.8</v>
      </c>
      <c r="I18" s="15" t="s">
        <v>32</v>
      </c>
      <c r="J18" s="14"/>
      <c r="K18" s="16"/>
      <c r="L18" s="15"/>
      <c r="M18" s="4"/>
      <c r="N18" s="17"/>
    </row>
  </sheetData>
  <sheetProtection/>
  <mergeCells count="13">
    <mergeCell ref="K2:K3"/>
    <mergeCell ref="L2:L3"/>
    <mergeCell ref="M2:M3"/>
    <mergeCell ref="N2:N3"/>
    <mergeCell ref="A1:N1"/>
    <mergeCell ref="G2:H2"/>
    <mergeCell ref="I2:J2"/>
    <mergeCell ref="A2:A3"/>
    <mergeCell ref="B2:B3"/>
    <mergeCell ref="C2:C3"/>
    <mergeCell ref="D2:D3"/>
    <mergeCell ref="E2:E3"/>
    <mergeCell ref="F2:F3"/>
  </mergeCells>
  <printOptions horizontalCentered="1" verticalCentered="1"/>
  <pageMargins left="0.35" right="0.35" top="0.59" bottom="0.59" header="0.51" footer="0.51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zoomScaleSheetLayoutView="100" zoomScalePageLayoutView="0" workbookViewId="0" topLeftCell="A1">
      <selection activeCell="F4" sqref="F1:F16384"/>
    </sheetView>
  </sheetViews>
  <sheetFormatPr defaultColWidth="9.00390625" defaultRowHeight="27.75" customHeight="1"/>
  <cols>
    <col min="1" max="1" width="13.00390625" style="2" customWidth="1"/>
    <col min="2" max="2" width="6.00390625" style="2" customWidth="1"/>
    <col min="3" max="4" width="6.125" style="2" customWidth="1"/>
    <col min="5" max="5" width="11.125" style="2" customWidth="1"/>
    <col min="6" max="6" width="6.625" style="2" customWidth="1"/>
    <col min="7" max="7" width="7.625" style="3" customWidth="1"/>
    <col min="8" max="8" width="7.50390625" style="2" customWidth="1"/>
    <col min="9" max="9" width="7.625" style="2" customWidth="1"/>
    <col min="10" max="10" width="7.125" style="2" customWidth="1"/>
    <col min="11" max="11" width="8.125" style="2" customWidth="1"/>
    <col min="12" max="12" width="7.00390625" style="2" customWidth="1"/>
    <col min="13" max="13" width="7.625" style="2" customWidth="1"/>
    <col min="14" max="14" width="7.125" style="2" customWidth="1"/>
    <col min="15" max="16384" width="9.00390625" style="2" customWidth="1"/>
  </cols>
  <sheetData>
    <row r="1" spans="1:14" ht="36.75" customHeight="1">
      <c r="A1" s="34" t="s">
        <v>490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</row>
    <row r="2" spans="1:14" s="1" customFormat="1" ht="22.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3"/>
      <c r="I2" s="33" t="s">
        <v>7</v>
      </c>
      <c r="J2" s="33"/>
      <c r="K2" s="33" t="s">
        <v>8</v>
      </c>
      <c r="L2" s="33" t="s">
        <v>9</v>
      </c>
      <c r="M2" s="33" t="s">
        <v>10</v>
      </c>
      <c r="N2" s="33" t="s">
        <v>11</v>
      </c>
    </row>
    <row r="3" spans="1:14" s="1" customFormat="1" ht="29.25" customHeight="1">
      <c r="A3" s="33"/>
      <c r="B3" s="33"/>
      <c r="C3" s="33"/>
      <c r="D3" s="33"/>
      <c r="E3" s="33"/>
      <c r="F3" s="33"/>
      <c r="G3" s="5" t="s">
        <v>12</v>
      </c>
      <c r="H3" s="5" t="s">
        <v>13</v>
      </c>
      <c r="I3" s="4" t="s">
        <v>14</v>
      </c>
      <c r="J3" s="4" t="s">
        <v>15</v>
      </c>
      <c r="K3" s="33"/>
      <c r="L3" s="33"/>
      <c r="M3" s="33"/>
      <c r="N3" s="33"/>
    </row>
    <row r="4" spans="1:14" ht="27.75" customHeight="1">
      <c r="A4" s="22" t="s">
        <v>118</v>
      </c>
      <c r="B4" s="23" t="s">
        <v>101</v>
      </c>
      <c r="C4" s="23" t="s">
        <v>18</v>
      </c>
      <c r="D4" s="23" t="s">
        <v>58</v>
      </c>
      <c r="E4" s="22" t="s">
        <v>119</v>
      </c>
      <c r="F4" s="24" t="s">
        <v>21</v>
      </c>
      <c r="G4" s="25">
        <v>73.3</v>
      </c>
      <c r="H4" s="14">
        <f aca="true" t="shared" si="0" ref="H4:H12">G4*0.4</f>
        <v>29.32</v>
      </c>
      <c r="I4" s="15">
        <v>89.44</v>
      </c>
      <c r="J4" s="14">
        <f aca="true" t="shared" si="1" ref="J4:J12">I4*0.6</f>
        <v>53.663999999999994</v>
      </c>
      <c r="K4" s="16">
        <f aca="true" t="shared" si="2" ref="K4:K12">J4+H4</f>
        <v>82.984</v>
      </c>
      <c r="L4" s="15">
        <f aca="true" t="shared" si="3" ref="L4:L12">RANK(K4,K$4:K$439,0)</f>
        <v>1</v>
      </c>
      <c r="M4" s="15" t="s">
        <v>22</v>
      </c>
      <c r="N4" s="17"/>
    </row>
    <row r="5" spans="1:14" ht="27.75" customHeight="1">
      <c r="A5" s="22" t="s">
        <v>120</v>
      </c>
      <c r="B5" s="23" t="s">
        <v>101</v>
      </c>
      <c r="C5" s="23" t="s">
        <v>121</v>
      </c>
      <c r="D5" s="23" t="s">
        <v>58</v>
      </c>
      <c r="E5" s="22" t="s">
        <v>119</v>
      </c>
      <c r="F5" s="24" t="s">
        <v>21</v>
      </c>
      <c r="G5" s="25">
        <v>70.2</v>
      </c>
      <c r="H5" s="14">
        <f t="shared" si="0"/>
        <v>28.080000000000002</v>
      </c>
      <c r="I5" s="15">
        <v>90.7</v>
      </c>
      <c r="J5" s="14">
        <f t="shared" si="1"/>
        <v>54.42</v>
      </c>
      <c r="K5" s="16">
        <f t="shared" si="2"/>
        <v>82.5</v>
      </c>
      <c r="L5" s="15">
        <f t="shared" si="3"/>
        <v>2</v>
      </c>
      <c r="M5" s="15" t="s">
        <v>22</v>
      </c>
      <c r="N5" s="17"/>
    </row>
    <row r="6" spans="1:14" ht="27.75" customHeight="1">
      <c r="A6" s="22" t="s">
        <v>122</v>
      </c>
      <c r="B6" s="23" t="s">
        <v>101</v>
      </c>
      <c r="C6" s="23" t="s">
        <v>26</v>
      </c>
      <c r="D6" s="23" t="s">
        <v>58</v>
      </c>
      <c r="E6" s="22" t="s">
        <v>119</v>
      </c>
      <c r="F6" s="24" t="s">
        <v>21</v>
      </c>
      <c r="G6" s="25">
        <v>73.1</v>
      </c>
      <c r="H6" s="14">
        <f t="shared" si="0"/>
        <v>29.24</v>
      </c>
      <c r="I6" s="15">
        <v>88.72</v>
      </c>
      <c r="J6" s="14">
        <f t="shared" si="1"/>
        <v>53.232</v>
      </c>
      <c r="K6" s="16">
        <f t="shared" si="2"/>
        <v>82.472</v>
      </c>
      <c r="L6" s="15">
        <f t="shared" si="3"/>
        <v>3</v>
      </c>
      <c r="M6" s="15" t="s">
        <v>22</v>
      </c>
      <c r="N6" s="17"/>
    </row>
    <row r="7" spans="1:14" ht="27.75" customHeight="1">
      <c r="A7" s="22" t="s">
        <v>123</v>
      </c>
      <c r="B7" s="23" t="s">
        <v>101</v>
      </c>
      <c r="C7" s="23" t="s">
        <v>124</v>
      </c>
      <c r="D7" s="23" t="s">
        <v>58</v>
      </c>
      <c r="E7" s="22" t="s">
        <v>119</v>
      </c>
      <c r="F7" s="24" t="s">
        <v>21</v>
      </c>
      <c r="G7" s="25">
        <v>74.4</v>
      </c>
      <c r="H7" s="14">
        <f t="shared" si="0"/>
        <v>29.760000000000005</v>
      </c>
      <c r="I7" s="15">
        <v>87.52</v>
      </c>
      <c r="J7" s="14">
        <f t="shared" si="1"/>
        <v>52.51199999999999</v>
      </c>
      <c r="K7" s="16">
        <f t="shared" si="2"/>
        <v>82.27199999999999</v>
      </c>
      <c r="L7" s="15">
        <f t="shared" si="3"/>
        <v>4</v>
      </c>
      <c r="M7" s="15"/>
      <c r="N7" s="17"/>
    </row>
    <row r="8" spans="1:14" ht="27.75" customHeight="1">
      <c r="A8" s="22" t="s">
        <v>125</v>
      </c>
      <c r="B8" s="23" t="s">
        <v>101</v>
      </c>
      <c r="C8" s="23" t="s">
        <v>126</v>
      </c>
      <c r="D8" s="23" t="s">
        <v>58</v>
      </c>
      <c r="E8" s="22" t="s">
        <v>119</v>
      </c>
      <c r="F8" s="24" t="s">
        <v>21</v>
      </c>
      <c r="G8" s="25">
        <v>72.2</v>
      </c>
      <c r="H8" s="14">
        <f t="shared" si="0"/>
        <v>28.880000000000003</v>
      </c>
      <c r="I8" s="15">
        <v>87.66</v>
      </c>
      <c r="J8" s="14">
        <f t="shared" si="1"/>
        <v>52.596</v>
      </c>
      <c r="K8" s="16">
        <f t="shared" si="2"/>
        <v>81.476</v>
      </c>
      <c r="L8" s="15">
        <f t="shared" si="3"/>
        <v>5</v>
      </c>
      <c r="M8" s="15"/>
      <c r="N8" s="17"/>
    </row>
    <row r="9" spans="1:14" ht="27.75" customHeight="1">
      <c r="A9" s="22" t="s">
        <v>127</v>
      </c>
      <c r="B9" s="23" t="s">
        <v>101</v>
      </c>
      <c r="C9" s="23" t="s">
        <v>128</v>
      </c>
      <c r="D9" s="23" t="s">
        <v>58</v>
      </c>
      <c r="E9" s="22" t="s">
        <v>119</v>
      </c>
      <c r="F9" s="24" t="s">
        <v>21</v>
      </c>
      <c r="G9" s="25">
        <v>71.6</v>
      </c>
      <c r="H9" s="14">
        <f t="shared" si="0"/>
        <v>28.64</v>
      </c>
      <c r="I9" s="15">
        <v>86.24</v>
      </c>
      <c r="J9" s="14">
        <f t="shared" si="1"/>
        <v>51.74399999999999</v>
      </c>
      <c r="K9" s="16">
        <f t="shared" si="2"/>
        <v>80.38399999999999</v>
      </c>
      <c r="L9" s="15">
        <f t="shared" si="3"/>
        <v>6</v>
      </c>
      <c r="M9" s="15"/>
      <c r="N9" s="17"/>
    </row>
    <row r="10" spans="1:14" ht="27.75" customHeight="1">
      <c r="A10" s="22" t="s">
        <v>129</v>
      </c>
      <c r="B10" s="23" t="s">
        <v>101</v>
      </c>
      <c r="C10" s="23" t="s">
        <v>130</v>
      </c>
      <c r="D10" s="23" t="s">
        <v>58</v>
      </c>
      <c r="E10" s="22" t="s">
        <v>119</v>
      </c>
      <c r="F10" s="24" t="s">
        <v>21</v>
      </c>
      <c r="G10" s="25">
        <v>72</v>
      </c>
      <c r="H10" s="14">
        <f t="shared" si="0"/>
        <v>28.8</v>
      </c>
      <c r="I10" s="15">
        <v>85.2</v>
      </c>
      <c r="J10" s="14">
        <f t="shared" si="1"/>
        <v>51.12</v>
      </c>
      <c r="K10" s="16">
        <f t="shared" si="2"/>
        <v>79.92</v>
      </c>
      <c r="L10" s="15">
        <f t="shared" si="3"/>
        <v>7</v>
      </c>
      <c r="M10" s="15"/>
      <c r="N10" s="17"/>
    </row>
    <row r="11" spans="1:14" ht="27.75" customHeight="1">
      <c r="A11" s="22" t="s">
        <v>131</v>
      </c>
      <c r="B11" s="23" t="s">
        <v>101</v>
      </c>
      <c r="C11" s="23" t="s">
        <v>28</v>
      </c>
      <c r="D11" s="23" t="s">
        <v>58</v>
      </c>
      <c r="E11" s="22" t="s">
        <v>119</v>
      </c>
      <c r="F11" s="24" t="s">
        <v>21</v>
      </c>
      <c r="G11" s="25">
        <v>69.5</v>
      </c>
      <c r="H11" s="14">
        <f t="shared" si="0"/>
        <v>27.8</v>
      </c>
      <c r="I11" s="15">
        <v>85.42</v>
      </c>
      <c r="J11" s="14">
        <f t="shared" si="1"/>
        <v>51.252</v>
      </c>
      <c r="K11" s="16">
        <f t="shared" si="2"/>
        <v>79.052</v>
      </c>
      <c r="L11" s="15">
        <f t="shared" si="3"/>
        <v>8</v>
      </c>
      <c r="M11" s="15"/>
      <c r="N11" s="17"/>
    </row>
    <row r="12" spans="1:14" ht="27.75" customHeight="1">
      <c r="A12" s="22" t="s">
        <v>132</v>
      </c>
      <c r="B12" s="23" t="s">
        <v>101</v>
      </c>
      <c r="C12" s="23" t="s">
        <v>24</v>
      </c>
      <c r="D12" s="23" t="s">
        <v>58</v>
      </c>
      <c r="E12" s="22" t="s">
        <v>119</v>
      </c>
      <c r="F12" s="24" t="s">
        <v>21</v>
      </c>
      <c r="G12" s="25">
        <v>69.4</v>
      </c>
      <c r="H12" s="14">
        <f t="shared" si="0"/>
        <v>27.760000000000005</v>
      </c>
      <c r="I12" s="15">
        <v>85.36</v>
      </c>
      <c r="J12" s="14">
        <f t="shared" si="1"/>
        <v>51.216</v>
      </c>
      <c r="K12" s="16">
        <f t="shared" si="2"/>
        <v>78.976</v>
      </c>
      <c r="L12" s="15">
        <f t="shared" si="3"/>
        <v>9</v>
      </c>
      <c r="M12" s="15"/>
      <c r="N12" s="17"/>
    </row>
  </sheetData>
  <sheetProtection/>
  <mergeCells count="13">
    <mergeCell ref="K2:K3"/>
    <mergeCell ref="L2:L3"/>
    <mergeCell ref="M2:M3"/>
    <mergeCell ref="N2:N3"/>
    <mergeCell ref="A1:N1"/>
    <mergeCell ref="G2:H2"/>
    <mergeCell ref="I2:J2"/>
    <mergeCell ref="A2:A3"/>
    <mergeCell ref="B2:B3"/>
    <mergeCell ref="C2:C3"/>
    <mergeCell ref="D2:D3"/>
    <mergeCell ref="E2:E3"/>
    <mergeCell ref="F2:F3"/>
  </mergeCells>
  <printOptions horizontalCentered="1" verticalCentered="1"/>
  <pageMargins left="0.35" right="0.35" top="0.59" bottom="0.59" header="0.51" footer="0.51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zoomScaleSheetLayoutView="100" zoomScalePageLayoutView="0" workbookViewId="0" topLeftCell="A1">
      <selection activeCell="F4" sqref="F1:F16384"/>
    </sheetView>
  </sheetViews>
  <sheetFormatPr defaultColWidth="9.00390625" defaultRowHeight="27.75" customHeight="1"/>
  <cols>
    <col min="1" max="1" width="13.00390625" style="2" customWidth="1"/>
    <col min="2" max="2" width="6.00390625" style="2" customWidth="1"/>
    <col min="3" max="4" width="6.125" style="2" customWidth="1"/>
    <col min="5" max="5" width="11.125" style="2" customWidth="1"/>
    <col min="6" max="6" width="6.625" style="2" customWidth="1"/>
    <col min="7" max="7" width="7.625" style="3" customWidth="1"/>
    <col min="8" max="8" width="7.50390625" style="2" customWidth="1"/>
    <col min="9" max="9" width="7.625" style="2" customWidth="1"/>
    <col min="10" max="10" width="7.125" style="2" customWidth="1"/>
    <col min="11" max="11" width="8.125" style="2" customWidth="1"/>
    <col min="12" max="12" width="7.00390625" style="2" customWidth="1"/>
    <col min="13" max="13" width="7.625" style="2" customWidth="1"/>
    <col min="14" max="14" width="7.125" style="2" customWidth="1"/>
    <col min="15" max="16384" width="9.00390625" style="2" customWidth="1"/>
  </cols>
  <sheetData>
    <row r="1" spans="1:14" ht="36.75" customHeight="1">
      <c r="A1" s="34" t="s">
        <v>490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</row>
    <row r="2" spans="1:14" s="1" customFormat="1" ht="22.5" customHeigh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6" t="s">
        <v>6</v>
      </c>
      <c r="H2" s="33"/>
      <c r="I2" s="33" t="s">
        <v>7</v>
      </c>
      <c r="J2" s="33"/>
      <c r="K2" s="33" t="s">
        <v>8</v>
      </c>
      <c r="L2" s="33" t="s">
        <v>9</v>
      </c>
      <c r="M2" s="33" t="s">
        <v>10</v>
      </c>
      <c r="N2" s="33" t="s">
        <v>11</v>
      </c>
    </row>
    <row r="3" spans="1:14" s="1" customFormat="1" ht="29.25" customHeight="1">
      <c r="A3" s="33"/>
      <c r="B3" s="33"/>
      <c r="C3" s="33"/>
      <c r="D3" s="33"/>
      <c r="E3" s="33"/>
      <c r="F3" s="33"/>
      <c r="G3" s="5" t="s">
        <v>12</v>
      </c>
      <c r="H3" s="5" t="s">
        <v>13</v>
      </c>
      <c r="I3" s="4" t="s">
        <v>14</v>
      </c>
      <c r="J3" s="4" t="s">
        <v>15</v>
      </c>
      <c r="K3" s="33"/>
      <c r="L3" s="33"/>
      <c r="M3" s="33"/>
      <c r="N3" s="33"/>
    </row>
    <row r="4" spans="1:14" ht="32.25" customHeight="1">
      <c r="A4" s="22" t="s">
        <v>133</v>
      </c>
      <c r="B4" s="23" t="s">
        <v>34</v>
      </c>
      <c r="C4" s="23" t="s">
        <v>26</v>
      </c>
      <c r="D4" s="23" t="s">
        <v>58</v>
      </c>
      <c r="E4" s="22" t="s">
        <v>134</v>
      </c>
      <c r="F4" s="24" t="s">
        <v>21</v>
      </c>
      <c r="G4" s="25">
        <v>71.2</v>
      </c>
      <c r="H4" s="14">
        <f aca="true" t="shared" si="0" ref="H4:H12">G4*0.4</f>
        <v>28.480000000000004</v>
      </c>
      <c r="I4" s="15">
        <v>90.8</v>
      </c>
      <c r="J4" s="14">
        <f aca="true" t="shared" si="1" ref="J4:J11">I4*0.6</f>
        <v>54.48</v>
      </c>
      <c r="K4" s="16">
        <f aca="true" t="shared" si="2" ref="K4:K11">J4+H4</f>
        <v>82.96000000000001</v>
      </c>
      <c r="L4" s="15">
        <f aca="true" t="shared" si="3" ref="L4:L11">RANK(K4,K$4:K$443,0)</f>
        <v>1</v>
      </c>
      <c r="M4" s="4" t="s">
        <v>22</v>
      </c>
      <c r="N4" s="4"/>
    </row>
    <row r="5" spans="1:14" ht="32.25" customHeight="1">
      <c r="A5" s="22" t="s">
        <v>135</v>
      </c>
      <c r="B5" s="23" t="s">
        <v>34</v>
      </c>
      <c r="C5" s="23" t="s">
        <v>130</v>
      </c>
      <c r="D5" s="23" t="s">
        <v>58</v>
      </c>
      <c r="E5" s="22" t="s">
        <v>134</v>
      </c>
      <c r="F5" s="24" t="s">
        <v>21</v>
      </c>
      <c r="G5" s="25">
        <v>72</v>
      </c>
      <c r="H5" s="14">
        <f t="shared" si="0"/>
        <v>28.8</v>
      </c>
      <c r="I5" s="15">
        <v>87</v>
      </c>
      <c r="J5" s="14">
        <f t="shared" si="1"/>
        <v>52.199999999999996</v>
      </c>
      <c r="K5" s="16">
        <f t="shared" si="2"/>
        <v>81</v>
      </c>
      <c r="L5" s="15">
        <f t="shared" si="3"/>
        <v>2</v>
      </c>
      <c r="M5" s="4" t="s">
        <v>22</v>
      </c>
      <c r="N5" s="4"/>
    </row>
    <row r="6" spans="1:14" ht="32.25" customHeight="1">
      <c r="A6" s="22" t="s">
        <v>136</v>
      </c>
      <c r="B6" s="23" t="s">
        <v>34</v>
      </c>
      <c r="C6" s="23" t="s">
        <v>24</v>
      </c>
      <c r="D6" s="23" t="s">
        <v>58</v>
      </c>
      <c r="E6" s="22" t="s">
        <v>134</v>
      </c>
      <c r="F6" s="24" t="s">
        <v>21</v>
      </c>
      <c r="G6" s="25">
        <v>68.5</v>
      </c>
      <c r="H6" s="14">
        <f t="shared" si="0"/>
        <v>27.400000000000002</v>
      </c>
      <c r="I6" s="15">
        <v>88.6</v>
      </c>
      <c r="J6" s="14">
        <f t="shared" si="1"/>
        <v>53.16</v>
      </c>
      <c r="K6" s="16">
        <f t="shared" si="2"/>
        <v>80.56</v>
      </c>
      <c r="L6" s="15">
        <f t="shared" si="3"/>
        <v>3</v>
      </c>
      <c r="M6" s="4" t="s">
        <v>22</v>
      </c>
      <c r="N6" s="4"/>
    </row>
    <row r="7" spans="1:14" ht="32.25" customHeight="1">
      <c r="A7" s="22" t="s">
        <v>137</v>
      </c>
      <c r="B7" s="23" t="s">
        <v>34</v>
      </c>
      <c r="C7" s="23" t="s">
        <v>138</v>
      </c>
      <c r="D7" s="23" t="s">
        <v>58</v>
      </c>
      <c r="E7" s="22" t="s">
        <v>134</v>
      </c>
      <c r="F7" s="24" t="s">
        <v>21</v>
      </c>
      <c r="G7" s="25">
        <v>72.3</v>
      </c>
      <c r="H7" s="14">
        <f t="shared" si="0"/>
        <v>28.92</v>
      </c>
      <c r="I7" s="15">
        <v>86</v>
      </c>
      <c r="J7" s="14">
        <f t="shared" si="1"/>
        <v>51.6</v>
      </c>
      <c r="K7" s="16">
        <f t="shared" si="2"/>
        <v>80.52000000000001</v>
      </c>
      <c r="L7" s="15">
        <f t="shared" si="3"/>
        <v>4</v>
      </c>
      <c r="M7" s="4"/>
      <c r="N7" s="4"/>
    </row>
    <row r="8" spans="1:14" ht="32.25" customHeight="1">
      <c r="A8" s="22" t="s">
        <v>139</v>
      </c>
      <c r="B8" s="23" t="s">
        <v>34</v>
      </c>
      <c r="C8" s="23" t="s">
        <v>121</v>
      </c>
      <c r="D8" s="23" t="s">
        <v>58</v>
      </c>
      <c r="E8" s="22" t="s">
        <v>134</v>
      </c>
      <c r="F8" s="24" t="s">
        <v>21</v>
      </c>
      <c r="G8" s="25">
        <v>69.4</v>
      </c>
      <c r="H8" s="14">
        <f t="shared" si="0"/>
        <v>27.760000000000005</v>
      </c>
      <c r="I8" s="15">
        <v>87.4</v>
      </c>
      <c r="J8" s="14">
        <f t="shared" si="1"/>
        <v>52.440000000000005</v>
      </c>
      <c r="K8" s="16">
        <f t="shared" si="2"/>
        <v>80.20000000000002</v>
      </c>
      <c r="L8" s="15">
        <f t="shared" si="3"/>
        <v>5</v>
      </c>
      <c r="M8" s="4"/>
      <c r="N8" s="4"/>
    </row>
    <row r="9" spans="1:14" ht="32.25" customHeight="1">
      <c r="A9" s="22" t="s">
        <v>140</v>
      </c>
      <c r="B9" s="23" t="s">
        <v>34</v>
      </c>
      <c r="C9" s="23" t="s">
        <v>28</v>
      </c>
      <c r="D9" s="23" t="s">
        <v>58</v>
      </c>
      <c r="E9" s="22" t="s">
        <v>134</v>
      </c>
      <c r="F9" s="24" t="s">
        <v>21</v>
      </c>
      <c r="G9" s="25">
        <v>70.2</v>
      </c>
      <c r="H9" s="14">
        <f t="shared" si="0"/>
        <v>28.080000000000002</v>
      </c>
      <c r="I9" s="15">
        <v>86</v>
      </c>
      <c r="J9" s="14">
        <f t="shared" si="1"/>
        <v>51.6</v>
      </c>
      <c r="K9" s="16">
        <f t="shared" si="2"/>
        <v>79.68</v>
      </c>
      <c r="L9" s="15">
        <f t="shared" si="3"/>
        <v>6</v>
      </c>
      <c r="M9" s="4"/>
      <c r="N9" s="4"/>
    </row>
    <row r="10" spans="1:14" ht="32.25" customHeight="1">
      <c r="A10" s="22" t="s">
        <v>141</v>
      </c>
      <c r="B10" s="23" t="s">
        <v>34</v>
      </c>
      <c r="C10" s="23" t="s">
        <v>126</v>
      </c>
      <c r="D10" s="23" t="s">
        <v>58</v>
      </c>
      <c r="E10" s="22" t="s">
        <v>134</v>
      </c>
      <c r="F10" s="24" t="s">
        <v>21</v>
      </c>
      <c r="G10" s="25">
        <v>70.6</v>
      </c>
      <c r="H10" s="14">
        <f t="shared" si="0"/>
        <v>28.24</v>
      </c>
      <c r="I10" s="15">
        <v>84.8</v>
      </c>
      <c r="J10" s="14">
        <f t="shared" si="1"/>
        <v>50.879999999999995</v>
      </c>
      <c r="K10" s="16">
        <f t="shared" si="2"/>
        <v>79.11999999999999</v>
      </c>
      <c r="L10" s="15">
        <f t="shared" si="3"/>
        <v>7</v>
      </c>
      <c r="M10" s="4"/>
      <c r="N10" s="4"/>
    </row>
    <row r="11" spans="1:14" ht="32.25" customHeight="1">
      <c r="A11" s="22" t="s">
        <v>142</v>
      </c>
      <c r="B11" s="23" t="s">
        <v>34</v>
      </c>
      <c r="C11" s="23" t="s">
        <v>124</v>
      </c>
      <c r="D11" s="23" t="s">
        <v>58</v>
      </c>
      <c r="E11" s="22" t="s">
        <v>134</v>
      </c>
      <c r="F11" s="24" t="s">
        <v>56</v>
      </c>
      <c r="G11" s="25">
        <v>68</v>
      </c>
      <c r="H11" s="14">
        <f t="shared" si="0"/>
        <v>27.200000000000003</v>
      </c>
      <c r="I11" s="15">
        <v>82.4</v>
      </c>
      <c r="J11" s="14">
        <f t="shared" si="1"/>
        <v>49.440000000000005</v>
      </c>
      <c r="K11" s="16">
        <f t="shared" si="2"/>
        <v>76.64000000000001</v>
      </c>
      <c r="L11" s="15">
        <f t="shared" si="3"/>
        <v>8</v>
      </c>
      <c r="M11" s="4"/>
      <c r="N11" s="4"/>
    </row>
    <row r="12" spans="1:14" ht="32.25" customHeight="1">
      <c r="A12" s="22" t="s">
        <v>143</v>
      </c>
      <c r="B12" s="23" t="s">
        <v>34</v>
      </c>
      <c r="C12" s="23"/>
      <c r="D12" s="23" t="s">
        <v>58</v>
      </c>
      <c r="E12" s="22" t="s">
        <v>134</v>
      </c>
      <c r="F12" s="24" t="s">
        <v>21</v>
      </c>
      <c r="G12" s="25">
        <v>71.3</v>
      </c>
      <c r="H12" s="14">
        <f t="shared" si="0"/>
        <v>28.52</v>
      </c>
      <c r="I12" s="15" t="s">
        <v>32</v>
      </c>
      <c r="J12" s="14"/>
      <c r="K12" s="16"/>
      <c r="L12" s="15"/>
      <c r="M12" s="4"/>
      <c r="N12" s="4"/>
    </row>
  </sheetData>
  <sheetProtection/>
  <mergeCells count="13">
    <mergeCell ref="K2:K3"/>
    <mergeCell ref="L2:L3"/>
    <mergeCell ref="M2:M3"/>
    <mergeCell ref="N2:N3"/>
    <mergeCell ref="A1:N1"/>
    <mergeCell ref="G2:H2"/>
    <mergeCell ref="I2:J2"/>
    <mergeCell ref="A2:A3"/>
    <mergeCell ref="B2:B3"/>
    <mergeCell ref="C2:C3"/>
    <mergeCell ref="D2:D3"/>
    <mergeCell ref="E2:E3"/>
    <mergeCell ref="F2:F3"/>
  </mergeCells>
  <printOptions horizontalCentered="1" verticalCentered="1"/>
  <pageMargins left="0.35" right="0.35" top="0.59" bottom="0.59" header="0.51" footer="0.51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2020-08-21T00:43:00Z</cp:lastPrinted>
  <dcterms:created xsi:type="dcterms:W3CDTF">2013-04-23T06:48:14Z</dcterms:created>
  <dcterms:modified xsi:type="dcterms:W3CDTF">2020-08-21T02:19:57Z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