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拟聘用人员表20人" sheetId="1" r:id="rId1"/>
  </sheets>
  <definedNames>
    <definedName name="_xlnm.Print_Titles" localSheetId="0">'拟聘用人员表20人'!$1:$2</definedName>
  </definedNames>
  <calcPr fullCalcOnLoad="1"/>
</workbook>
</file>

<file path=xl/sharedStrings.xml><?xml version="1.0" encoding="utf-8"?>
<sst xmlns="http://schemas.openxmlformats.org/spreadsheetml/2006/main" count="30" uniqueCount="17">
  <si>
    <t>生态环境局宛城分局--拟聘用人员表</t>
  </si>
  <si>
    <t>序号</t>
  </si>
  <si>
    <t>报考岗位</t>
  </si>
  <si>
    <t>姓名</t>
  </si>
  <si>
    <t>性别</t>
  </si>
  <si>
    <t>毕业院校</t>
  </si>
  <si>
    <t>所学专业</t>
  </si>
  <si>
    <t>学历</t>
  </si>
  <si>
    <t>备注</t>
  </si>
  <si>
    <t>101_环保（男性）</t>
  </si>
  <si>
    <t>102_环保（女性）</t>
  </si>
  <si>
    <t>104_文秘</t>
  </si>
  <si>
    <t>105_通信</t>
  </si>
  <si>
    <t>106_财会</t>
  </si>
  <si>
    <t>107_法律</t>
  </si>
  <si>
    <t>109_林业生态</t>
  </si>
  <si>
    <t>本科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</si>
</sst>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22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J1" sqref="J1"/>
    </sheetView>
  </sheetViews>
  <sheetFormatPr defaultColWidth="9.00390625" defaultRowHeight="14.25"/>
  <cols>
    <col min="1" max="1" width="4.50390625" style="1" customWidth="1"/>
    <col min="2" max="2" width="13.375" style="0" customWidth="1"/>
    <col min="3" max="3" width="7.875" style="0" customWidth="1"/>
    <col min="4" max="4" width="0.12890625" style="2" hidden="1" customWidth="1"/>
    <col min="5" max="5" width="25.375" style="0" customWidth="1"/>
    <col min="6" max="6" width="17.125" style="0" customWidth="1"/>
    <col min="7" max="7" width="7.125" style="2" customWidth="1"/>
    <col min="8" max="8" width="5.00390625" style="2" customWidth="1"/>
  </cols>
  <sheetData>
    <row r="1" spans="1:8" ht="36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31.5" customHeight="1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7" t="s">
        <v>7</v>
      </c>
      <c r="H2" s="7" t="s">
        <v>8</v>
      </c>
    </row>
    <row r="3" spans="1:8" ht="31.5" customHeight="1">
      <c r="A3" s="8">
        <v>1</v>
      </c>
      <c r="B3" s="9" t="s">
        <v>9</v>
      </c>
      <c r="C3" s="10" t="str">
        <f>"谭仁喆"</f>
        <v>谭仁喆</v>
      </c>
      <c r="D3" s="11" t="str">
        <f>"男"</f>
        <v>男</v>
      </c>
      <c r="E3" s="12" t="str">
        <f>"内蒙古科技大学"</f>
        <v>内蒙古科技大学</v>
      </c>
      <c r="F3" s="12" t="str">
        <f aca="true" t="shared" si="0" ref="F3:F8">"环境工程"</f>
        <v>环境工程</v>
      </c>
      <c r="G3" s="11" t="str">
        <f aca="true" t="shared" si="1" ref="G3:G9">"本科"</f>
        <v>本科</v>
      </c>
      <c r="H3" s="13"/>
    </row>
    <row r="4" spans="1:8" ht="31.5" customHeight="1">
      <c r="A4" s="8">
        <v>2</v>
      </c>
      <c r="B4" s="9" t="s">
        <v>9</v>
      </c>
      <c r="C4" s="10" t="str">
        <f>"张锦源"</f>
        <v>张锦源</v>
      </c>
      <c r="D4" s="11" t="str">
        <f>"男"</f>
        <v>男</v>
      </c>
      <c r="E4" s="12" t="str">
        <f>"北京建筑大学"</f>
        <v>北京建筑大学</v>
      </c>
      <c r="F4" s="12" t="str">
        <f t="shared" si="0"/>
        <v>环境工程</v>
      </c>
      <c r="G4" s="11" t="str">
        <f t="shared" si="1"/>
        <v>本科</v>
      </c>
      <c r="H4" s="13"/>
    </row>
    <row r="5" spans="1:8" ht="31.5" customHeight="1">
      <c r="A5" s="8">
        <v>3</v>
      </c>
      <c r="B5" s="9" t="s">
        <v>9</v>
      </c>
      <c r="C5" s="10" t="str">
        <f>"张振"</f>
        <v>张振</v>
      </c>
      <c r="D5" s="11" t="str">
        <f>"男"</f>
        <v>男</v>
      </c>
      <c r="E5" s="12" t="str">
        <f>"郑州航空工业管理学院"</f>
        <v>郑州航空工业管理学院</v>
      </c>
      <c r="F5" s="12" t="str">
        <f t="shared" si="0"/>
        <v>环境工程</v>
      </c>
      <c r="G5" s="11" t="str">
        <f t="shared" si="1"/>
        <v>本科</v>
      </c>
      <c r="H5" s="13"/>
    </row>
    <row r="6" spans="1:8" ht="31.5" customHeight="1">
      <c r="A6" s="8">
        <v>4</v>
      </c>
      <c r="B6" s="9" t="s">
        <v>10</v>
      </c>
      <c r="C6" s="10" t="str">
        <f>"李雨桐"</f>
        <v>李雨桐</v>
      </c>
      <c r="D6" s="11" t="str">
        <f aca="true" t="shared" si="2" ref="D6:D9">"女"</f>
        <v>女</v>
      </c>
      <c r="E6" s="12" t="str">
        <f>"河南农业大学"</f>
        <v>河南农业大学</v>
      </c>
      <c r="F6" s="12" t="str">
        <f t="shared" si="0"/>
        <v>环境工程</v>
      </c>
      <c r="G6" s="11" t="str">
        <f t="shared" si="1"/>
        <v>本科</v>
      </c>
      <c r="H6" s="13"/>
    </row>
    <row r="7" spans="1:8" ht="31.5" customHeight="1">
      <c r="A7" s="8">
        <v>5</v>
      </c>
      <c r="B7" s="9" t="s">
        <v>10</v>
      </c>
      <c r="C7" s="10" t="str">
        <f>"杨林锐"</f>
        <v>杨林锐</v>
      </c>
      <c r="D7" s="11" t="str">
        <f t="shared" si="2"/>
        <v>女</v>
      </c>
      <c r="E7" s="12" t="str">
        <f>"西藏大学"</f>
        <v>西藏大学</v>
      </c>
      <c r="F7" s="12" t="str">
        <f t="shared" si="0"/>
        <v>环境工程</v>
      </c>
      <c r="G7" s="11" t="str">
        <f t="shared" si="1"/>
        <v>本科</v>
      </c>
      <c r="H7" s="13"/>
    </row>
    <row r="8" spans="1:8" ht="31.5" customHeight="1">
      <c r="A8" s="8">
        <v>6</v>
      </c>
      <c r="B8" s="9" t="s">
        <v>10</v>
      </c>
      <c r="C8" s="10" t="str">
        <f>"刘静"</f>
        <v>刘静</v>
      </c>
      <c r="D8" s="11" t="str">
        <f t="shared" si="2"/>
        <v>女</v>
      </c>
      <c r="E8" s="12" t="str">
        <f>"韶关学院"</f>
        <v>韶关学院</v>
      </c>
      <c r="F8" s="12" t="str">
        <f t="shared" si="0"/>
        <v>环境工程</v>
      </c>
      <c r="G8" s="11" t="str">
        <f t="shared" si="1"/>
        <v>本科</v>
      </c>
      <c r="H8" s="13"/>
    </row>
    <row r="9" spans="1:8" ht="31.5" customHeight="1">
      <c r="A9" s="8">
        <v>7</v>
      </c>
      <c r="B9" s="9" t="s">
        <v>11</v>
      </c>
      <c r="C9" s="10" t="str">
        <f>"孔维聃"</f>
        <v>孔维聃</v>
      </c>
      <c r="D9" s="11" t="str">
        <f t="shared" si="2"/>
        <v>女</v>
      </c>
      <c r="E9" s="12" t="str">
        <f>"新乡学院"</f>
        <v>新乡学院</v>
      </c>
      <c r="F9" s="12" t="str">
        <f>"汉语言文学"</f>
        <v>汉语言文学</v>
      </c>
      <c r="G9" s="11" t="str">
        <f t="shared" si="1"/>
        <v>本科</v>
      </c>
      <c r="H9" s="13"/>
    </row>
    <row r="10" spans="1:8" ht="31.5" customHeight="1">
      <c r="A10" s="8">
        <v>8</v>
      </c>
      <c r="B10" s="9" t="s">
        <v>12</v>
      </c>
      <c r="C10" s="10" t="str">
        <f>"刘洋"</f>
        <v>刘洋</v>
      </c>
      <c r="D10" s="11" t="str">
        <f>"男"</f>
        <v>男</v>
      </c>
      <c r="E10" s="12" t="str">
        <f>"郑州工业应用技术学院"</f>
        <v>郑州工业应用技术学院</v>
      </c>
      <c r="F10" s="12" t="str">
        <f>"通信工程"</f>
        <v>通信工程</v>
      </c>
      <c r="G10" s="11" t="str">
        <f aca="true" t="shared" si="3" ref="G10:G21">"本科"</f>
        <v>本科</v>
      </c>
      <c r="H10" s="13"/>
    </row>
    <row r="11" spans="1:8" ht="31.5" customHeight="1">
      <c r="A11" s="8">
        <v>9</v>
      </c>
      <c r="B11" s="9" t="s">
        <v>12</v>
      </c>
      <c r="C11" s="10" t="str">
        <f>"门乐雅"</f>
        <v>门乐雅</v>
      </c>
      <c r="D11" s="11" t="str">
        <f aca="true" t="shared" si="4" ref="D11:D18">"女"</f>
        <v>女</v>
      </c>
      <c r="E11" s="12" t="str">
        <f>"黄河科技学院"</f>
        <v>黄河科技学院</v>
      </c>
      <c r="F11" s="12" t="str">
        <f>"通信工程"</f>
        <v>通信工程</v>
      </c>
      <c r="G11" s="11" t="str">
        <f t="shared" si="3"/>
        <v>本科</v>
      </c>
      <c r="H11" s="13"/>
    </row>
    <row r="12" spans="1:8" ht="31.5" customHeight="1">
      <c r="A12" s="8">
        <v>10</v>
      </c>
      <c r="B12" s="9" t="s">
        <v>13</v>
      </c>
      <c r="C12" s="10" t="str">
        <f>"贾秋"</f>
        <v>贾秋</v>
      </c>
      <c r="D12" s="11" t="str">
        <f t="shared" si="4"/>
        <v>女</v>
      </c>
      <c r="E12" s="12" t="str">
        <f>"河南大学民生学院"</f>
        <v>河南大学民生学院</v>
      </c>
      <c r="F12" s="12" t="str">
        <f aca="true" t="shared" si="5" ref="F12:F17">"会计学"</f>
        <v>会计学</v>
      </c>
      <c r="G12" s="11" t="str">
        <f t="shared" si="3"/>
        <v>本科</v>
      </c>
      <c r="H12" s="13"/>
    </row>
    <row r="13" spans="1:8" ht="31.5" customHeight="1">
      <c r="A13" s="8">
        <v>11</v>
      </c>
      <c r="B13" s="9" t="s">
        <v>13</v>
      </c>
      <c r="C13" s="10" t="str">
        <f>"王皓玉"</f>
        <v>王皓玉</v>
      </c>
      <c r="D13" s="11" t="str">
        <f t="shared" si="4"/>
        <v>女</v>
      </c>
      <c r="E13" s="12" t="str">
        <f>"河南财经政法大学成功学院"</f>
        <v>河南财经政法大学成功学院</v>
      </c>
      <c r="F13" s="9" t="str">
        <f>"会计学（注册会计师方向）"</f>
        <v>会计学（注册会计师方向）</v>
      </c>
      <c r="G13" s="11" t="str">
        <f t="shared" si="3"/>
        <v>本科</v>
      </c>
      <c r="H13" s="13"/>
    </row>
    <row r="14" spans="1:8" ht="31.5" customHeight="1">
      <c r="A14" s="8">
        <v>12</v>
      </c>
      <c r="B14" s="9" t="s">
        <v>13</v>
      </c>
      <c r="C14" s="10" t="str">
        <f>"孙妍聪"</f>
        <v>孙妍聪</v>
      </c>
      <c r="D14" s="11" t="str">
        <f t="shared" si="4"/>
        <v>女</v>
      </c>
      <c r="E14" s="12" t="str">
        <f>"河南财经政法大学"</f>
        <v>河南财经政法大学</v>
      </c>
      <c r="F14" s="9" t="str">
        <f>"会计学（注册会计师方向）"</f>
        <v>会计学（注册会计师方向）</v>
      </c>
      <c r="G14" s="11" t="str">
        <f t="shared" si="3"/>
        <v>本科</v>
      </c>
      <c r="H14" s="13"/>
    </row>
    <row r="15" spans="1:8" ht="31.5" customHeight="1">
      <c r="A15" s="8">
        <v>13</v>
      </c>
      <c r="B15" s="9" t="s">
        <v>13</v>
      </c>
      <c r="C15" s="10" t="str">
        <f>"王璐"</f>
        <v>王璐</v>
      </c>
      <c r="D15" s="11" t="str">
        <f t="shared" si="4"/>
        <v>女</v>
      </c>
      <c r="E15" s="12" t="str">
        <f>"新乡学院"</f>
        <v>新乡学院</v>
      </c>
      <c r="F15" s="12" t="str">
        <f t="shared" si="5"/>
        <v>会计学</v>
      </c>
      <c r="G15" s="11" t="str">
        <f t="shared" si="3"/>
        <v>本科</v>
      </c>
      <c r="H15" s="13"/>
    </row>
    <row r="16" spans="1:8" ht="31.5" customHeight="1">
      <c r="A16" s="8">
        <v>14</v>
      </c>
      <c r="B16" s="9" t="s">
        <v>13</v>
      </c>
      <c r="C16" s="10" t="str">
        <f>"汪薇馨"</f>
        <v>汪薇馨</v>
      </c>
      <c r="D16" s="11" t="str">
        <f t="shared" si="4"/>
        <v>女</v>
      </c>
      <c r="E16" s="12" t="str">
        <f>"中原工学院信息商务学院"</f>
        <v>中原工学院信息商务学院</v>
      </c>
      <c r="F16" s="12" t="str">
        <f t="shared" si="5"/>
        <v>会计学</v>
      </c>
      <c r="G16" s="11" t="str">
        <f t="shared" si="3"/>
        <v>本科</v>
      </c>
      <c r="H16" s="13"/>
    </row>
    <row r="17" spans="1:8" ht="31.5" customHeight="1">
      <c r="A17" s="8">
        <v>15</v>
      </c>
      <c r="B17" s="9" t="s">
        <v>13</v>
      </c>
      <c r="C17" s="10" t="str">
        <f>"高兴"</f>
        <v>高兴</v>
      </c>
      <c r="D17" s="11" t="str">
        <f t="shared" si="4"/>
        <v>女</v>
      </c>
      <c r="E17" s="12" t="str">
        <f>"成都理工大学工程技术学院"</f>
        <v>成都理工大学工程技术学院</v>
      </c>
      <c r="F17" s="12" t="str">
        <f t="shared" si="5"/>
        <v>会计学</v>
      </c>
      <c r="G17" s="11" t="str">
        <f t="shared" si="3"/>
        <v>本科</v>
      </c>
      <c r="H17" s="13"/>
    </row>
    <row r="18" spans="1:8" ht="31.5" customHeight="1">
      <c r="A18" s="8">
        <v>16</v>
      </c>
      <c r="B18" s="9" t="s">
        <v>14</v>
      </c>
      <c r="C18" s="10" t="str">
        <f>"李睿"</f>
        <v>李睿</v>
      </c>
      <c r="D18" s="11" t="str">
        <f t="shared" si="4"/>
        <v>女</v>
      </c>
      <c r="E18" s="12" t="str">
        <f>"南阳师范学院"</f>
        <v>南阳师范学院</v>
      </c>
      <c r="F18" s="12" t="str">
        <f>"法学（经济法方向）"</f>
        <v>法学（经济法方向）</v>
      </c>
      <c r="G18" s="11" t="str">
        <f t="shared" si="3"/>
        <v>本科</v>
      </c>
      <c r="H18" s="13"/>
    </row>
    <row r="19" spans="1:8" ht="31.5" customHeight="1">
      <c r="A19" s="8">
        <v>17</v>
      </c>
      <c r="B19" s="9" t="s">
        <v>14</v>
      </c>
      <c r="C19" s="10" t="str">
        <f>"周效民"</f>
        <v>周效民</v>
      </c>
      <c r="D19" s="11" t="str">
        <f>"男"</f>
        <v>男</v>
      </c>
      <c r="E19" s="12" t="str">
        <f>"郑州航空工业管理学院"</f>
        <v>郑州航空工业管理学院</v>
      </c>
      <c r="F19" s="12" t="str">
        <f>"法学"</f>
        <v>法学</v>
      </c>
      <c r="G19" s="11" t="str">
        <f t="shared" si="3"/>
        <v>本科</v>
      </c>
      <c r="H19" s="13"/>
    </row>
    <row r="20" spans="1:8" ht="31.5" customHeight="1">
      <c r="A20" s="8">
        <v>18</v>
      </c>
      <c r="B20" s="9" t="s">
        <v>15</v>
      </c>
      <c r="C20" s="10" t="str">
        <f>"吕鲜帼"</f>
        <v>吕鲜帼</v>
      </c>
      <c r="D20" s="11" t="str">
        <f aca="true" t="shared" si="6" ref="D20:D22">"女"</f>
        <v>女</v>
      </c>
      <c r="E20" s="12" t="str">
        <f>"河北农业大学现代科技学院"</f>
        <v>河北农业大学现代科技学院</v>
      </c>
      <c r="F20" s="12" t="str">
        <f>"风景园林"</f>
        <v>风景园林</v>
      </c>
      <c r="G20" s="11" t="str">
        <f t="shared" si="3"/>
        <v>本科</v>
      </c>
      <c r="H20" s="13"/>
    </row>
    <row r="21" spans="1:8" ht="31.5" customHeight="1">
      <c r="A21" s="8">
        <v>19</v>
      </c>
      <c r="B21" s="9" t="s">
        <v>15</v>
      </c>
      <c r="C21" s="10" t="str">
        <f>"段意萍"</f>
        <v>段意萍</v>
      </c>
      <c r="D21" s="11" t="str">
        <f t="shared" si="6"/>
        <v>女</v>
      </c>
      <c r="E21" s="12" t="str">
        <f>"新乡学院"</f>
        <v>新乡学院</v>
      </c>
      <c r="F21" s="12" t="str">
        <f>"园林"</f>
        <v>园林</v>
      </c>
      <c r="G21" s="11" t="str">
        <f t="shared" si="3"/>
        <v>本科</v>
      </c>
      <c r="H21" s="13"/>
    </row>
    <row r="22" spans="1:8" ht="31.5" customHeight="1">
      <c r="A22" s="8">
        <v>20</v>
      </c>
      <c r="B22" s="12" t="s">
        <v>15</v>
      </c>
      <c r="C22" s="12" t="str">
        <f>"高久云"</f>
        <v>高久云</v>
      </c>
      <c r="D22" s="11" t="str">
        <f t="shared" si="6"/>
        <v>女</v>
      </c>
      <c r="E22" s="12" t="str">
        <f>"河南科技学院"</f>
        <v>河南科技学院</v>
      </c>
      <c r="F22" s="12" t="str">
        <f>"农业资源与环境"</f>
        <v>农业资源与环境</v>
      </c>
      <c r="G22" s="11" t="s">
        <v>16</v>
      </c>
      <c r="H22" s="13"/>
    </row>
    <row r="23" ht="31.5" customHeight="1"/>
  </sheetData>
  <sheetProtection/>
  <mergeCells count="1">
    <mergeCell ref="A1:H1"/>
  </mergeCells>
  <printOptions horizontalCentered="1" verticalCentered="1"/>
  <pageMargins left="0.4722222222222222" right="0.3145833333333333" top="0.7868055555555555" bottom="0.7868055555555555" header="0.5" footer="0.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2020-06-02T06:57:39Z</dcterms:created>
  <dcterms:modified xsi:type="dcterms:W3CDTF">2020-06-23T09:03:47Z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