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1165" windowHeight="8325" activeTab="0"/>
  </bookViews>
  <sheets>
    <sheet name="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<sst xmlns="http://schemas.openxmlformats.org/spreadsheetml/2006/main" count="198" uniqueCount="75">
  <si>
    <t>盐边县公安局2020年度招聘警务辅助人员进入体检人员名单（A01男）</t>
  </si>
  <si>
    <t>序号</t>
  </si>
  <si>
    <t>岗位编码</t>
  </si>
  <si>
    <t>考号</t>
  </si>
  <si>
    <t>姓名</t>
  </si>
  <si>
    <t>性别</t>
  </si>
  <si>
    <t>笔试成绩</t>
  </si>
  <si>
    <t>笔试折合（50%）</t>
  </si>
  <si>
    <t>面试成绩</t>
  </si>
  <si>
    <t>面试折合（25%）</t>
  </si>
  <si>
    <t>体能测试成绩</t>
  </si>
  <si>
    <t>体测成绩折合（25%）</t>
  </si>
  <si>
    <t>加分项</t>
  </si>
  <si>
    <t>加分分值</t>
  </si>
  <si>
    <t>总成绩</t>
  </si>
  <si>
    <t>排名</t>
  </si>
  <si>
    <t>备注</t>
  </si>
  <si>
    <t>A01</t>
  </si>
  <si>
    <t>安红建</t>
  </si>
  <si>
    <t>男</t>
  </si>
  <si>
    <t>退伍军人</t>
  </si>
  <si>
    <t>朱太金</t>
  </si>
  <si>
    <t>秦  吉</t>
  </si>
  <si>
    <t>警察类院校</t>
  </si>
  <si>
    <t>刘云华星</t>
  </si>
  <si>
    <t>大学本科</t>
  </si>
  <si>
    <t>马金华</t>
  </si>
  <si>
    <t>陈志鹏</t>
  </si>
  <si>
    <t>B1驾照</t>
  </si>
  <si>
    <t>张  来</t>
  </si>
  <si>
    <t>朱健高</t>
  </si>
  <si>
    <t>吴  刚</t>
  </si>
  <si>
    <t>退伍军人、精准扶贫户高校毕业生</t>
  </si>
  <si>
    <t>官尚胜</t>
  </si>
  <si>
    <t>刘思易</t>
  </si>
  <si>
    <t>杨杰伟</t>
  </si>
  <si>
    <t>杨文杰</t>
  </si>
  <si>
    <t>杨小军</t>
  </si>
  <si>
    <t>谢  祥</t>
  </si>
  <si>
    <t>计算机四级</t>
  </si>
  <si>
    <t>马国强</t>
  </si>
  <si>
    <t>程枭峻</t>
  </si>
  <si>
    <t>邱明晋</t>
  </si>
  <si>
    <t>盐边县公安局2020年度招聘警务辅助人员进入体检人员名单（A01女）</t>
  </si>
  <si>
    <t>罗  潇</t>
  </si>
  <si>
    <t>女</t>
  </si>
  <si>
    <t>郎  苓</t>
  </si>
  <si>
    <t>张天天</t>
  </si>
  <si>
    <t>谭绍丹</t>
  </si>
  <si>
    <t>警察类院校毕业生</t>
  </si>
  <si>
    <t>徐思思</t>
  </si>
  <si>
    <t>付兴燕</t>
  </si>
  <si>
    <t>邓建娥</t>
  </si>
  <si>
    <t>程元圆</t>
  </si>
  <si>
    <t>罗国兰</t>
  </si>
  <si>
    <t>大学本科、精准扶贫户高校毕业生</t>
  </si>
  <si>
    <t>刘发英</t>
  </si>
  <si>
    <t>盐边县公安局2020年度招聘警务辅助人员进入体检人员名单（A02）</t>
  </si>
  <si>
    <r>
      <t>笔试折合（</t>
    </r>
    <r>
      <rPr>
        <sz val="12"/>
        <rFont val="Times New Roman"/>
        <family val="1"/>
      </rPr>
      <t>60%</t>
    </r>
    <r>
      <rPr>
        <sz val="12"/>
        <rFont val="黑体"/>
        <family val="3"/>
      </rPr>
      <t>）</t>
    </r>
  </si>
  <si>
    <r>
      <t>面试折合（</t>
    </r>
    <r>
      <rPr>
        <sz val="12"/>
        <rFont val="Times New Roman"/>
        <family val="1"/>
      </rPr>
      <t>40%</t>
    </r>
    <r>
      <rPr>
        <sz val="12"/>
        <rFont val="黑体"/>
        <family val="3"/>
      </rPr>
      <t>）</t>
    </r>
  </si>
  <si>
    <r>
      <t>体能测试合格（是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否）</t>
    </r>
  </si>
  <si>
    <t>A02</t>
  </si>
  <si>
    <t>杨明忠</t>
  </si>
  <si>
    <t>是</t>
  </si>
  <si>
    <t>退伍军人、中共党员</t>
  </si>
  <si>
    <t>段宝玺</t>
  </si>
  <si>
    <t>杨  杰</t>
  </si>
  <si>
    <t>邱  涛</t>
  </si>
  <si>
    <t>安红飞</t>
  </si>
  <si>
    <t>陈  绪</t>
  </si>
  <si>
    <t>马  兵</t>
  </si>
  <si>
    <t>盐边县公安局2020年度招聘警务辅助人员进入体检人员名单（A03）</t>
  </si>
  <si>
    <r>
      <t>体测合格（是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否）</t>
    </r>
  </si>
  <si>
    <t>A03</t>
  </si>
  <si>
    <t>江坤桥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</si>
</sst>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;[Red]0.0"/>
    <numFmt numFmtId="179" formatCode="0;[Red]0"/>
    <numFmt numFmtId="180" formatCode="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2"/>
      <name val="黑体"/>
      <family val="3"/>
    </font>
    <font>
      <sz val="11"/>
      <name val="Times New Roman"/>
      <family val="1"/>
    </font>
    <font>
      <sz val="11"/>
      <color indexed="8"/>
      <name val="方正楷体_GBK"/>
      <family val="4"/>
    </font>
    <font>
      <sz val="11"/>
      <name val="方正楷体_GBK"/>
      <family val="4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黑体"/>
      <family val="3"/>
    </font>
    <font>
      <sz val="12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仿宋"/>
      <family val="3"/>
    </font>
    <font>
      <sz val="11"/>
      <color theme="1"/>
      <name val="方正楷体_GBK"/>
      <family val="4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1" borderId="8" applyNumberFormat="0" applyAlignment="0" applyProtection="0"/>
    <xf numFmtId="0" fontId="51" fillId="30" borderId="5" applyNumberFormat="0" applyAlignment="0" applyProtection="0"/>
    <xf numFmtId="0" fontId="1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87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2" fillId="0" borderId="13" xfId="0" applyNumberFormat="1" applyFont="1" applyBorder="1" applyAlignment="1">
      <alignment horizontal="center" vertical="center"/>
    </xf>
    <xf numFmtId="0" fontId="53" fillId="32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3" fillId="32" borderId="13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32" borderId="11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32" borderId="13" xfId="0" applyFont="1" applyFill="1" applyBorder="1" applyAlignment="1">
      <alignment horizontal="center" vertical="center"/>
    </xf>
    <xf numFmtId="0" fontId="54" fillId="32" borderId="13" xfId="0" applyFont="1" applyFill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1" xfId="41" applyFont="1" applyBorder="1" applyAlignment="1">
      <alignment horizontal="center" vertical="center"/>
      <protection/>
    </xf>
    <xf numFmtId="177" fontId="5" fillId="0" borderId="11" xfId="41" applyNumberFormat="1" applyFont="1" applyBorder="1" applyAlignment="1">
      <alignment horizontal="center" vertical="center"/>
      <protection/>
    </xf>
    <xf numFmtId="177" fontId="55" fillId="0" borderId="11" xfId="41" applyNumberFormat="1" applyFont="1" applyBorder="1" applyAlignment="1">
      <alignment horizontal="center" vertical="center" wrapText="1"/>
      <protection/>
    </xf>
    <xf numFmtId="178" fontId="5" fillId="0" borderId="11" xfId="41" applyNumberFormat="1" applyFont="1" applyBorder="1" applyAlignment="1">
      <alignment horizontal="center" vertical="center"/>
      <protection/>
    </xf>
    <xf numFmtId="0" fontId="55" fillId="0" borderId="14" xfId="0" applyFont="1" applyBorder="1" applyAlignment="1">
      <alignment horizontal="center" vertical="center"/>
    </xf>
    <xf numFmtId="179" fontId="5" fillId="0" borderId="11" xfId="41" applyNumberFormat="1" applyFont="1" applyBorder="1" applyAlignment="1">
      <alignment horizontal="center" vertical="center" wrapText="1"/>
      <protection/>
    </xf>
    <xf numFmtId="177" fontId="55" fillId="0" borderId="11" xfId="41" applyNumberFormat="1" applyFont="1" applyBorder="1" applyAlignment="1">
      <alignment horizontal="center" vertical="center" wrapText="1"/>
      <protection/>
    </xf>
    <xf numFmtId="0" fontId="55" fillId="0" borderId="1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3" xfId="41" applyNumberFormat="1" applyFont="1" applyBorder="1" applyAlignment="1">
      <alignment horizontal="center" vertical="center"/>
      <protection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180" fontId="5" fillId="0" borderId="11" xfId="41" applyNumberFormat="1" applyFont="1" applyBorder="1" applyAlignment="1">
      <alignment horizontal="center" vertical="center" wrapText="1"/>
      <protection/>
    </xf>
    <xf numFmtId="177" fontId="56" fillId="0" borderId="11" xfId="41" applyNumberFormat="1" applyFont="1" applyBorder="1" applyAlignment="1">
      <alignment horizontal="center" vertical="center" wrapText="1"/>
      <protection/>
    </xf>
    <xf numFmtId="180" fontId="5" fillId="0" borderId="11" xfId="41" applyNumberFormat="1" applyFont="1" applyBorder="1" applyAlignment="1">
      <alignment horizontal="center" vertical="center"/>
      <protection/>
    </xf>
    <xf numFmtId="177" fontId="56" fillId="0" borderId="11" xfId="41" applyNumberFormat="1" applyFont="1" applyBorder="1" applyAlignment="1">
      <alignment horizontal="center" vertical="center" wrapText="1"/>
      <protection/>
    </xf>
    <xf numFmtId="180" fontId="5" fillId="0" borderId="13" xfId="41" applyNumberFormat="1" applyFont="1" applyBorder="1" applyAlignment="1">
      <alignment horizontal="center" vertical="center"/>
      <protection/>
    </xf>
    <xf numFmtId="177" fontId="56" fillId="0" borderId="13" xfId="41" applyNumberFormat="1" applyFont="1" applyBorder="1" applyAlignment="1">
      <alignment horizontal="center" vertical="center" wrapText="1"/>
      <protection/>
    </xf>
    <xf numFmtId="178" fontId="5" fillId="0" borderId="13" xfId="41" applyNumberFormat="1" applyFont="1" applyBorder="1" applyAlignment="1">
      <alignment horizontal="center" vertical="center"/>
      <protection/>
    </xf>
    <xf numFmtId="0" fontId="55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77" fontId="13" fillId="0" borderId="11" xfId="41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77" fontId="13" fillId="0" borderId="13" xfId="41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77" fontId="14" fillId="0" borderId="13" xfId="41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66"/>
  <sheetViews>
    <sheetView tabSelected="1" zoomScalePageLayoutView="0" workbookViewId="0" topLeftCell="A22">
      <selection activeCell="S38" sqref="S38"/>
    </sheetView>
  </sheetViews>
  <sheetFormatPr defaultColWidth="9.00390625" defaultRowHeight="15"/>
  <cols>
    <col min="1" max="1" width="7.421875" style="0" customWidth="1"/>
    <col min="2" max="2" width="6.57421875" style="0" customWidth="1"/>
    <col min="3" max="3" width="11.421875" style="0" customWidth="1"/>
    <col min="5" max="5" width="6.421875" style="0" customWidth="1"/>
    <col min="6" max="6" width="5.421875" style="0" customWidth="1"/>
    <col min="8" max="8" width="6.00390625" style="0" customWidth="1"/>
    <col min="10" max="10" width="9.140625" style="0" customWidth="1"/>
    <col min="12" max="12" width="14.00390625" style="0" customWidth="1"/>
    <col min="13" max="13" width="6.00390625" style="0" customWidth="1"/>
    <col min="14" max="14" width="10.00390625" style="0" customWidth="1"/>
    <col min="15" max="15" width="6.7109375" style="0" customWidth="1"/>
    <col min="16" max="16" width="7.421875" style="0" customWidth="1"/>
  </cols>
  <sheetData>
    <row r="3" spans="1:16" ht="13.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1:16" ht="13.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</row>
    <row r="5" spans="1:16" ht="24.75" customHeight="1">
      <c r="A5" s="61" t="s">
        <v>1</v>
      </c>
      <c r="B5" s="63" t="s">
        <v>2</v>
      </c>
      <c r="C5" s="63" t="s">
        <v>3</v>
      </c>
      <c r="D5" s="63" t="s">
        <v>4</v>
      </c>
      <c r="E5" s="63" t="s">
        <v>5</v>
      </c>
      <c r="F5" s="65" t="s">
        <v>6</v>
      </c>
      <c r="G5" s="65" t="s">
        <v>7</v>
      </c>
      <c r="H5" s="65" t="s">
        <v>8</v>
      </c>
      <c r="I5" s="67" t="s">
        <v>9</v>
      </c>
      <c r="J5" s="65" t="s">
        <v>10</v>
      </c>
      <c r="K5" s="65" t="s">
        <v>11</v>
      </c>
      <c r="L5" s="65" t="s">
        <v>12</v>
      </c>
      <c r="M5" s="71" t="s">
        <v>13</v>
      </c>
      <c r="N5" s="67" t="s">
        <v>14</v>
      </c>
      <c r="O5" s="65" t="s">
        <v>15</v>
      </c>
      <c r="P5" s="73" t="s">
        <v>16</v>
      </c>
    </row>
    <row r="6" spans="1:16" ht="24.75" customHeight="1">
      <c r="A6" s="61"/>
      <c r="B6" s="63"/>
      <c r="C6" s="63"/>
      <c r="D6" s="63"/>
      <c r="E6" s="63"/>
      <c r="F6" s="65"/>
      <c r="G6" s="65"/>
      <c r="H6" s="65"/>
      <c r="I6" s="67"/>
      <c r="J6" s="65"/>
      <c r="K6" s="65"/>
      <c r="L6" s="65"/>
      <c r="M6" s="71"/>
      <c r="N6" s="67"/>
      <c r="O6" s="65"/>
      <c r="P6" s="73"/>
    </row>
    <row r="7" spans="1:16" ht="24.75" customHeight="1">
      <c r="A7" s="1">
        <v>1</v>
      </c>
      <c r="B7" s="2" t="s">
        <v>17</v>
      </c>
      <c r="C7" s="2">
        <v>20200512042</v>
      </c>
      <c r="D7" s="3" t="s">
        <v>18</v>
      </c>
      <c r="E7" s="4" t="s">
        <v>19</v>
      </c>
      <c r="F7" s="5">
        <v>59</v>
      </c>
      <c r="G7" s="6">
        <f aca="true" t="shared" si="0" ref="G7:G24">F7*50%</f>
        <v>29.5</v>
      </c>
      <c r="H7" s="7">
        <v>81</v>
      </c>
      <c r="I7" s="28">
        <f aca="true" t="shared" si="1" ref="I7:I24">H7*25%</f>
        <v>20.25</v>
      </c>
      <c r="J7" s="29">
        <v>280</v>
      </c>
      <c r="K7" s="30">
        <f aca="true" t="shared" si="2" ref="K7:K24">J7*25%/3</f>
        <v>23.333333333333332</v>
      </c>
      <c r="L7" s="31" t="s">
        <v>20</v>
      </c>
      <c r="M7" s="32">
        <v>0.5</v>
      </c>
      <c r="N7" s="28">
        <f aca="true" t="shared" si="3" ref="N7:N24">G7+I7+K7+M7</f>
        <v>73.58333333333333</v>
      </c>
      <c r="O7" s="6">
        <v>1</v>
      </c>
      <c r="P7" s="33"/>
    </row>
    <row r="8" spans="1:16" ht="24.75" customHeight="1">
      <c r="A8" s="1">
        <v>2</v>
      </c>
      <c r="B8" s="2" t="s">
        <v>17</v>
      </c>
      <c r="C8" s="8">
        <v>20200512027</v>
      </c>
      <c r="D8" s="3" t="s">
        <v>21</v>
      </c>
      <c r="E8" s="4" t="s">
        <v>19</v>
      </c>
      <c r="F8" s="5">
        <v>58</v>
      </c>
      <c r="G8" s="6">
        <f t="shared" si="0"/>
        <v>29</v>
      </c>
      <c r="H8" s="7">
        <v>79.2</v>
      </c>
      <c r="I8" s="28">
        <f t="shared" si="1"/>
        <v>19.8</v>
      </c>
      <c r="J8" s="29">
        <v>295</v>
      </c>
      <c r="K8" s="30">
        <f t="shared" si="2"/>
        <v>24.583333333333332</v>
      </c>
      <c r="L8" s="31"/>
      <c r="M8" s="32"/>
      <c r="N8" s="28">
        <f t="shared" si="3"/>
        <v>73.38333333333333</v>
      </c>
      <c r="O8" s="6">
        <v>2</v>
      </c>
      <c r="P8" s="33"/>
    </row>
    <row r="9" spans="1:16" ht="24.75" customHeight="1">
      <c r="A9" s="1">
        <v>3</v>
      </c>
      <c r="B9" s="2" t="s">
        <v>17</v>
      </c>
      <c r="C9" s="8">
        <v>20200512011</v>
      </c>
      <c r="D9" s="3" t="s">
        <v>22</v>
      </c>
      <c r="E9" s="4" t="s">
        <v>19</v>
      </c>
      <c r="F9" s="5">
        <v>69.5</v>
      </c>
      <c r="G9" s="6">
        <f t="shared" si="0"/>
        <v>34.75</v>
      </c>
      <c r="H9" s="7">
        <v>81.8</v>
      </c>
      <c r="I9" s="28">
        <f t="shared" si="1"/>
        <v>20.45</v>
      </c>
      <c r="J9" s="34">
        <v>205</v>
      </c>
      <c r="K9" s="30">
        <f t="shared" si="2"/>
        <v>17.083333333333332</v>
      </c>
      <c r="L9" s="35" t="s">
        <v>23</v>
      </c>
      <c r="M9" s="32">
        <v>0.5</v>
      </c>
      <c r="N9" s="28">
        <f t="shared" si="3"/>
        <v>72.78333333333333</v>
      </c>
      <c r="O9" s="6">
        <v>3</v>
      </c>
      <c r="P9" s="36"/>
    </row>
    <row r="10" spans="1:16" ht="24.75" customHeight="1">
      <c r="A10" s="1">
        <v>4</v>
      </c>
      <c r="B10" s="2" t="s">
        <v>17</v>
      </c>
      <c r="C10" s="2">
        <v>20200512043</v>
      </c>
      <c r="D10" s="3" t="s">
        <v>24</v>
      </c>
      <c r="E10" s="4" t="s">
        <v>19</v>
      </c>
      <c r="F10" s="5">
        <v>67</v>
      </c>
      <c r="G10" s="6">
        <f t="shared" si="0"/>
        <v>33.5</v>
      </c>
      <c r="H10" s="7">
        <v>81.4</v>
      </c>
      <c r="I10" s="28">
        <f t="shared" si="1"/>
        <v>20.35</v>
      </c>
      <c r="J10" s="29">
        <v>220</v>
      </c>
      <c r="K10" s="30">
        <f t="shared" si="2"/>
        <v>18.333333333333332</v>
      </c>
      <c r="L10" s="31" t="s">
        <v>25</v>
      </c>
      <c r="M10" s="32">
        <v>0.5</v>
      </c>
      <c r="N10" s="28">
        <f t="shared" si="3"/>
        <v>72.68333333333334</v>
      </c>
      <c r="O10" s="6">
        <v>4</v>
      </c>
      <c r="P10" s="36"/>
    </row>
    <row r="11" spans="1:16" ht="24.75" customHeight="1">
      <c r="A11" s="1">
        <v>5</v>
      </c>
      <c r="B11" s="2" t="s">
        <v>17</v>
      </c>
      <c r="C11" s="2">
        <v>20200512032</v>
      </c>
      <c r="D11" s="3" t="s">
        <v>26</v>
      </c>
      <c r="E11" s="4" t="s">
        <v>19</v>
      </c>
      <c r="F11" s="5">
        <v>60</v>
      </c>
      <c r="G11" s="6">
        <f t="shared" si="0"/>
        <v>30</v>
      </c>
      <c r="H11" s="7">
        <v>75.8</v>
      </c>
      <c r="I11" s="28">
        <f t="shared" si="1"/>
        <v>18.95</v>
      </c>
      <c r="J11" s="29">
        <v>250</v>
      </c>
      <c r="K11" s="30">
        <f t="shared" si="2"/>
        <v>20.833333333333332</v>
      </c>
      <c r="L11" s="35"/>
      <c r="M11" s="32"/>
      <c r="N11" s="28">
        <f t="shared" si="3"/>
        <v>69.78333333333333</v>
      </c>
      <c r="O11" s="6">
        <v>5</v>
      </c>
      <c r="P11" s="36"/>
    </row>
    <row r="12" spans="1:16" ht="24.75" customHeight="1">
      <c r="A12" s="1">
        <v>6</v>
      </c>
      <c r="B12" s="2" t="s">
        <v>17</v>
      </c>
      <c r="C12" s="8">
        <v>20200512025</v>
      </c>
      <c r="D12" s="3" t="s">
        <v>27</v>
      </c>
      <c r="E12" s="4" t="s">
        <v>19</v>
      </c>
      <c r="F12" s="5">
        <v>59</v>
      </c>
      <c r="G12" s="6">
        <f t="shared" si="0"/>
        <v>29.5</v>
      </c>
      <c r="H12" s="7">
        <v>71.6</v>
      </c>
      <c r="I12" s="28">
        <f t="shared" si="1"/>
        <v>17.9</v>
      </c>
      <c r="J12" s="29">
        <v>245</v>
      </c>
      <c r="K12" s="30">
        <f t="shared" si="2"/>
        <v>20.416666666666668</v>
      </c>
      <c r="L12" s="35" t="s">
        <v>28</v>
      </c>
      <c r="M12" s="32">
        <v>0.5</v>
      </c>
      <c r="N12" s="28">
        <f t="shared" si="3"/>
        <v>68.31666666666666</v>
      </c>
      <c r="O12" s="6">
        <v>6</v>
      </c>
      <c r="P12" s="36"/>
    </row>
    <row r="13" spans="1:16" ht="24.75" customHeight="1">
      <c r="A13" s="1">
        <v>7</v>
      </c>
      <c r="B13" s="2" t="s">
        <v>17</v>
      </c>
      <c r="C13" s="8">
        <v>20200512005</v>
      </c>
      <c r="D13" s="3" t="s">
        <v>29</v>
      </c>
      <c r="E13" s="4" t="s">
        <v>19</v>
      </c>
      <c r="F13" s="5">
        <v>64</v>
      </c>
      <c r="G13" s="6">
        <f t="shared" si="0"/>
        <v>32</v>
      </c>
      <c r="H13" s="7">
        <v>75.2</v>
      </c>
      <c r="I13" s="28">
        <f t="shared" si="1"/>
        <v>18.8</v>
      </c>
      <c r="J13" s="29">
        <v>175</v>
      </c>
      <c r="K13" s="30">
        <f t="shared" si="2"/>
        <v>14.583333333333334</v>
      </c>
      <c r="L13" s="31" t="s">
        <v>25</v>
      </c>
      <c r="M13" s="32">
        <v>0.5</v>
      </c>
      <c r="N13" s="28">
        <f t="shared" si="3"/>
        <v>65.88333333333333</v>
      </c>
      <c r="O13" s="6">
        <v>7</v>
      </c>
      <c r="P13" s="36"/>
    </row>
    <row r="14" spans="1:16" ht="24.75" customHeight="1">
      <c r="A14" s="1">
        <v>8</v>
      </c>
      <c r="B14" s="2" t="s">
        <v>17</v>
      </c>
      <c r="C14" s="2">
        <v>20200512033</v>
      </c>
      <c r="D14" s="3" t="s">
        <v>30</v>
      </c>
      <c r="E14" s="4" t="s">
        <v>19</v>
      </c>
      <c r="F14" s="5">
        <v>59</v>
      </c>
      <c r="G14" s="6">
        <f t="shared" si="0"/>
        <v>29.5</v>
      </c>
      <c r="H14" s="7">
        <v>80.6</v>
      </c>
      <c r="I14" s="28">
        <f t="shared" si="1"/>
        <v>20.15</v>
      </c>
      <c r="J14" s="29">
        <v>180</v>
      </c>
      <c r="K14" s="30">
        <f t="shared" si="2"/>
        <v>15</v>
      </c>
      <c r="L14" s="35"/>
      <c r="M14" s="32"/>
      <c r="N14" s="28">
        <f t="shared" si="3"/>
        <v>64.65</v>
      </c>
      <c r="O14" s="6">
        <v>8</v>
      </c>
      <c r="P14" s="33"/>
    </row>
    <row r="15" spans="1:16" ht="24.75" customHeight="1">
      <c r="A15" s="1">
        <v>9</v>
      </c>
      <c r="B15" s="2" t="s">
        <v>17</v>
      </c>
      <c r="C15" s="8">
        <v>20200512013</v>
      </c>
      <c r="D15" s="3" t="s">
        <v>31</v>
      </c>
      <c r="E15" s="4" t="s">
        <v>19</v>
      </c>
      <c r="F15" s="5">
        <v>52</v>
      </c>
      <c r="G15" s="6">
        <f t="shared" si="0"/>
        <v>26</v>
      </c>
      <c r="H15" s="9">
        <v>75.2</v>
      </c>
      <c r="I15" s="28">
        <f t="shared" si="1"/>
        <v>18.8</v>
      </c>
      <c r="J15" s="6">
        <v>225</v>
      </c>
      <c r="K15" s="30">
        <f t="shared" si="2"/>
        <v>18.75</v>
      </c>
      <c r="L15" s="37" t="s">
        <v>32</v>
      </c>
      <c r="M15" s="38">
        <v>1</v>
      </c>
      <c r="N15" s="28">
        <f t="shared" si="3"/>
        <v>64.55</v>
      </c>
      <c r="O15" s="6">
        <v>9</v>
      </c>
      <c r="P15" s="33"/>
    </row>
    <row r="16" spans="1:16" ht="24.75" customHeight="1">
      <c r="A16" s="1">
        <v>10</v>
      </c>
      <c r="B16" s="2" t="s">
        <v>17</v>
      </c>
      <c r="C16" s="2">
        <v>20200512047</v>
      </c>
      <c r="D16" s="3" t="s">
        <v>33</v>
      </c>
      <c r="E16" s="4" t="s">
        <v>19</v>
      </c>
      <c r="F16" s="5">
        <v>62</v>
      </c>
      <c r="G16" s="6">
        <f t="shared" si="0"/>
        <v>31</v>
      </c>
      <c r="H16" s="7">
        <v>70</v>
      </c>
      <c r="I16" s="28">
        <f t="shared" si="1"/>
        <v>17.5</v>
      </c>
      <c r="J16" s="29">
        <v>185</v>
      </c>
      <c r="K16" s="30">
        <f t="shared" si="2"/>
        <v>15.416666666666666</v>
      </c>
      <c r="L16" s="31"/>
      <c r="M16" s="32"/>
      <c r="N16" s="28">
        <f t="shared" si="3"/>
        <v>63.916666666666664</v>
      </c>
      <c r="O16" s="6">
        <v>10</v>
      </c>
      <c r="P16" s="36"/>
    </row>
    <row r="17" spans="1:16" ht="24.75" customHeight="1">
      <c r="A17" s="1">
        <v>11</v>
      </c>
      <c r="B17" s="2" t="s">
        <v>17</v>
      </c>
      <c r="C17" s="2">
        <v>20200512051</v>
      </c>
      <c r="D17" s="3" t="s">
        <v>34</v>
      </c>
      <c r="E17" s="4" t="s">
        <v>19</v>
      </c>
      <c r="F17" s="5">
        <v>50</v>
      </c>
      <c r="G17" s="6">
        <f t="shared" si="0"/>
        <v>25</v>
      </c>
      <c r="H17" s="9">
        <v>79.4</v>
      </c>
      <c r="I17" s="28">
        <f t="shared" si="1"/>
        <v>19.85</v>
      </c>
      <c r="J17" s="6">
        <v>215</v>
      </c>
      <c r="K17" s="30">
        <f t="shared" si="2"/>
        <v>17.916666666666668</v>
      </c>
      <c r="L17" s="39" t="s">
        <v>20</v>
      </c>
      <c r="M17" s="6">
        <v>0.5</v>
      </c>
      <c r="N17" s="28">
        <f t="shared" si="3"/>
        <v>63.266666666666666</v>
      </c>
      <c r="O17" s="6">
        <v>11</v>
      </c>
      <c r="P17" s="40"/>
    </row>
    <row r="18" spans="1:16" ht="24.75" customHeight="1">
      <c r="A18" s="1">
        <v>12</v>
      </c>
      <c r="B18" s="2" t="s">
        <v>17</v>
      </c>
      <c r="C18" s="2">
        <v>20200512031</v>
      </c>
      <c r="D18" s="3" t="s">
        <v>35</v>
      </c>
      <c r="E18" s="4" t="s">
        <v>19</v>
      </c>
      <c r="F18" s="5">
        <v>55</v>
      </c>
      <c r="G18" s="6">
        <f t="shared" si="0"/>
        <v>27.5</v>
      </c>
      <c r="H18" s="7">
        <v>80.8</v>
      </c>
      <c r="I18" s="28">
        <f t="shared" si="1"/>
        <v>20.2</v>
      </c>
      <c r="J18" s="29">
        <v>180</v>
      </c>
      <c r="K18" s="30">
        <f t="shared" si="2"/>
        <v>15</v>
      </c>
      <c r="L18" s="35" t="s">
        <v>23</v>
      </c>
      <c r="M18" s="32">
        <v>0.5</v>
      </c>
      <c r="N18" s="28">
        <f t="shared" si="3"/>
        <v>63.2</v>
      </c>
      <c r="O18" s="6">
        <v>12</v>
      </c>
      <c r="P18" s="33"/>
    </row>
    <row r="19" spans="1:16" ht="24.75" customHeight="1">
      <c r="A19" s="1">
        <v>13</v>
      </c>
      <c r="B19" s="2" t="s">
        <v>17</v>
      </c>
      <c r="C19" s="8">
        <v>20200512012</v>
      </c>
      <c r="D19" s="3" t="s">
        <v>36</v>
      </c>
      <c r="E19" s="4" t="s">
        <v>19</v>
      </c>
      <c r="F19" s="5">
        <v>62</v>
      </c>
      <c r="G19" s="6">
        <f t="shared" si="0"/>
        <v>31</v>
      </c>
      <c r="H19" s="7">
        <v>74.2</v>
      </c>
      <c r="I19" s="28">
        <f t="shared" si="1"/>
        <v>18.55</v>
      </c>
      <c r="J19" s="29">
        <v>155</v>
      </c>
      <c r="K19" s="30">
        <f t="shared" si="2"/>
        <v>12.916666666666666</v>
      </c>
      <c r="L19" s="31"/>
      <c r="M19" s="32"/>
      <c r="N19" s="28">
        <f t="shared" si="3"/>
        <v>62.46666666666666</v>
      </c>
      <c r="O19" s="6">
        <v>13</v>
      </c>
      <c r="P19" s="36"/>
    </row>
    <row r="20" spans="1:16" ht="24.75" customHeight="1">
      <c r="A20" s="1">
        <v>14</v>
      </c>
      <c r="B20" s="2" t="s">
        <v>17</v>
      </c>
      <c r="C20" s="2">
        <v>20200512048</v>
      </c>
      <c r="D20" s="3" t="s">
        <v>37</v>
      </c>
      <c r="E20" s="4" t="s">
        <v>19</v>
      </c>
      <c r="F20" s="5">
        <v>52</v>
      </c>
      <c r="G20" s="6">
        <f t="shared" si="0"/>
        <v>26</v>
      </c>
      <c r="H20" s="9">
        <v>67.4</v>
      </c>
      <c r="I20" s="28">
        <f t="shared" si="1"/>
        <v>16.85</v>
      </c>
      <c r="J20" s="6">
        <v>235</v>
      </c>
      <c r="K20" s="30">
        <f t="shared" si="2"/>
        <v>19.583333333333332</v>
      </c>
      <c r="L20" s="37"/>
      <c r="M20" s="38"/>
      <c r="N20" s="28">
        <f t="shared" si="3"/>
        <v>62.43333333333334</v>
      </c>
      <c r="O20" s="6">
        <v>14</v>
      </c>
      <c r="P20" s="41"/>
    </row>
    <row r="21" spans="1:16" ht="24.75" customHeight="1">
      <c r="A21" s="1">
        <v>15</v>
      </c>
      <c r="B21" s="2" t="s">
        <v>17</v>
      </c>
      <c r="C21" s="8">
        <v>20200512004</v>
      </c>
      <c r="D21" s="3" t="s">
        <v>38</v>
      </c>
      <c r="E21" s="4" t="s">
        <v>19</v>
      </c>
      <c r="F21" s="5">
        <v>53</v>
      </c>
      <c r="G21" s="6">
        <f t="shared" si="0"/>
        <v>26.5</v>
      </c>
      <c r="H21" s="9">
        <v>64.6</v>
      </c>
      <c r="I21" s="28">
        <f t="shared" si="1"/>
        <v>16.15</v>
      </c>
      <c r="J21" s="29">
        <v>210</v>
      </c>
      <c r="K21" s="30">
        <f t="shared" si="2"/>
        <v>17.5</v>
      </c>
      <c r="L21" s="31" t="s">
        <v>39</v>
      </c>
      <c r="M21" s="32">
        <v>0.5</v>
      </c>
      <c r="N21" s="28">
        <f t="shared" si="3"/>
        <v>60.65</v>
      </c>
      <c r="O21" s="6">
        <v>15</v>
      </c>
      <c r="P21" s="33"/>
    </row>
    <row r="22" spans="1:16" ht="24.75" customHeight="1">
      <c r="A22" s="1">
        <v>16</v>
      </c>
      <c r="B22" s="2" t="s">
        <v>17</v>
      </c>
      <c r="C22" s="8">
        <v>20200512010</v>
      </c>
      <c r="D22" s="3" t="s">
        <v>40</v>
      </c>
      <c r="E22" s="4" t="s">
        <v>19</v>
      </c>
      <c r="F22" s="5">
        <v>53</v>
      </c>
      <c r="G22" s="6">
        <f t="shared" si="0"/>
        <v>26.5</v>
      </c>
      <c r="H22" s="9">
        <v>82.6</v>
      </c>
      <c r="I22" s="28">
        <f t="shared" si="1"/>
        <v>20.65</v>
      </c>
      <c r="J22" s="6">
        <v>155</v>
      </c>
      <c r="K22" s="30">
        <f t="shared" si="2"/>
        <v>12.916666666666666</v>
      </c>
      <c r="L22" s="37"/>
      <c r="M22" s="38"/>
      <c r="N22" s="28">
        <f t="shared" si="3"/>
        <v>60.06666666666666</v>
      </c>
      <c r="O22" s="6">
        <v>16</v>
      </c>
      <c r="P22" s="33"/>
    </row>
    <row r="23" spans="1:16" ht="24.75" customHeight="1">
      <c r="A23" s="1">
        <v>17</v>
      </c>
      <c r="B23" s="2" t="s">
        <v>17</v>
      </c>
      <c r="C23" s="8">
        <v>20200512017</v>
      </c>
      <c r="D23" s="3" t="s">
        <v>41</v>
      </c>
      <c r="E23" s="4" t="s">
        <v>19</v>
      </c>
      <c r="F23" s="5">
        <v>51</v>
      </c>
      <c r="G23" s="6">
        <f t="shared" si="0"/>
        <v>25.5</v>
      </c>
      <c r="H23" s="9">
        <v>81.6</v>
      </c>
      <c r="I23" s="28">
        <f t="shared" si="1"/>
        <v>20.4</v>
      </c>
      <c r="J23" s="6">
        <v>170</v>
      </c>
      <c r="K23" s="30">
        <f t="shared" si="2"/>
        <v>14.166666666666666</v>
      </c>
      <c r="L23" s="37"/>
      <c r="M23" s="38"/>
      <c r="N23" s="28">
        <f t="shared" si="3"/>
        <v>60.06666666666666</v>
      </c>
      <c r="O23" s="6">
        <v>16</v>
      </c>
      <c r="P23" s="41"/>
    </row>
    <row r="24" spans="1:16" ht="24.75" customHeight="1">
      <c r="A24" s="10">
        <v>18</v>
      </c>
      <c r="B24" s="11" t="s">
        <v>17</v>
      </c>
      <c r="C24" s="11">
        <v>20200512039</v>
      </c>
      <c r="D24" s="12" t="s">
        <v>42</v>
      </c>
      <c r="E24" s="13" t="s">
        <v>19</v>
      </c>
      <c r="F24" s="14">
        <v>51</v>
      </c>
      <c r="G24" s="15">
        <f t="shared" si="0"/>
        <v>25.5</v>
      </c>
      <c r="H24" s="16">
        <v>74.6</v>
      </c>
      <c r="I24" s="42">
        <f t="shared" si="1"/>
        <v>18.65</v>
      </c>
      <c r="J24" s="15">
        <v>185</v>
      </c>
      <c r="K24" s="43">
        <f t="shared" si="2"/>
        <v>15.416666666666666</v>
      </c>
      <c r="L24" s="44"/>
      <c r="M24" s="15"/>
      <c r="N24" s="42">
        <f t="shared" si="3"/>
        <v>59.56666666666666</v>
      </c>
      <c r="O24" s="15">
        <v>17</v>
      </c>
      <c r="P24" s="45"/>
    </row>
    <row r="29" spans="1:16" ht="13.5">
      <c r="A29" s="81" t="s">
        <v>43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1:16" ht="13.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6"/>
    </row>
    <row r="31" spans="1:16" ht="24.75" customHeight="1">
      <c r="A31" s="61" t="s">
        <v>1</v>
      </c>
      <c r="B31" s="63" t="s">
        <v>2</v>
      </c>
      <c r="C31" s="63" t="s">
        <v>3</v>
      </c>
      <c r="D31" s="63" t="s">
        <v>4</v>
      </c>
      <c r="E31" s="63" t="s">
        <v>5</v>
      </c>
      <c r="F31" s="65" t="s">
        <v>6</v>
      </c>
      <c r="G31" s="65" t="s">
        <v>7</v>
      </c>
      <c r="H31" s="65" t="s">
        <v>8</v>
      </c>
      <c r="I31" s="67" t="s">
        <v>9</v>
      </c>
      <c r="J31" s="65" t="s">
        <v>10</v>
      </c>
      <c r="K31" s="65" t="s">
        <v>11</v>
      </c>
      <c r="L31" s="65" t="s">
        <v>12</v>
      </c>
      <c r="M31" s="71" t="s">
        <v>13</v>
      </c>
      <c r="N31" s="67" t="s">
        <v>14</v>
      </c>
      <c r="O31" s="65" t="s">
        <v>15</v>
      </c>
      <c r="P31" s="74" t="s">
        <v>16</v>
      </c>
    </row>
    <row r="32" spans="1:16" ht="24.75" customHeight="1">
      <c r="A32" s="61"/>
      <c r="B32" s="63"/>
      <c r="C32" s="63"/>
      <c r="D32" s="63"/>
      <c r="E32" s="63"/>
      <c r="F32" s="65"/>
      <c r="G32" s="65"/>
      <c r="H32" s="65"/>
      <c r="I32" s="67"/>
      <c r="J32" s="65"/>
      <c r="K32" s="65"/>
      <c r="L32" s="65"/>
      <c r="M32" s="71"/>
      <c r="N32" s="67"/>
      <c r="O32" s="65"/>
      <c r="P32" s="74"/>
    </row>
    <row r="33" spans="1:16" ht="24.75" customHeight="1">
      <c r="A33" s="1">
        <v>1</v>
      </c>
      <c r="B33" s="5" t="s">
        <v>17</v>
      </c>
      <c r="C33" s="8">
        <v>20200512092</v>
      </c>
      <c r="D33" s="3" t="s">
        <v>44</v>
      </c>
      <c r="E33" s="17" t="s">
        <v>45</v>
      </c>
      <c r="F33" s="5">
        <v>97</v>
      </c>
      <c r="G33" s="6">
        <f aca="true" t="shared" si="4" ref="G33:G42">F33*50%</f>
        <v>48.5</v>
      </c>
      <c r="H33" s="7">
        <v>80.8</v>
      </c>
      <c r="I33" s="28">
        <f aca="true" t="shared" si="5" ref="I33:I42">H33*25%</f>
        <v>20.2</v>
      </c>
      <c r="J33" s="46">
        <v>245</v>
      </c>
      <c r="K33" s="30">
        <f aca="true" t="shared" si="6" ref="K33:K42">J33/3*25%</f>
        <v>20.416666666666668</v>
      </c>
      <c r="L33" s="47"/>
      <c r="M33" s="32"/>
      <c r="N33" s="28">
        <f aca="true" t="shared" si="7" ref="N33:N42">G33+I33+K33+M33</f>
        <v>89.11666666666667</v>
      </c>
      <c r="O33" s="6">
        <v>1</v>
      </c>
      <c r="P33" s="36"/>
    </row>
    <row r="34" spans="1:16" ht="24.75" customHeight="1">
      <c r="A34" s="1">
        <v>2</v>
      </c>
      <c r="B34" s="5" t="s">
        <v>17</v>
      </c>
      <c r="C34" s="8">
        <v>20200512128</v>
      </c>
      <c r="D34" s="3" t="s">
        <v>46</v>
      </c>
      <c r="E34" s="17" t="s">
        <v>45</v>
      </c>
      <c r="F34" s="5">
        <v>71</v>
      </c>
      <c r="G34" s="6">
        <f t="shared" si="4"/>
        <v>35.5</v>
      </c>
      <c r="H34" s="18">
        <v>77.6</v>
      </c>
      <c r="I34" s="28">
        <f t="shared" si="5"/>
        <v>19.4</v>
      </c>
      <c r="J34" s="48">
        <v>265</v>
      </c>
      <c r="K34" s="30">
        <f t="shared" si="6"/>
        <v>22.083333333333332</v>
      </c>
      <c r="L34" s="49" t="s">
        <v>25</v>
      </c>
      <c r="M34" s="32">
        <v>0.5</v>
      </c>
      <c r="N34" s="28">
        <f t="shared" si="7"/>
        <v>77.48333333333333</v>
      </c>
      <c r="O34" s="6">
        <v>2</v>
      </c>
      <c r="P34" s="36"/>
    </row>
    <row r="35" spans="1:16" ht="24.75" customHeight="1">
      <c r="A35" s="1">
        <v>3</v>
      </c>
      <c r="B35" s="5" t="s">
        <v>17</v>
      </c>
      <c r="C35" s="8">
        <v>20200512118</v>
      </c>
      <c r="D35" s="3" t="s">
        <v>47</v>
      </c>
      <c r="E35" s="17" t="s">
        <v>45</v>
      </c>
      <c r="F35" s="5">
        <v>76</v>
      </c>
      <c r="G35" s="6">
        <f t="shared" si="4"/>
        <v>38</v>
      </c>
      <c r="H35" s="7">
        <v>79.8</v>
      </c>
      <c r="I35" s="28">
        <f t="shared" si="5"/>
        <v>19.95</v>
      </c>
      <c r="J35" s="46">
        <v>225</v>
      </c>
      <c r="K35" s="30">
        <f t="shared" si="6"/>
        <v>18.75</v>
      </c>
      <c r="L35" s="49"/>
      <c r="M35" s="32"/>
      <c r="N35" s="28">
        <f t="shared" si="7"/>
        <v>76.7</v>
      </c>
      <c r="O35" s="6">
        <v>3</v>
      </c>
      <c r="P35" s="36"/>
    </row>
    <row r="36" spans="1:16" ht="24.75" customHeight="1">
      <c r="A36" s="1">
        <v>4</v>
      </c>
      <c r="B36" s="19" t="s">
        <v>17</v>
      </c>
      <c r="C36" s="8">
        <v>20200512058</v>
      </c>
      <c r="D36" s="3" t="s">
        <v>48</v>
      </c>
      <c r="E36" s="17" t="s">
        <v>45</v>
      </c>
      <c r="F36" s="5">
        <v>69</v>
      </c>
      <c r="G36" s="6">
        <f t="shared" si="4"/>
        <v>34.5</v>
      </c>
      <c r="H36" s="18">
        <v>77.2</v>
      </c>
      <c r="I36" s="28">
        <f t="shared" si="5"/>
        <v>19.3</v>
      </c>
      <c r="J36" s="48">
        <v>255</v>
      </c>
      <c r="K36" s="30">
        <f t="shared" si="6"/>
        <v>21.25</v>
      </c>
      <c r="L36" s="47" t="s">
        <v>49</v>
      </c>
      <c r="M36" s="32">
        <v>0.5</v>
      </c>
      <c r="N36" s="28">
        <f t="shared" si="7"/>
        <v>75.55</v>
      </c>
      <c r="O36" s="6">
        <v>4</v>
      </c>
      <c r="P36" s="36"/>
    </row>
    <row r="37" spans="1:16" ht="24.75" customHeight="1">
      <c r="A37" s="1">
        <v>5</v>
      </c>
      <c r="B37" s="19" t="s">
        <v>17</v>
      </c>
      <c r="C37" s="8">
        <v>20200512060</v>
      </c>
      <c r="D37" s="3" t="s">
        <v>50</v>
      </c>
      <c r="E37" s="17" t="s">
        <v>45</v>
      </c>
      <c r="F37" s="5">
        <v>67</v>
      </c>
      <c r="G37" s="6">
        <f t="shared" si="4"/>
        <v>33.5</v>
      </c>
      <c r="H37" s="18">
        <v>79</v>
      </c>
      <c r="I37" s="28">
        <f t="shared" si="5"/>
        <v>19.75</v>
      </c>
      <c r="J37" s="48">
        <v>260</v>
      </c>
      <c r="K37" s="30">
        <f t="shared" si="6"/>
        <v>21.666666666666668</v>
      </c>
      <c r="L37" s="49"/>
      <c r="M37" s="32"/>
      <c r="N37" s="28">
        <f t="shared" si="7"/>
        <v>74.91666666666667</v>
      </c>
      <c r="O37" s="6">
        <v>5</v>
      </c>
      <c r="P37" s="33"/>
    </row>
    <row r="38" spans="1:16" ht="24.75" customHeight="1">
      <c r="A38" s="1">
        <v>6</v>
      </c>
      <c r="B38" s="5" t="s">
        <v>17</v>
      </c>
      <c r="C38" s="8">
        <v>20200512108</v>
      </c>
      <c r="D38" s="3" t="s">
        <v>51</v>
      </c>
      <c r="E38" s="17" t="s">
        <v>45</v>
      </c>
      <c r="F38" s="5">
        <v>65</v>
      </c>
      <c r="G38" s="6">
        <f t="shared" si="4"/>
        <v>32.5</v>
      </c>
      <c r="H38" s="18">
        <v>79.8</v>
      </c>
      <c r="I38" s="28">
        <f t="shared" si="5"/>
        <v>19.95</v>
      </c>
      <c r="J38" s="48">
        <v>255</v>
      </c>
      <c r="K38" s="30">
        <f t="shared" si="6"/>
        <v>21.25</v>
      </c>
      <c r="L38" s="49"/>
      <c r="M38" s="32"/>
      <c r="N38" s="28">
        <f t="shared" si="7"/>
        <v>73.7</v>
      </c>
      <c r="O38" s="6">
        <v>6</v>
      </c>
      <c r="P38" s="33"/>
    </row>
    <row r="39" spans="1:16" ht="24.75" customHeight="1">
      <c r="A39" s="1">
        <v>7</v>
      </c>
      <c r="B39" s="19" t="s">
        <v>17</v>
      </c>
      <c r="C39" s="8">
        <v>20200512084</v>
      </c>
      <c r="D39" s="3" t="s">
        <v>52</v>
      </c>
      <c r="E39" s="17" t="s">
        <v>45</v>
      </c>
      <c r="F39" s="5">
        <v>67</v>
      </c>
      <c r="G39" s="6">
        <f t="shared" si="4"/>
        <v>33.5</v>
      </c>
      <c r="H39" s="18">
        <v>79.2</v>
      </c>
      <c r="I39" s="28">
        <f t="shared" si="5"/>
        <v>19.8</v>
      </c>
      <c r="J39" s="48">
        <v>225</v>
      </c>
      <c r="K39" s="30">
        <f t="shared" si="6"/>
        <v>18.75</v>
      </c>
      <c r="L39" s="49" t="s">
        <v>25</v>
      </c>
      <c r="M39" s="32">
        <v>0.5</v>
      </c>
      <c r="N39" s="28">
        <f t="shared" si="7"/>
        <v>72.55</v>
      </c>
      <c r="O39" s="6">
        <v>7</v>
      </c>
      <c r="P39" s="33"/>
    </row>
    <row r="40" spans="1:16" ht="24.75" customHeight="1">
      <c r="A40" s="1">
        <v>8</v>
      </c>
      <c r="B40" s="5" t="s">
        <v>17</v>
      </c>
      <c r="C40" s="8">
        <v>20200512123</v>
      </c>
      <c r="D40" s="3" t="s">
        <v>53</v>
      </c>
      <c r="E40" s="17" t="s">
        <v>45</v>
      </c>
      <c r="F40" s="5">
        <v>66</v>
      </c>
      <c r="G40" s="6">
        <f t="shared" si="4"/>
        <v>33</v>
      </c>
      <c r="H40" s="18">
        <v>77.2</v>
      </c>
      <c r="I40" s="28">
        <f t="shared" si="5"/>
        <v>19.3</v>
      </c>
      <c r="J40" s="48">
        <v>235</v>
      </c>
      <c r="K40" s="30">
        <f t="shared" si="6"/>
        <v>19.583333333333332</v>
      </c>
      <c r="L40" s="49"/>
      <c r="M40" s="32"/>
      <c r="N40" s="28">
        <f t="shared" si="7"/>
        <v>71.88333333333333</v>
      </c>
      <c r="O40" s="6">
        <v>8</v>
      </c>
      <c r="P40" s="33"/>
    </row>
    <row r="41" spans="1:16" ht="24.75" customHeight="1">
      <c r="A41" s="1">
        <v>9</v>
      </c>
      <c r="B41" s="19" t="s">
        <v>17</v>
      </c>
      <c r="C41" s="8">
        <v>20200512077</v>
      </c>
      <c r="D41" s="3" t="s">
        <v>54</v>
      </c>
      <c r="E41" s="17" t="s">
        <v>45</v>
      </c>
      <c r="F41" s="5">
        <v>67</v>
      </c>
      <c r="G41" s="6">
        <f t="shared" si="4"/>
        <v>33.5</v>
      </c>
      <c r="H41" s="18">
        <v>78.6</v>
      </c>
      <c r="I41" s="28">
        <f t="shared" si="5"/>
        <v>19.65</v>
      </c>
      <c r="J41" s="48">
        <v>210</v>
      </c>
      <c r="K41" s="30">
        <f t="shared" si="6"/>
        <v>17.5</v>
      </c>
      <c r="L41" s="47" t="s">
        <v>55</v>
      </c>
      <c r="M41" s="32">
        <v>1</v>
      </c>
      <c r="N41" s="28">
        <f t="shared" si="7"/>
        <v>71.65</v>
      </c>
      <c r="O41" s="6">
        <v>9</v>
      </c>
      <c r="P41" s="33"/>
    </row>
    <row r="42" spans="1:16" ht="24.75" customHeight="1">
      <c r="A42" s="10">
        <v>10</v>
      </c>
      <c r="B42" s="14" t="s">
        <v>17</v>
      </c>
      <c r="C42" s="20">
        <v>20200512125</v>
      </c>
      <c r="D42" s="12" t="s">
        <v>56</v>
      </c>
      <c r="E42" s="21" t="s">
        <v>45</v>
      </c>
      <c r="F42" s="14">
        <v>65</v>
      </c>
      <c r="G42" s="15">
        <f t="shared" si="4"/>
        <v>32.5</v>
      </c>
      <c r="H42" s="22">
        <v>78.2</v>
      </c>
      <c r="I42" s="42">
        <f t="shared" si="5"/>
        <v>19.55</v>
      </c>
      <c r="J42" s="50">
        <v>230</v>
      </c>
      <c r="K42" s="43">
        <f t="shared" si="6"/>
        <v>19.166666666666668</v>
      </c>
      <c r="L42" s="51"/>
      <c r="M42" s="52"/>
      <c r="N42" s="42">
        <f t="shared" si="7"/>
        <v>71.21666666666667</v>
      </c>
      <c r="O42" s="15">
        <v>10</v>
      </c>
      <c r="P42" s="53"/>
    </row>
    <row r="47" spans="1:15" ht="13.5">
      <c r="A47" s="81" t="s">
        <v>57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</row>
    <row r="48" spans="1:15" ht="13.5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6"/>
    </row>
    <row r="49" spans="1:15" ht="13.5">
      <c r="A49" s="62" t="s">
        <v>1</v>
      </c>
      <c r="B49" s="64" t="s">
        <v>2</v>
      </c>
      <c r="C49" s="64" t="s">
        <v>3</v>
      </c>
      <c r="D49" s="64" t="s">
        <v>4</v>
      </c>
      <c r="E49" s="64" t="s">
        <v>5</v>
      </c>
      <c r="F49" s="66" t="s">
        <v>6</v>
      </c>
      <c r="G49" s="66" t="s">
        <v>58</v>
      </c>
      <c r="H49" s="66" t="s">
        <v>8</v>
      </c>
      <c r="I49" s="68" t="s">
        <v>59</v>
      </c>
      <c r="J49" s="69" t="s">
        <v>60</v>
      </c>
      <c r="K49" s="66" t="s">
        <v>12</v>
      </c>
      <c r="L49" s="70" t="s">
        <v>13</v>
      </c>
      <c r="M49" s="68" t="s">
        <v>14</v>
      </c>
      <c r="N49" s="66" t="s">
        <v>15</v>
      </c>
      <c r="O49" s="72" t="s">
        <v>16</v>
      </c>
    </row>
    <row r="50" spans="1:15" ht="30" customHeight="1">
      <c r="A50" s="62"/>
      <c r="B50" s="64"/>
      <c r="C50" s="64"/>
      <c r="D50" s="64"/>
      <c r="E50" s="64"/>
      <c r="F50" s="66"/>
      <c r="G50" s="66"/>
      <c r="H50" s="66"/>
      <c r="I50" s="68"/>
      <c r="J50" s="66"/>
      <c r="K50" s="66"/>
      <c r="L50" s="70"/>
      <c r="M50" s="68"/>
      <c r="N50" s="66"/>
      <c r="O50" s="72"/>
    </row>
    <row r="51" spans="1:15" ht="24.75" customHeight="1">
      <c r="A51" s="1">
        <v>1</v>
      </c>
      <c r="B51" s="5" t="s">
        <v>61</v>
      </c>
      <c r="C51" s="23">
        <v>20200512150</v>
      </c>
      <c r="D51" s="3" t="s">
        <v>62</v>
      </c>
      <c r="E51" s="24" t="s">
        <v>19</v>
      </c>
      <c r="F51" s="2">
        <v>66</v>
      </c>
      <c r="G51" s="6">
        <f aca="true" t="shared" si="8" ref="G51:G57">F51*60%</f>
        <v>39.6</v>
      </c>
      <c r="H51" s="25">
        <v>79.2</v>
      </c>
      <c r="I51" s="28">
        <f aca="true" t="shared" si="9" ref="I51:I57">H51*40%</f>
        <v>31.680000000000003</v>
      </c>
      <c r="J51" s="54" t="s">
        <v>63</v>
      </c>
      <c r="K51" s="55" t="s">
        <v>64</v>
      </c>
      <c r="L51" s="32">
        <v>1</v>
      </c>
      <c r="M51" s="28">
        <f aca="true" t="shared" si="10" ref="M51:M57">G51+I51+L51</f>
        <v>72.28</v>
      </c>
      <c r="N51" s="6">
        <v>1</v>
      </c>
      <c r="O51" s="56"/>
    </row>
    <row r="52" spans="1:15" ht="24.75" customHeight="1">
      <c r="A52" s="1">
        <v>2</v>
      </c>
      <c r="B52" s="5" t="s">
        <v>61</v>
      </c>
      <c r="C52" s="23">
        <v>20200512134</v>
      </c>
      <c r="D52" s="3" t="s">
        <v>65</v>
      </c>
      <c r="E52" s="24" t="s">
        <v>19</v>
      </c>
      <c r="F52" s="2">
        <v>66</v>
      </c>
      <c r="G52" s="6">
        <f t="shared" si="8"/>
        <v>39.6</v>
      </c>
      <c r="H52" s="25">
        <v>76.8</v>
      </c>
      <c r="I52" s="28">
        <f t="shared" si="9"/>
        <v>30.72</v>
      </c>
      <c r="J52" s="54" t="s">
        <v>63</v>
      </c>
      <c r="K52" s="55" t="s">
        <v>25</v>
      </c>
      <c r="L52" s="32">
        <v>0.5</v>
      </c>
      <c r="M52" s="28">
        <f t="shared" si="10"/>
        <v>70.82</v>
      </c>
      <c r="N52" s="6">
        <v>2</v>
      </c>
      <c r="O52" s="56"/>
    </row>
    <row r="53" spans="1:15" ht="24.75" customHeight="1">
      <c r="A53" s="1">
        <v>3</v>
      </c>
      <c r="B53" s="5" t="s">
        <v>61</v>
      </c>
      <c r="C53" s="23">
        <v>20200512154</v>
      </c>
      <c r="D53" s="3" t="s">
        <v>66</v>
      </c>
      <c r="E53" s="24" t="s">
        <v>19</v>
      </c>
      <c r="F53" s="5">
        <v>66</v>
      </c>
      <c r="G53" s="6">
        <f t="shared" si="8"/>
        <v>39.6</v>
      </c>
      <c r="H53" s="25">
        <v>76.6</v>
      </c>
      <c r="I53" s="28">
        <f t="shared" si="9"/>
        <v>30.64</v>
      </c>
      <c r="J53" s="54" t="s">
        <v>63</v>
      </c>
      <c r="K53" s="55" t="s">
        <v>25</v>
      </c>
      <c r="L53" s="32">
        <v>0.5</v>
      </c>
      <c r="M53" s="28">
        <f t="shared" si="10"/>
        <v>70.74000000000001</v>
      </c>
      <c r="N53" s="6">
        <v>3</v>
      </c>
      <c r="O53" s="56"/>
    </row>
    <row r="54" spans="1:15" ht="24.75" customHeight="1">
      <c r="A54" s="1">
        <v>4</v>
      </c>
      <c r="B54" s="5" t="s">
        <v>61</v>
      </c>
      <c r="C54" s="23">
        <v>20200512153</v>
      </c>
      <c r="D54" s="3" t="s">
        <v>67</v>
      </c>
      <c r="E54" s="24" t="s">
        <v>19</v>
      </c>
      <c r="F54" s="5">
        <v>64</v>
      </c>
      <c r="G54" s="6">
        <f t="shared" si="8"/>
        <v>38.4</v>
      </c>
      <c r="H54" s="25">
        <v>80.6</v>
      </c>
      <c r="I54" s="28">
        <f t="shared" si="9"/>
        <v>32.24</v>
      </c>
      <c r="J54" s="54" t="s">
        <v>63</v>
      </c>
      <c r="K54" s="55"/>
      <c r="L54" s="32"/>
      <c r="M54" s="28">
        <f t="shared" si="10"/>
        <v>70.64</v>
      </c>
      <c r="N54" s="6">
        <v>4</v>
      </c>
      <c r="O54" s="56"/>
    </row>
    <row r="55" spans="1:15" ht="24.75" customHeight="1">
      <c r="A55" s="1">
        <v>5</v>
      </c>
      <c r="B55" s="5" t="s">
        <v>61</v>
      </c>
      <c r="C55" s="23">
        <v>20200512146</v>
      </c>
      <c r="D55" s="3" t="s">
        <v>68</v>
      </c>
      <c r="E55" s="24" t="s">
        <v>19</v>
      </c>
      <c r="F55" s="2">
        <v>60</v>
      </c>
      <c r="G55" s="6">
        <f t="shared" si="8"/>
        <v>36</v>
      </c>
      <c r="H55" s="25">
        <v>77.6</v>
      </c>
      <c r="I55" s="28">
        <f t="shared" si="9"/>
        <v>31.04</v>
      </c>
      <c r="J55" s="54" t="s">
        <v>63</v>
      </c>
      <c r="K55" s="55"/>
      <c r="L55" s="32"/>
      <c r="M55" s="28">
        <f t="shared" si="10"/>
        <v>67.03999999999999</v>
      </c>
      <c r="N55" s="6">
        <v>5</v>
      </c>
      <c r="O55" s="56"/>
    </row>
    <row r="56" spans="1:15" ht="24.75" customHeight="1">
      <c r="A56" s="1">
        <v>6</v>
      </c>
      <c r="B56" s="5" t="s">
        <v>61</v>
      </c>
      <c r="C56" s="23">
        <v>20200512140</v>
      </c>
      <c r="D56" s="3" t="s">
        <v>69</v>
      </c>
      <c r="E56" s="24" t="s">
        <v>19</v>
      </c>
      <c r="F56" s="2">
        <v>60</v>
      </c>
      <c r="G56" s="6">
        <f t="shared" si="8"/>
        <v>36</v>
      </c>
      <c r="H56" s="25">
        <v>76.4</v>
      </c>
      <c r="I56" s="28">
        <f t="shared" si="9"/>
        <v>30.560000000000002</v>
      </c>
      <c r="J56" s="54" t="s">
        <v>63</v>
      </c>
      <c r="K56" s="55"/>
      <c r="L56" s="32"/>
      <c r="M56" s="28">
        <f t="shared" si="10"/>
        <v>66.56</v>
      </c>
      <c r="N56" s="6">
        <v>6</v>
      </c>
      <c r="O56" s="56"/>
    </row>
    <row r="57" spans="1:15" ht="24.75" customHeight="1">
      <c r="A57" s="10">
        <v>7</v>
      </c>
      <c r="B57" s="14" t="s">
        <v>61</v>
      </c>
      <c r="C57" s="26">
        <v>20200512152</v>
      </c>
      <c r="D57" s="12" t="s">
        <v>70</v>
      </c>
      <c r="E57" s="27" t="s">
        <v>19</v>
      </c>
      <c r="F57" s="14">
        <v>62</v>
      </c>
      <c r="G57" s="15">
        <f t="shared" si="8"/>
        <v>37.199999999999996</v>
      </c>
      <c r="H57" s="22">
        <v>71.4</v>
      </c>
      <c r="I57" s="42">
        <f t="shared" si="9"/>
        <v>28.560000000000002</v>
      </c>
      <c r="J57" s="57" t="s">
        <v>63</v>
      </c>
      <c r="K57" s="58"/>
      <c r="L57" s="52"/>
      <c r="M57" s="42">
        <f t="shared" si="10"/>
        <v>65.75999999999999</v>
      </c>
      <c r="N57" s="15">
        <v>7</v>
      </c>
      <c r="O57" s="59"/>
    </row>
    <row r="62" spans="1:15" ht="13.5">
      <c r="A62" s="81" t="s">
        <v>71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3"/>
    </row>
    <row r="63" spans="1:15" ht="13.5">
      <c r="A63" s="84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6"/>
    </row>
    <row r="64" spans="1:15" ht="13.5">
      <c r="A64" s="62" t="s">
        <v>1</v>
      </c>
      <c r="B64" s="64" t="s">
        <v>2</v>
      </c>
      <c r="C64" s="64" t="s">
        <v>3</v>
      </c>
      <c r="D64" s="64" t="s">
        <v>4</v>
      </c>
      <c r="E64" s="64" t="s">
        <v>5</v>
      </c>
      <c r="F64" s="66" t="s">
        <v>6</v>
      </c>
      <c r="G64" s="66" t="s">
        <v>58</v>
      </c>
      <c r="H64" s="66" t="s">
        <v>8</v>
      </c>
      <c r="I64" s="68" t="s">
        <v>59</v>
      </c>
      <c r="J64" s="69" t="s">
        <v>72</v>
      </c>
      <c r="K64" s="66" t="s">
        <v>12</v>
      </c>
      <c r="L64" s="70" t="s">
        <v>13</v>
      </c>
      <c r="M64" s="68" t="s">
        <v>14</v>
      </c>
      <c r="N64" s="66" t="s">
        <v>15</v>
      </c>
      <c r="O64" s="72" t="s">
        <v>16</v>
      </c>
    </row>
    <row r="65" spans="1:15" ht="36.75" customHeight="1">
      <c r="A65" s="62"/>
      <c r="B65" s="64"/>
      <c r="C65" s="64"/>
      <c r="D65" s="64"/>
      <c r="E65" s="64"/>
      <c r="F65" s="66"/>
      <c r="G65" s="66"/>
      <c r="H65" s="66"/>
      <c r="I65" s="68"/>
      <c r="J65" s="66"/>
      <c r="K65" s="66"/>
      <c r="L65" s="70"/>
      <c r="M65" s="68"/>
      <c r="N65" s="66"/>
      <c r="O65" s="72"/>
    </row>
    <row r="66" spans="1:15" ht="24.75" customHeight="1">
      <c r="A66" s="10">
        <v>1</v>
      </c>
      <c r="B66" s="14" t="s">
        <v>73</v>
      </c>
      <c r="C66" s="11">
        <v>20200512156</v>
      </c>
      <c r="D66" s="12" t="s">
        <v>74</v>
      </c>
      <c r="E66" s="27" t="s">
        <v>19</v>
      </c>
      <c r="F66" s="14">
        <v>62</v>
      </c>
      <c r="G66" s="15">
        <f>F66*60%</f>
        <v>37.199999999999996</v>
      </c>
      <c r="H66" s="22">
        <v>69.2</v>
      </c>
      <c r="I66" s="42">
        <f>H66*40%</f>
        <v>27.680000000000003</v>
      </c>
      <c r="J66" s="60" t="s">
        <v>63</v>
      </c>
      <c r="K66" s="58"/>
      <c r="L66" s="52"/>
      <c r="M66" s="42">
        <f>G66+I66+L66</f>
        <v>64.88</v>
      </c>
      <c r="N66" s="15">
        <v>1</v>
      </c>
      <c r="O66" s="59"/>
    </row>
  </sheetData>
  <sheetProtection/>
  <mergeCells count="66">
    <mergeCell ref="A3:P4"/>
    <mergeCell ref="A47:O48"/>
    <mergeCell ref="A29:P30"/>
    <mergeCell ref="A62:O63"/>
    <mergeCell ref="O5:O6"/>
    <mergeCell ref="O31:O32"/>
    <mergeCell ref="O49:O50"/>
    <mergeCell ref="O64:O65"/>
    <mergeCell ref="P5:P6"/>
    <mergeCell ref="P31:P32"/>
    <mergeCell ref="M5:M6"/>
    <mergeCell ref="M31:M32"/>
    <mergeCell ref="M49:M50"/>
    <mergeCell ref="M64:M65"/>
    <mergeCell ref="N5:N6"/>
    <mergeCell ref="N31:N32"/>
    <mergeCell ref="N49:N50"/>
    <mergeCell ref="N64:N65"/>
    <mergeCell ref="K5:K6"/>
    <mergeCell ref="K31:K32"/>
    <mergeCell ref="K49:K50"/>
    <mergeCell ref="K64:K65"/>
    <mergeCell ref="L5:L6"/>
    <mergeCell ref="L31:L32"/>
    <mergeCell ref="L49:L50"/>
    <mergeCell ref="L64:L65"/>
    <mergeCell ref="I5:I6"/>
    <mergeCell ref="I31:I32"/>
    <mergeCell ref="I49:I50"/>
    <mergeCell ref="I64:I65"/>
    <mergeCell ref="J5:J6"/>
    <mergeCell ref="J31:J32"/>
    <mergeCell ref="J49:J50"/>
    <mergeCell ref="J64:J65"/>
    <mergeCell ref="G5:G6"/>
    <mergeCell ref="G31:G32"/>
    <mergeCell ref="G49:G50"/>
    <mergeCell ref="G64:G65"/>
    <mergeCell ref="H5:H6"/>
    <mergeCell ref="H31:H32"/>
    <mergeCell ref="H49:H50"/>
    <mergeCell ref="H64:H65"/>
    <mergeCell ref="E5:E6"/>
    <mergeCell ref="E31:E32"/>
    <mergeCell ref="E49:E50"/>
    <mergeCell ref="E64:E65"/>
    <mergeCell ref="F5:F6"/>
    <mergeCell ref="F31:F32"/>
    <mergeCell ref="F49:F50"/>
    <mergeCell ref="F64:F65"/>
    <mergeCell ref="C5:C6"/>
    <mergeCell ref="C31:C32"/>
    <mergeCell ref="C49:C50"/>
    <mergeCell ref="C64:C65"/>
    <mergeCell ref="D5:D6"/>
    <mergeCell ref="D31:D32"/>
    <mergeCell ref="D49:D50"/>
    <mergeCell ref="D64:D65"/>
    <mergeCell ref="A5:A6"/>
    <mergeCell ref="A31:A32"/>
    <mergeCell ref="A49:A50"/>
    <mergeCell ref="A64:A65"/>
    <mergeCell ref="B5:B6"/>
    <mergeCell ref="B31:B32"/>
    <mergeCell ref="B49:B50"/>
    <mergeCell ref="B64:B6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盐边县公安局指挥中心</dc:creator>
  <cp:keywords/>
  <dc:description/>
  <cp:lastModifiedBy>李紫琪</cp:lastModifiedBy>
  <cp:lastPrinted>2019-03-15T02:45:32Z</cp:lastPrinted>
  <dcterms:created xsi:type="dcterms:W3CDTF">2019-03-05T02:08:47Z</dcterms:created>
  <dcterms:modified xsi:type="dcterms:W3CDTF">2020-06-19T01:20:05Z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