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3050" activeTab="0"/>
  </bookViews>
  <sheets>
    <sheet name="合格人员 三亚市海棠区2020年招聘公办幼儿园正副园长及职员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<sst xmlns="http://schemas.openxmlformats.org/spreadsheetml/2006/main" count="4" uniqueCount="4">
  <si>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三亚市海棠区2020年招聘公办幼儿园正副园长及职员                                                         资格初审通过人员名单</t>
  </si>
  <si>
    <t>序号</t>
  </si>
  <si>
    <t>姓名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</si>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</sst>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workbookViewId="0" topLeftCell="A7">
      <selection activeCell="C5" sqref="C5"/>
    </sheetView>
  </sheetViews>
  <sheetFormatPr defaultColWidth="9.00390625" defaultRowHeight="15"/>
  <cols>
    <col min="1" max="1" width="10.421875" style="1" customWidth="1"/>
    <col min="2" max="2" width="37.00390625" style="0" customWidth="1"/>
    <col min="3" max="3" width="43.28125" style="0" customWidth="1"/>
  </cols>
  <sheetData>
    <row r="1" spans="1:3" ht="72.75" customHeight="1">
      <c r="A1" s="2" t="s">
        <v>0</v>
      </c>
      <c r="B1" s="3"/>
      <c r="C1" s="3"/>
    </row>
    <row r="2" spans="1:3" ht="30" customHeight="1">
      <c r="A2" s="4" t="s">
        <v>1</v>
      </c>
      <c r="B2" s="5" t="s">
        <v>2</v>
      </c>
      <c r="C2" s="5" t="s">
        <v>3</v>
      </c>
    </row>
    <row r="3" spans="1:3" ht="19.5" customHeight="1">
      <c r="A3" s="4">
        <v>1</v>
      </c>
      <c r="B3" s="5" t="str">
        <f>"孙丽娟"</f>
        <v>孙丽娟</v>
      </c>
      <c r="C3" s="5" t="str">
        <f>"460****3261"</f>
        <v>460****3261</v>
      </c>
    </row>
    <row r="4" spans="1:3" ht="19.5" customHeight="1">
      <c r="A4" s="4">
        <v>2</v>
      </c>
      <c r="B4" s="5" t="str">
        <f>"孔真真"</f>
        <v>孔真真</v>
      </c>
      <c r="C4" s="5" t="str">
        <f>"460****0523"</f>
        <v>460****0523</v>
      </c>
    </row>
    <row r="5" spans="1:3" ht="19.5" customHeight="1">
      <c r="A5" s="4">
        <v>3</v>
      </c>
      <c r="B5" s="5" t="str">
        <f>"邓锦兰"</f>
        <v>邓锦兰</v>
      </c>
      <c r="C5" s="5" t="str">
        <f>"450****3061"</f>
        <v>450****3061</v>
      </c>
    </row>
    <row r="6" spans="1:3" ht="19.5" customHeight="1">
      <c r="A6" s="4">
        <v>4</v>
      </c>
      <c r="B6" s="5" t="str">
        <f>"王慧媛"</f>
        <v>王慧媛</v>
      </c>
      <c r="C6" s="5" t="str">
        <f>"510****0048"</f>
        <v>510****0048</v>
      </c>
    </row>
    <row r="7" spans="1:3" ht="19.5" customHeight="1">
      <c r="A7" s="4">
        <v>5</v>
      </c>
      <c r="B7" s="5" t="str">
        <f>"李嘉敏"</f>
        <v>李嘉敏</v>
      </c>
      <c r="C7" s="5" t="str">
        <f>"440****0027"</f>
        <v>440****0027</v>
      </c>
    </row>
    <row r="8" spans="1:3" ht="19.5" customHeight="1">
      <c r="A8" s="4">
        <v>6</v>
      </c>
      <c r="B8" s="5" t="str">
        <f>"刘依舲"</f>
        <v>刘依舲</v>
      </c>
      <c r="C8" s="5" t="str">
        <f>"430****7027"</f>
        <v>430****7027</v>
      </c>
    </row>
    <row r="9" spans="1:3" ht="19.5" customHeight="1">
      <c r="A9" s="4">
        <v>7</v>
      </c>
      <c r="B9" s="5" t="str">
        <f>"周健东"</f>
        <v>周健东</v>
      </c>
      <c r="C9" s="5" t="str">
        <f>"460****5613"</f>
        <v>460****5613</v>
      </c>
    </row>
    <row r="10" spans="1:3" ht="19.5" customHeight="1">
      <c r="A10" s="4">
        <v>8</v>
      </c>
      <c r="B10" s="5" t="str">
        <f>"王玉霞"</f>
        <v>王玉霞</v>
      </c>
      <c r="C10" s="5" t="str">
        <f>"410****0740"</f>
        <v>410****0740</v>
      </c>
    </row>
    <row r="11" spans="1:3" ht="19.5" customHeight="1">
      <c r="A11" s="4">
        <v>9</v>
      </c>
      <c r="B11" s="5" t="str">
        <f>"陈婷婷"</f>
        <v>陈婷婷</v>
      </c>
      <c r="C11" s="5" t="str">
        <f>"460****0025"</f>
        <v>460****0025</v>
      </c>
    </row>
    <row r="12" spans="1:3" ht="19.5" customHeight="1">
      <c r="A12" s="4">
        <v>10</v>
      </c>
      <c r="B12" s="5" t="str">
        <f>"林淑梅"</f>
        <v>林淑梅</v>
      </c>
      <c r="C12" s="5" t="str">
        <f>"460****3666"</f>
        <v>460****3666</v>
      </c>
    </row>
    <row r="13" spans="1:3" ht="19.5" customHeight="1">
      <c r="A13" s="4">
        <v>11</v>
      </c>
      <c r="B13" s="5" t="str">
        <f>"蓝婧"</f>
        <v>蓝婧</v>
      </c>
      <c r="C13" s="5" t="str">
        <f>"460****1403"</f>
        <v>460****1403</v>
      </c>
    </row>
    <row r="14" spans="1:3" ht="19.5" customHeight="1">
      <c r="A14" s="4">
        <v>12</v>
      </c>
      <c r="B14" s="5" t="str">
        <f>"黄慧燕"</f>
        <v>黄慧燕</v>
      </c>
      <c r="C14" s="5" t="str">
        <f>"460****4021"</f>
        <v>460****4021</v>
      </c>
    </row>
    <row r="15" spans="1:3" ht="19.5" customHeight="1">
      <c r="A15" s="4">
        <v>13</v>
      </c>
      <c r="B15" s="5" t="str">
        <f>"纪文"</f>
        <v>纪文</v>
      </c>
      <c r="C15" s="5" t="str">
        <f>"420****0029"</f>
        <v>420****0029</v>
      </c>
    </row>
    <row r="16" spans="1:3" ht="19.5" customHeight="1">
      <c r="A16" s="4">
        <v>14</v>
      </c>
      <c r="B16" s="5" t="str">
        <f>"符利冰"</f>
        <v>符利冰</v>
      </c>
      <c r="C16" s="5" t="str">
        <f>"460****3345"</f>
        <v>460****3345</v>
      </c>
    </row>
    <row r="17" spans="1:3" ht="19.5" customHeight="1">
      <c r="A17" s="4">
        <v>15</v>
      </c>
      <c r="B17" s="5" t="str">
        <f>"刘德朋"</f>
        <v>刘德朋</v>
      </c>
      <c r="C17" s="5" t="str">
        <f>"460****0923"</f>
        <v>460****0923</v>
      </c>
    </row>
    <row r="18" spans="1:3" ht="19.5" customHeight="1">
      <c r="A18" s="4">
        <v>16</v>
      </c>
      <c r="B18" s="5" t="str">
        <f>"陈福映"</f>
        <v>陈福映</v>
      </c>
      <c r="C18" s="5" t="str">
        <f>"460****4482"</f>
        <v>460****4482</v>
      </c>
    </row>
    <row r="19" spans="1:3" ht="19.5" customHeight="1">
      <c r="A19" s="4">
        <v>17</v>
      </c>
      <c r="B19" s="5" t="str">
        <f>"薛鸿青"</f>
        <v>薛鸿青</v>
      </c>
      <c r="C19" s="5" t="str">
        <f>"460****2746"</f>
        <v>460****2746</v>
      </c>
    </row>
    <row r="20" spans="1:3" ht="19.5" customHeight="1">
      <c r="A20" s="4">
        <v>18</v>
      </c>
      <c r="B20" s="5" t="str">
        <f>"谭英燕"</f>
        <v>谭英燕</v>
      </c>
      <c r="C20" s="5" t="str">
        <f>"460****1249"</f>
        <v>460****1249</v>
      </c>
    </row>
    <row r="21" spans="1:3" ht="19.5" customHeight="1">
      <c r="A21" s="4">
        <v>19</v>
      </c>
      <c r="B21" s="5" t="str">
        <f>"贺婕"</f>
        <v>贺婕</v>
      </c>
      <c r="C21" s="5" t="str">
        <f>"460****1244"</f>
        <v>460****1244</v>
      </c>
    </row>
    <row r="22" spans="1:3" ht="19.5" customHeight="1">
      <c r="A22" s="4">
        <v>20</v>
      </c>
      <c r="B22" s="5" t="str">
        <f>"黎培菊"</f>
        <v>黎培菊</v>
      </c>
      <c r="C22" s="5" t="str">
        <f>"460****4445"</f>
        <v>460****4445</v>
      </c>
    </row>
    <row r="23" spans="1:3" ht="19.5" customHeight="1">
      <c r="A23" s="4">
        <v>21</v>
      </c>
      <c r="B23" s="5" t="str">
        <f>"林尤虹"</f>
        <v>林尤虹</v>
      </c>
      <c r="C23" s="5" t="str">
        <f>"460****0944"</f>
        <v>460****0944</v>
      </c>
    </row>
    <row r="24" spans="1:3" ht="19.5" customHeight="1">
      <c r="A24" s="4">
        <v>22</v>
      </c>
      <c r="B24" s="5" t="str">
        <f>"肖洁"</f>
        <v>肖洁</v>
      </c>
      <c r="C24" s="5" t="str">
        <f>"430****1224"</f>
        <v>430****1224</v>
      </c>
    </row>
    <row r="25" spans="1:3" ht="19.5" customHeight="1">
      <c r="A25" s="4">
        <v>23</v>
      </c>
      <c r="B25" s="5" t="str">
        <f>"苏小慧"</f>
        <v>苏小慧</v>
      </c>
      <c r="C25" s="5" t="str">
        <f>"460****4467"</f>
        <v>460****4467</v>
      </c>
    </row>
    <row r="26" spans="1:3" ht="19.5" customHeight="1">
      <c r="A26" s="4">
        <v>24</v>
      </c>
      <c r="B26" s="5" t="str">
        <f>"李玉香"</f>
        <v>李玉香</v>
      </c>
      <c r="C26" s="5" t="str">
        <f>"460****456X"</f>
        <v>460****456X</v>
      </c>
    </row>
    <row r="27" spans="1:3" ht="19.5" customHeight="1">
      <c r="A27" s="4">
        <v>25</v>
      </c>
      <c r="B27" s="5" t="str">
        <f>"卢娜"</f>
        <v>卢娜</v>
      </c>
      <c r="C27" s="5" t="str">
        <f>"460****0527"</f>
        <v>460****0527</v>
      </c>
    </row>
    <row r="28" spans="1:3" ht="19.5" customHeight="1">
      <c r="A28" s="4">
        <v>26</v>
      </c>
      <c r="B28" s="5" t="str">
        <f>"吴翔峰"</f>
        <v>吴翔峰</v>
      </c>
      <c r="C28" s="5" t="str">
        <f>"460****0052"</f>
        <v>460****0052</v>
      </c>
    </row>
    <row r="29" spans="1:3" ht="19.5" customHeight="1">
      <c r="A29" s="4">
        <v>27</v>
      </c>
      <c r="B29" s="5" t="str">
        <f>"喻丽兰"</f>
        <v>喻丽兰</v>
      </c>
      <c r="C29" s="5" t="str">
        <f>"421****6581"</f>
        <v>421****6581</v>
      </c>
    </row>
    <row r="30" spans="1:3" ht="19.5" customHeight="1">
      <c r="A30" s="4">
        <v>28</v>
      </c>
      <c r="B30" s="5" t="str">
        <f>"邓彩虹"</f>
        <v>邓彩虹</v>
      </c>
      <c r="C30" s="5" t="str">
        <f>"460****3248"</f>
        <v>460****3248</v>
      </c>
    </row>
    <row r="31" spans="1:3" ht="19.5" customHeight="1">
      <c r="A31" s="4">
        <v>29</v>
      </c>
      <c r="B31" s="5" t="str">
        <f>"林道玉"</f>
        <v>林道玉</v>
      </c>
      <c r="C31" s="5" t="str">
        <f>"460****2920"</f>
        <v>460****2920</v>
      </c>
    </row>
    <row r="32" spans="1:3" ht="19.5" customHeight="1">
      <c r="A32" s="4">
        <v>30</v>
      </c>
      <c r="B32" s="5" t="str">
        <f>"戴飞飞"</f>
        <v>戴飞飞</v>
      </c>
      <c r="C32" s="5" t="str">
        <f>"430****4924"</f>
        <v>430****4924</v>
      </c>
    </row>
    <row r="33" spans="1:3" ht="19.5" customHeight="1">
      <c r="A33" s="4">
        <v>31</v>
      </c>
      <c r="B33" s="5" t="str">
        <f>"胡径园"</f>
        <v>胡径园</v>
      </c>
      <c r="C33" s="5" t="str">
        <f>"230****1223"</f>
        <v>230****1223</v>
      </c>
    </row>
    <row r="34" spans="1:3" ht="19.5" customHeight="1">
      <c r="A34" s="4">
        <v>32</v>
      </c>
      <c r="B34" s="5" t="str">
        <f>"陈燕"</f>
        <v>陈燕</v>
      </c>
      <c r="C34" s="5" t="str">
        <f>"460****6840"</f>
        <v>460****6840</v>
      </c>
    </row>
    <row r="35" spans="1:3" ht="19.5" customHeight="1">
      <c r="A35" s="4">
        <v>33</v>
      </c>
      <c r="B35" s="5" t="str">
        <f>"钟孟瑜"</f>
        <v>钟孟瑜</v>
      </c>
      <c r="C35" s="5" t="str">
        <f>"460****1520"</f>
        <v>460****1520</v>
      </c>
    </row>
    <row r="36" spans="1:3" ht="19.5" customHeight="1">
      <c r="A36" s="4">
        <v>34</v>
      </c>
      <c r="B36" s="5" t="str">
        <f>"吉如玉"</f>
        <v>吉如玉</v>
      </c>
      <c r="C36" s="5" t="str">
        <f>"460****5002"</f>
        <v>460****5002</v>
      </c>
    </row>
    <row r="37" spans="1:3" ht="19.5" customHeight="1">
      <c r="A37" s="4">
        <v>35</v>
      </c>
      <c r="B37" s="5" t="str">
        <f>"洪浪莎"</f>
        <v>洪浪莎</v>
      </c>
      <c r="C37" s="5" t="str">
        <f>"460****0782"</f>
        <v>460****0782</v>
      </c>
    </row>
    <row r="38" spans="1:3" ht="19.5" customHeight="1">
      <c r="A38" s="4">
        <v>36</v>
      </c>
      <c r="B38" s="5" t="str">
        <f>"张秋爱"</f>
        <v>张秋爱</v>
      </c>
      <c r="C38" s="5" t="str">
        <f>"469****612X"</f>
        <v>469****612X</v>
      </c>
    </row>
    <row r="39" spans="1:3" ht="19.5" customHeight="1">
      <c r="A39" s="4">
        <v>37</v>
      </c>
      <c r="B39" s="5" t="str">
        <f>"周荣华"</f>
        <v>周荣华</v>
      </c>
      <c r="C39" s="5" t="str">
        <f>"460****364X"</f>
        <v>460****364X</v>
      </c>
    </row>
    <row r="40" spans="1:3" ht="19.5" customHeight="1">
      <c r="A40" s="4">
        <v>38</v>
      </c>
      <c r="B40" s="5" t="str">
        <f>"陈小棉"</f>
        <v>陈小棉</v>
      </c>
      <c r="C40" s="5" t="str">
        <f>"460****6928"</f>
        <v>460****6928</v>
      </c>
    </row>
    <row r="41" spans="1:3" ht="19.5" customHeight="1">
      <c r="A41" s="4">
        <v>39</v>
      </c>
      <c r="B41" s="5" t="str">
        <f>"林唱金"</f>
        <v>林唱金</v>
      </c>
      <c r="C41" s="5" t="str">
        <f>"460****2509"</f>
        <v>460****2509</v>
      </c>
    </row>
    <row r="42" spans="1:3" ht="19.5" customHeight="1">
      <c r="A42" s="4">
        <v>40</v>
      </c>
      <c r="B42" s="5" t="str">
        <f>"李珍"</f>
        <v>李珍</v>
      </c>
      <c r="C42" s="5" t="str">
        <f>"460****7229"</f>
        <v>460****7229</v>
      </c>
    </row>
    <row r="43" spans="1:3" ht="19.5" customHeight="1">
      <c r="A43" s="4">
        <v>41</v>
      </c>
      <c r="B43" s="5" t="str">
        <f>"周启兰"</f>
        <v>周启兰</v>
      </c>
      <c r="C43" s="5" t="str">
        <f>"460****4522"</f>
        <v>460****4522</v>
      </c>
    </row>
    <row r="44" spans="1:3" ht="19.5" customHeight="1">
      <c r="A44" s="4">
        <v>42</v>
      </c>
      <c r="B44" s="5" t="str">
        <f>"陈清后"</f>
        <v>陈清后</v>
      </c>
      <c r="C44" s="5" t="str">
        <f>"460****6421"</f>
        <v>460****6421</v>
      </c>
    </row>
    <row r="45" spans="1:3" ht="19.5" customHeight="1">
      <c r="A45" s="4">
        <v>43</v>
      </c>
      <c r="B45" s="5" t="str">
        <f>"赵茂青"</f>
        <v>赵茂青</v>
      </c>
      <c r="C45" s="5" t="str">
        <f>"460****7224"</f>
        <v>460****7224</v>
      </c>
    </row>
    <row r="46" spans="1:3" ht="19.5" customHeight="1">
      <c r="A46" s="4">
        <v>44</v>
      </c>
      <c r="B46" s="5" t="str">
        <f>"赵云"</f>
        <v>赵云</v>
      </c>
      <c r="C46" s="5" t="str">
        <f>"340****0025"</f>
        <v>340****0025</v>
      </c>
    </row>
    <row r="47" spans="1:3" ht="19.5" customHeight="1">
      <c r="A47" s="4">
        <v>45</v>
      </c>
      <c r="B47" s="5" t="str">
        <f>"陆钟盈"</f>
        <v>陆钟盈</v>
      </c>
      <c r="C47" s="5" t="str">
        <f>"460****7242"</f>
        <v>460****7242</v>
      </c>
    </row>
    <row r="48" spans="1:3" ht="19.5" customHeight="1">
      <c r="A48" s="4">
        <v>46</v>
      </c>
      <c r="B48" s="5" t="str">
        <f>"谢晓卿"</f>
        <v>谢晓卿</v>
      </c>
      <c r="C48" s="5" t="str">
        <f>"460****4440"</f>
        <v>460****4440</v>
      </c>
    </row>
    <row r="49" spans="1:3" ht="19.5" customHeight="1">
      <c r="A49" s="4">
        <v>47</v>
      </c>
      <c r="B49" s="5" t="str">
        <f>"李本会"</f>
        <v>李本会</v>
      </c>
      <c r="C49" s="5" t="str">
        <f>"522****7824"</f>
        <v>522****7824</v>
      </c>
    </row>
    <row r="50" spans="1:3" ht="19.5" customHeight="1">
      <c r="A50" s="4">
        <v>48</v>
      </c>
      <c r="B50" s="5" t="str">
        <f>"吴如恋"</f>
        <v>吴如恋</v>
      </c>
      <c r="C50" s="5" t="str">
        <f>"460****3426"</f>
        <v>460****3426</v>
      </c>
    </row>
    <row r="51" spans="1:3" ht="19.5" customHeight="1">
      <c r="A51" s="4">
        <v>49</v>
      </c>
      <c r="B51" s="5" t="str">
        <f>"许兰青"</f>
        <v>许兰青</v>
      </c>
      <c r="C51" s="5" t="str">
        <f>"460****3520"</f>
        <v>460****3520</v>
      </c>
    </row>
    <row r="52" spans="1:3" ht="19.5" customHeight="1">
      <c r="A52" s="4">
        <v>50</v>
      </c>
      <c r="B52" s="5" t="str">
        <f>"陈婵婵"</f>
        <v>陈婵婵</v>
      </c>
      <c r="C52" s="5" t="str">
        <f>"460****3227"</f>
        <v>460****3227</v>
      </c>
    </row>
    <row r="53" spans="1:3" ht="19.5" customHeight="1">
      <c r="A53" s="4">
        <v>51</v>
      </c>
      <c r="B53" s="5" t="str">
        <f>"陈丹"</f>
        <v>陈丹</v>
      </c>
      <c r="C53" s="5" t="str">
        <f>"460****5028"</f>
        <v>460****5028</v>
      </c>
    </row>
    <row r="54" spans="1:3" ht="19.5" customHeight="1">
      <c r="A54" s="4">
        <v>52</v>
      </c>
      <c r="B54" s="5" t="str">
        <f>"孙世苗"</f>
        <v>孙世苗</v>
      </c>
      <c r="C54" s="5" t="str">
        <f>"460****0028"</f>
        <v>460****0028</v>
      </c>
    </row>
    <row r="55" spans="1:3" ht="19.5" customHeight="1">
      <c r="A55" s="4">
        <v>53</v>
      </c>
      <c r="B55" s="5" t="str">
        <f>"刘文婷"</f>
        <v>刘文婷</v>
      </c>
      <c r="C55" s="5" t="str">
        <f>"460****4449"</f>
        <v>460****4449</v>
      </c>
    </row>
    <row r="56" spans="1:3" ht="19.5" customHeight="1">
      <c r="A56" s="4">
        <v>54</v>
      </c>
      <c r="B56" s="5" t="str">
        <f>"卢海妮"</f>
        <v>卢海妮</v>
      </c>
      <c r="C56" s="5" t="str">
        <f>"460****4825"</f>
        <v>460****4825</v>
      </c>
    </row>
    <row r="57" spans="1:3" ht="19.5" customHeight="1">
      <c r="A57" s="4">
        <v>55</v>
      </c>
      <c r="B57" s="5" t="str">
        <f>"林方婉"</f>
        <v>林方婉</v>
      </c>
      <c r="C57" s="5" t="str">
        <f>"460****6129"</f>
        <v>460****6129</v>
      </c>
    </row>
    <row r="58" spans="1:3" ht="19.5" customHeight="1">
      <c r="A58" s="4">
        <v>56</v>
      </c>
      <c r="B58" s="5" t="str">
        <f>"苏美玲"</f>
        <v>苏美玲</v>
      </c>
      <c r="C58" s="5" t="str">
        <f>"460****3420"</f>
        <v>460****3420</v>
      </c>
    </row>
    <row r="59" spans="1:3" ht="19.5" customHeight="1">
      <c r="A59" s="4">
        <v>57</v>
      </c>
      <c r="B59" s="5" t="str">
        <f>"陈积银"</f>
        <v>陈积银</v>
      </c>
      <c r="C59" s="5" t="str">
        <f>"460****3226"</f>
        <v>460****3226</v>
      </c>
    </row>
    <row r="60" spans="1:3" ht="19.5" customHeight="1">
      <c r="A60" s="4">
        <v>58</v>
      </c>
      <c r="B60" s="5" t="str">
        <f>"赵承素"</f>
        <v>赵承素</v>
      </c>
      <c r="C60" s="5" t="str">
        <f>"460****4369"</f>
        <v>460****4369</v>
      </c>
    </row>
    <row r="61" spans="1:3" ht="19.5" customHeight="1">
      <c r="A61" s="4">
        <v>59</v>
      </c>
      <c r="B61" s="5" t="str">
        <f>"陈经雅"</f>
        <v>陈经雅</v>
      </c>
      <c r="C61" s="5" t="str">
        <f>"460****0044"</f>
        <v>460****0044</v>
      </c>
    </row>
    <row r="62" spans="1:3" ht="19.5" customHeight="1">
      <c r="A62" s="4">
        <v>60</v>
      </c>
      <c r="B62" s="5" t="str">
        <f>"高元娇"</f>
        <v>高元娇</v>
      </c>
      <c r="C62" s="5" t="str">
        <f>"460****292X"</f>
        <v>460****292X</v>
      </c>
    </row>
    <row r="63" spans="1:3" ht="19.5" customHeight="1">
      <c r="A63" s="4">
        <v>61</v>
      </c>
      <c r="B63" s="5" t="str">
        <f>"唐庆敏"</f>
        <v>唐庆敏</v>
      </c>
      <c r="C63" s="5" t="str">
        <f>"460****0027"</f>
        <v>460****0027</v>
      </c>
    </row>
    <row r="64" spans="1:3" ht="19.5" customHeight="1">
      <c r="A64" s="4">
        <v>62</v>
      </c>
      <c r="B64" s="5" t="str">
        <f>"陈水親"</f>
        <v>陈水親</v>
      </c>
      <c r="C64" s="5" t="str">
        <f>"460****4480"</f>
        <v>460****4480</v>
      </c>
    </row>
    <row r="65" spans="1:3" ht="19.5" customHeight="1">
      <c r="A65" s="4">
        <v>63</v>
      </c>
      <c r="B65" s="5" t="str">
        <f>"黄海秀"</f>
        <v>黄海秀</v>
      </c>
      <c r="C65" s="5" t="str">
        <f>"460****482X"</f>
        <v>460****482X</v>
      </c>
    </row>
    <row r="66" spans="1:3" ht="19.5" customHeight="1">
      <c r="A66" s="4">
        <v>64</v>
      </c>
      <c r="B66" s="5" t="str">
        <f>"王吉南"</f>
        <v>王吉南</v>
      </c>
      <c r="C66" s="5" t="str">
        <f>"460****0024"</f>
        <v>460****0024</v>
      </c>
    </row>
    <row r="67" spans="1:3" ht="19.5" customHeight="1">
      <c r="A67" s="4">
        <v>65</v>
      </c>
      <c r="B67" s="5" t="str">
        <f>"蔡燕清"</f>
        <v>蔡燕清</v>
      </c>
      <c r="C67" s="5" t="str">
        <f>"469****0020"</f>
        <v>469****0020</v>
      </c>
    </row>
    <row r="68" spans="1:3" ht="19.5" customHeight="1">
      <c r="A68" s="4">
        <v>66</v>
      </c>
      <c r="B68" s="5" t="str">
        <f>"唐世天"</f>
        <v>唐世天</v>
      </c>
      <c r="C68" s="5" t="str">
        <f>"460****066X"</f>
        <v>460****066X</v>
      </c>
    </row>
    <row r="69" spans="1:3" ht="19.5" customHeight="1">
      <c r="A69" s="4">
        <v>67</v>
      </c>
      <c r="B69" s="5" t="str">
        <f>"符婷坤"</f>
        <v>符婷坤</v>
      </c>
      <c r="C69" s="5" t="str">
        <f>"460****322X"</f>
        <v>460****322X</v>
      </c>
    </row>
    <row r="70" spans="1:3" ht="19.5" customHeight="1">
      <c r="A70" s="4">
        <v>68</v>
      </c>
      <c r="B70" s="5" t="str">
        <f>"姚冬宝"</f>
        <v>姚冬宝</v>
      </c>
      <c r="C70" s="5" t="str">
        <f>"420****6011"</f>
        <v>420****6011</v>
      </c>
    </row>
    <row r="71" spans="1:3" ht="19.5" customHeight="1">
      <c r="A71" s="4">
        <v>69</v>
      </c>
      <c r="B71" s="5" t="str">
        <f>"吉秀玲"</f>
        <v>吉秀玲</v>
      </c>
      <c r="C71" s="5" t="str">
        <f>"469****4501"</f>
        <v>469****4501</v>
      </c>
    </row>
    <row r="72" spans="1:3" ht="19.5" customHeight="1">
      <c r="A72" s="4">
        <v>70</v>
      </c>
      <c r="B72" s="5" t="str">
        <f>"高方友"</f>
        <v>高方友</v>
      </c>
      <c r="C72" s="5" t="str">
        <f>"460****2727"</f>
        <v>460****2727</v>
      </c>
    </row>
    <row r="73" spans="1:3" ht="19.5" customHeight="1">
      <c r="A73" s="4">
        <v>71</v>
      </c>
      <c r="B73" s="5" t="str">
        <f>"王静静"</f>
        <v>王静静</v>
      </c>
      <c r="C73" s="5" t="str">
        <f>"460****4501"</f>
        <v>460****4501</v>
      </c>
    </row>
    <row r="74" spans="1:3" ht="19.5" customHeight="1">
      <c r="A74" s="4">
        <v>72</v>
      </c>
      <c r="B74" s="5" t="str">
        <f>"符芳华"</f>
        <v>符芳华</v>
      </c>
      <c r="C74" s="5" t="str">
        <f>"460****5126"</f>
        <v>460****5126</v>
      </c>
    </row>
    <row r="75" spans="1:3" ht="19.5" customHeight="1">
      <c r="A75" s="4">
        <v>73</v>
      </c>
      <c r="B75" s="5" t="str">
        <f>"陈淑琳"</f>
        <v>陈淑琳</v>
      </c>
      <c r="C75" s="5" t="str">
        <f>"460****0041"</f>
        <v>460****0041</v>
      </c>
    </row>
    <row r="76" spans="1:3" ht="19.5" customHeight="1">
      <c r="A76" s="4">
        <v>74</v>
      </c>
      <c r="B76" s="5" t="str">
        <f>"邢玉婷"</f>
        <v>邢玉婷</v>
      </c>
      <c r="C76" s="5" t="str">
        <f>"460****388X"</f>
        <v>460****388X</v>
      </c>
    </row>
    <row r="77" spans="1:3" ht="19.5" customHeight="1">
      <c r="A77" s="4">
        <v>75</v>
      </c>
      <c r="B77" s="5" t="str">
        <f>"董利城"</f>
        <v>董利城</v>
      </c>
      <c r="C77" s="5" t="str">
        <f>"460****3844"</f>
        <v>460****3844</v>
      </c>
    </row>
    <row r="78" spans="1:3" ht="19.5" customHeight="1">
      <c r="A78" s="4">
        <v>76</v>
      </c>
      <c r="B78" s="5" t="str">
        <f>"郭小绵"</f>
        <v>郭小绵</v>
      </c>
      <c r="C78" s="5" t="str">
        <f>"460****5389"</f>
        <v>460****5389</v>
      </c>
    </row>
    <row r="79" spans="1:3" ht="19.5" customHeight="1">
      <c r="A79" s="4">
        <v>77</v>
      </c>
      <c r="B79" s="5" t="str">
        <f>"张婕"</f>
        <v>张婕</v>
      </c>
      <c r="C79" s="5" t="str">
        <f>"460****1401"</f>
        <v>460****1401</v>
      </c>
    </row>
    <row r="80" spans="1:3" ht="19.5" customHeight="1">
      <c r="A80" s="4">
        <v>78</v>
      </c>
      <c r="B80" s="5" t="str">
        <f>"苏小珊"</f>
        <v>苏小珊</v>
      </c>
      <c r="C80" s="5" t="str">
        <f>"460****1402"</f>
        <v>460****1402</v>
      </c>
    </row>
    <row r="81" spans="1:3" ht="19.5" customHeight="1">
      <c r="A81" s="4">
        <v>79</v>
      </c>
      <c r="B81" s="5" t="str">
        <f>"陈早君"</f>
        <v>陈早君</v>
      </c>
      <c r="C81" s="5" t="str">
        <f>"460****0527"</f>
        <v>460****0527</v>
      </c>
    </row>
    <row r="82" spans="1:3" ht="19.5" customHeight="1">
      <c r="A82" s="4">
        <v>80</v>
      </c>
      <c r="B82" s="5" t="str">
        <f>"黎静敏"</f>
        <v>黎静敏</v>
      </c>
      <c r="C82" s="5" t="str">
        <f>"460****3326"</f>
        <v>460****3326</v>
      </c>
    </row>
    <row r="83" spans="1:3" ht="19.5" customHeight="1">
      <c r="A83" s="4">
        <v>81</v>
      </c>
      <c r="B83" s="5" t="str">
        <f>"林芬"</f>
        <v>林芬</v>
      </c>
      <c r="C83" s="5" t="str">
        <f>"460****0525"</f>
        <v>460****0525</v>
      </c>
    </row>
    <row r="84" spans="1:3" ht="19.5" customHeight="1">
      <c r="A84" s="4">
        <v>82</v>
      </c>
      <c r="B84" s="5" t="str">
        <f>"陈莫雅"</f>
        <v>陈莫雅</v>
      </c>
      <c r="C84" s="5" t="str">
        <f>"460****3245"</f>
        <v>460****3245</v>
      </c>
    </row>
    <row r="85" spans="1:3" ht="19.5" customHeight="1">
      <c r="A85" s="4">
        <v>83</v>
      </c>
      <c r="B85" s="5" t="str">
        <f>"符小苗"</f>
        <v>符小苗</v>
      </c>
      <c r="C85" s="5" t="str">
        <f>"460****544X"</f>
        <v>460****544X</v>
      </c>
    </row>
    <row r="86" spans="1:3" ht="19.5" customHeight="1">
      <c r="A86" s="4">
        <v>84</v>
      </c>
      <c r="B86" s="5" t="str">
        <f>"翁娇雪"</f>
        <v>翁娇雪</v>
      </c>
      <c r="C86" s="5" t="str">
        <f>"460****2328"</f>
        <v>460****2328</v>
      </c>
    </row>
    <row r="87" spans="1:3" ht="19.5" customHeight="1">
      <c r="A87" s="4">
        <v>85</v>
      </c>
      <c r="B87" s="5" t="str">
        <f>"陈玉螺"</f>
        <v>陈玉螺</v>
      </c>
      <c r="C87" s="5" t="str">
        <f>"460****062X"</f>
        <v>460****062X</v>
      </c>
    </row>
    <row r="88" spans="1:3" ht="19.5" customHeight="1">
      <c r="A88" s="4">
        <v>86</v>
      </c>
      <c r="B88" s="5" t="str">
        <f>"邓海花"</f>
        <v>邓海花</v>
      </c>
      <c r="C88" s="5" t="str">
        <f>"460****5805"</f>
        <v>460****5805</v>
      </c>
    </row>
    <row r="89" spans="1:3" ht="19.5" customHeight="1">
      <c r="A89" s="4">
        <v>87</v>
      </c>
      <c r="B89" s="5" t="str">
        <f>"黄银妹"</f>
        <v>黄银妹</v>
      </c>
      <c r="C89" s="5" t="str">
        <f>"441****452X"</f>
        <v>441****452X</v>
      </c>
    </row>
    <row r="90" spans="1:3" ht="19.5" customHeight="1">
      <c r="A90" s="4">
        <v>88</v>
      </c>
      <c r="B90" s="5" t="str">
        <f>"苏丽玲"</f>
        <v>苏丽玲</v>
      </c>
      <c r="C90" s="5" t="str">
        <f>"460****576X"</f>
        <v>460****576X</v>
      </c>
    </row>
    <row r="91" spans="1:3" ht="19.5" customHeight="1">
      <c r="A91" s="4">
        <v>89</v>
      </c>
      <c r="B91" s="5" t="str">
        <f>"钟吉玲"</f>
        <v>钟吉玲</v>
      </c>
      <c r="C91" s="5" t="str">
        <f>"460****4822"</f>
        <v>460****4822</v>
      </c>
    </row>
    <row r="92" spans="1:3" ht="19.5" customHeight="1">
      <c r="A92" s="4">
        <v>90</v>
      </c>
      <c r="B92" s="5" t="str">
        <f>"蓝芳"</f>
        <v>蓝芳</v>
      </c>
      <c r="C92" s="5" t="str">
        <f>"460****3029"</f>
        <v>460****3029</v>
      </c>
    </row>
    <row r="93" spans="1:3" ht="19.5" customHeight="1">
      <c r="A93" s="4">
        <v>91</v>
      </c>
      <c r="B93" s="5" t="str">
        <f>"吉小娜"</f>
        <v>吉小娜</v>
      </c>
      <c r="C93" s="5" t="str">
        <f>"460****3024"</f>
        <v>460****3024</v>
      </c>
    </row>
    <row r="94" spans="1:3" ht="19.5" customHeight="1">
      <c r="A94" s="4">
        <v>92</v>
      </c>
      <c r="B94" s="5" t="str">
        <f>"陈春婷"</f>
        <v>陈春婷</v>
      </c>
      <c r="C94" s="5" t="str">
        <f>"460****2746"</f>
        <v>460****2746</v>
      </c>
    </row>
    <row r="95" spans="1:3" ht="19.5" customHeight="1">
      <c r="A95" s="4">
        <v>93</v>
      </c>
      <c r="B95" s="5" t="str">
        <f>"陈春酉"</f>
        <v>陈春酉</v>
      </c>
      <c r="C95" s="5" t="str">
        <f>"460****5920"</f>
        <v>460****5920</v>
      </c>
    </row>
    <row r="96" spans="1:3" ht="19.5" customHeight="1">
      <c r="A96" s="4">
        <v>94</v>
      </c>
      <c r="B96" s="5" t="str">
        <f>"陈翔玮"</f>
        <v>陈翔玮</v>
      </c>
      <c r="C96" s="5" t="str">
        <f>"460****1202"</f>
        <v>460****1202</v>
      </c>
    </row>
    <row r="97" spans="1:3" ht="19.5" customHeight="1">
      <c r="A97" s="4">
        <v>95</v>
      </c>
      <c r="B97" s="5" t="str">
        <f>"王堂娜"</f>
        <v>王堂娜</v>
      </c>
      <c r="C97" s="5" t="str">
        <f>"460****450X"</f>
        <v>460****450X</v>
      </c>
    </row>
    <row r="98" spans="1:3" ht="19.5" customHeight="1">
      <c r="A98" s="4">
        <v>96</v>
      </c>
      <c r="B98" s="5" t="str">
        <f>"周秋萍"</f>
        <v>周秋萍</v>
      </c>
      <c r="C98" s="5" t="str">
        <f>"460****4562"</f>
        <v>460****4562</v>
      </c>
    </row>
    <row r="99" spans="1:3" ht="19.5" customHeight="1">
      <c r="A99" s="4">
        <v>97</v>
      </c>
      <c r="B99" s="5" t="str">
        <f>"郑娟"</f>
        <v>郑娟</v>
      </c>
      <c r="C99" s="5" t="str">
        <f>"460****4120"</f>
        <v>460****4120</v>
      </c>
    </row>
    <row r="100" spans="1:3" ht="19.5" customHeight="1">
      <c r="A100" s="4">
        <v>98</v>
      </c>
      <c r="B100" s="5" t="str">
        <f>"曹冰冰"</f>
        <v>曹冰冰</v>
      </c>
      <c r="C100" s="5" t="str">
        <f>"460****5405"</f>
        <v>460****5405</v>
      </c>
    </row>
    <row r="101" spans="1:3" ht="19.5" customHeight="1">
      <c r="A101" s="4">
        <v>99</v>
      </c>
      <c r="B101" s="5" t="str">
        <f>"赵海莉"</f>
        <v>赵海莉</v>
      </c>
      <c r="C101" s="5" t="str">
        <f>"130****1727"</f>
        <v>130****1727</v>
      </c>
    </row>
    <row r="102" spans="1:3" ht="19.5" customHeight="1">
      <c r="A102" s="4">
        <v>100</v>
      </c>
      <c r="B102" s="5" t="str">
        <f>"罗瑶"</f>
        <v>罗瑶</v>
      </c>
      <c r="C102" s="5" t="str">
        <f>"460****4806"</f>
        <v>460****4806</v>
      </c>
    </row>
    <row r="103" spans="1:3" ht="19.5" customHeight="1">
      <c r="A103" s="4">
        <v>101</v>
      </c>
      <c r="B103" s="5" t="str">
        <f>"苏秋棠"</f>
        <v>苏秋棠</v>
      </c>
      <c r="C103" s="5" t="str">
        <f>"460****6242"</f>
        <v>460****6242</v>
      </c>
    </row>
    <row r="104" spans="1:3" ht="19.5" customHeight="1">
      <c r="A104" s="4">
        <v>102</v>
      </c>
      <c r="B104" s="5" t="str">
        <f>"周永丽"</f>
        <v>周永丽</v>
      </c>
      <c r="C104" s="5" t="str">
        <f>"460****0545"</f>
        <v>460****0545</v>
      </c>
    </row>
    <row r="105" spans="1:3" ht="19.5" customHeight="1">
      <c r="A105" s="4">
        <v>103</v>
      </c>
      <c r="B105" s="5" t="str">
        <f>"冯嫦贺"</f>
        <v>冯嫦贺</v>
      </c>
      <c r="C105" s="5" t="str">
        <f>"460****5766"</f>
        <v>460****5766</v>
      </c>
    </row>
    <row r="106" spans="1:3" ht="19.5" customHeight="1">
      <c r="A106" s="4">
        <v>104</v>
      </c>
      <c r="B106" s="5" t="str">
        <f>"甘小丽"</f>
        <v>甘小丽</v>
      </c>
      <c r="C106" s="5" t="str">
        <f>"450****3569"</f>
        <v>450****3569</v>
      </c>
    </row>
    <row r="107" spans="1:3" ht="19.5" customHeight="1">
      <c r="A107" s="4">
        <v>105</v>
      </c>
      <c r="B107" s="5" t="str">
        <f>"陈雅妍"</f>
        <v>陈雅妍</v>
      </c>
      <c r="C107" s="5" t="str">
        <f>"460****5127"</f>
        <v>460****5127</v>
      </c>
    </row>
    <row r="108" spans="1:3" ht="19.5" customHeight="1">
      <c r="A108" s="4">
        <v>106</v>
      </c>
      <c r="B108" s="5" t="str">
        <f>"于秀晖"</f>
        <v>于秀晖</v>
      </c>
      <c r="C108" s="5" t="str">
        <f>"450****4027"</f>
        <v>450****4027</v>
      </c>
    </row>
    <row r="109" spans="1:3" ht="19.5" customHeight="1">
      <c r="A109" s="4">
        <v>107</v>
      </c>
      <c r="B109" s="5" t="str">
        <f>"陈日媖"</f>
        <v>陈日媖</v>
      </c>
      <c r="C109" s="5" t="str">
        <f>"460****3222"</f>
        <v>460****3222</v>
      </c>
    </row>
    <row r="110" spans="1:3" ht="19.5" customHeight="1">
      <c r="A110" s="4">
        <v>108</v>
      </c>
      <c r="B110" s="5" t="str">
        <f>"陈虹铮                                           "</f>
        <v>陈虹铮                                           </v>
      </c>
      <c r="C110" s="5" t="str">
        <f>"460****1626"</f>
        <v>460****1626</v>
      </c>
    </row>
    <row r="111" spans="1:3" ht="19.5" customHeight="1">
      <c r="A111" s="4">
        <v>109</v>
      </c>
      <c r="B111" s="5" t="str">
        <f>"高鹏"</f>
        <v>高鹏</v>
      </c>
      <c r="C111" s="5" t="str">
        <f>"522****5210"</f>
        <v>522****5210</v>
      </c>
    </row>
    <row r="112" spans="1:3" ht="19.5" customHeight="1">
      <c r="A112" s="4">
        <v>110</v>
      </c>
      <c r="B112" s="5" t="str">
        <f>"周梨梨"</f>
        <v>周梨梨</v>
      </c>
      <c r="C112" s="5" t="str">
        <f>"460****4845"</f>
        <v>460****4845</v>
      </c>
    </row>
    <row r="113" spans="1:3" ht="19.5" customHeight="1">
      <c r="A113" s="4">
        <v>111</v>
      </c>
      <c r="B113" s="5" t="str">
        <f>"陈启梅"</f>
        <v>陈启梅</v>
      </c>
      <c r="C113" s="5" t="str">
        <f>"460****4446"</f>
        <v>460****4446</v>
      </c>
    </row>
    <row r="114" spans="1:3" ht="19.5" customHeight="1">
      <c r="A114" s="4">
        <v>112</v>
      </c>
      <c r="B114" s="5" t="str">
        <f>"符杰敏"</f>
        <v>符杰敏</v>
      </c>
      <c r="C114" s="5" t="str">
        <f>"460****7223"</f>
        <v>460****7223</v>
      </c>
    </row>
    <row r="115" spans="1:3" ht="19.5" customHeight="1">
      <c r="A115" s="4">
        <v>113</v>
      </c>
      <c r="B115" s="5" t="str">
        <f>"符业香"</f>
        <v>符业香</v>
      </c>
      <c r="C115" s="5" t="str">
        <f>"460****6221"</f>
        <v>460****6221</v>
      </c>
    </row>
    <row r="116" spans="1:3" ht="19.5" customHeight="1">
      <c r="A116" s="4">
        <v>114</v>
      </c>
      <c r="B116" s="5" t="str">
        <f>"潘丽"</f>
        <v>潘丽</v>
      </c>
      <c r="C116" s="5" t="str">
        <f>"460****0624"</f>
        <v>460****0624</v>
      </c>
    </row>
    <row r="117" spans="1:3" ht="19.5" customHeight="1">
      <c r="A117" s="4">
        <v>115</v>
      </c>
      <c r="B117" s="5" t="str">
        <f>"林曼"</f>
        <v>林曼</v>
      </c>
      <c r="C117" s="5" t="str">
        <f>"460****3126"</f>
        <v>460****3126</v>
      </c>
    </row>
    <row r="118" spans="1:3" ht="19.5" customHeight="1">
      <c r="A118" s="4">
        <v>116</v>
      </c>
      <c r="B118" s="5" t="str">
        <f>"陶香婷"</f>
        <v>陶香婷</v>
      </c>
      <c r="C118" s="5" t="str">
        <f>"460****4966"</f>
        <v>460****4966</v>
      </c>
    </row>
    <row r="119" spans="1:3" ht="19.5" customHeight="1">
      <c r="A119" s="4">
        <v>117</v>
      </c>
      <c r="B119" s="5" t="str">
        <f>"容倩倩"</f>
        <v>容倩倩</v>
      </c>
      <c r="C119" s="5" t="str">
        <f>"460****0044"</f>
        <v>460****0044</v>
      </c>
    </row>
    <row r="120" spans="1:3" ht="19.5" customHeight="1">
      <c r="A120" s="4">
        <v>118</v>
      </c>
      <c r="B120" s="5" t="str">
        <f>"邢霞满"</f>
        <v>邢霞满</v>
      </c>
      <c r="C120" s="5" t="str">
        <f>"460****326X"</f>
        <v>460****326X</v>
      </c>
    </row>
    <row r="121" spans="1:3" ht="19.5" customHeight="1">
      <c r="A121" s="4">
        <v>119</v>
      </c>
      <c r="B121" s="5" t="str">
        <f>"陈艳琳"</f>
        <v>陈艳琳</v>
      </c>
      <c r="C121" s="5" t="str">
        <f>"460****0723"</f>
        <v>460****0723</v>
      </c>
    </row>
    <row r="122" spans="1:3" ht="19.5" customHeight="1">
      <c r="A122" s="4">
        <v>120</v>
      </c>
      <c r="B122" s="5" t="str">
        <f>"温静静"</f>
        <v>温静静</v>
      </c>
      <c r="C122" s="5" t="str">
        <f>"460****5528"</f>
        <v>460****5528</v>
      </c>
    </row>
    <row r="123" spans="1:3" ht="19.5" customHeight="1">
      <c r="A123" s="4">
        <v>121</v>
      </c>
      <c r="B123" s="5" t="str">
        <f>"罗方"</f>
        <v>罗方</v>
      </c>
      <c r="C123" s="5" t="str">
        <f>"430****2529"</f>
        <v>430****2529</v>
      </c>
    </row>
    <row r="124" spans="1:3" ht="19.5" customHeight="1">
      <c r="A124" s="4">
        <v>122</v>
      </c>
      <c r="B124" s="5" t="str">
        <f>"李吉文"</f>
        <v>李吉文</v>
      </c>
      <c r="C124" s="5" t="str">
        <f>"460****666X"</f>
        <v>460****666X</v>
      </c>
    </row>
    <row r="125" spans="1:3" ht="19.5" customHeight="1">
      <c r="A125" s="4">
        <v>123</v>
      </c>
      <c r="B125" s="5" t="str">
        <f>"邢增娜"</f>
        <v>邢增娜</v>
      </c>
      <c r="C125" s="5" t="str">
        <f>"460****3225"</f>
        <v>460****3225</v>
      </c>
    </row>
    <row r="126" spans="1:3" ht="19.5" customHeight="1">
      <c r="A126" s="4">
        <v>124</v>
      </c>
      <c r="B126" s="5" t="str">
        <f>"王欢"</f>
        <v>王欢</v>
      </c>
      <c r="C126" s="5" t="str">
        <f>"460****4504"</f>
        <v>460****4504</v>
      </c>
    </row>
    <row r="127" spans="1:3" ht="19.5" customHeight="1">
      <c r="A127" s="4">
        <v>125</v>
      </c>
      <c r="B127" s="5" t="str">
        <f>"林升妃"</f>
        <v>林升妃</v>
      </c>
      <c r="C127" s="5" t="str">
        <f>"460****2726"</f>
        <v>460****2726</v>
      </c>
    </row>
    <row r="128" spans="1:3" ht="19.5" customHeight="1">
      <c r="A128" s="4">
        <v>126</v>
      </c>
      <c r="B128" s="5" t="str">
        <f>"彭连琴"</f>
        <v>彭连琴</v>
      </c>
      <c r="C128" s="5" t="str">
        <f>"440****1766"</f>
        <v>440****1766</v>
      </c>
    </row>
    <row r="129" spans="1:3" ht="19.5" customHeight="1">
      <c r="A129" s="4">
        <v>127</v>
      </c>
      <c r="B129" s="5" t="str">
        <f>"黄小云"</f>
        <v>黄小云</v>
      </c>
      <c r="C129" s="5" t="str">
        <f>"460****3227"</f>
        <v>460****3227</v>
      </c>
    </row>
    <row r="130" spans="1:3" ht="19.5" customHeight="1">
      <c r="A130" s="4">
        <v>128</v>
      </c>
      <c r="B130" s="5" t="str">
        <f>"吉家静"</f>
        <v>吉家静</v>
      </c>
      <c r="C130" s="5" t="str">
        <f>"460****3620"</f>
        <v>460****3620</v>
      </c>
    </row>
    <row r="131" spans="1:3" ht="19.5" customHeight="1">
      <c r="A131" s="4">
        <v>129</v>
      </c>
      <c r="B131" s="5" t="str">
        <f>"林日潭"</f>
        <v>林日潭</v>
      </c>
      <c r="C131" s="5" t="str">
        <f>"460****4901"</f>
        <v>460****4901</v>
      </c>
    </row>
    <row r="132" spans="1:3" ht="19.5" customHeight="1">
      <c r="A132" s="4">
        <v>130</v>
      </c>
      <c r="B132" s="5" t="str">
        <f>"张兰娟"</f>
        <v>张兰娟</v>
      </c>
      <c r="C132" s="5" t="str">
        <f>"460****5861"</f>
        <v>460****5861</v>
      </c>
    </row>
    <row r="133" spans="1:3" ht="19.5" customHeight="1">
      <c r="A133" s="4">
        <v>131</v>
      </c>
      <c r="B133" s="5" t="str">
        <f>"王木春"</f>
        <v>王木春</v>
      </c>
      <c r="C133" s="5" t="str">
        <f>"460****4029"</f>
        <v>460****4029</v>
      </c>
    </row>
  </sheetData>
  <sheetProtection/>
  <mergeCells count="1">
    <mergeCell ref="A1:C1"/>
  </mergeCells>
  <printOptions/>
  <pageMargins left="0.39" right="0.12" top="0.28" bottom="0.24" header="0.24" footer="0.1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WPS_1494763445</cp:lastModifiedBy>
  <dcterms:created xsi:type="dcterms:W3CDTF">2020-06-01T07:02:09Z</dcterms:created>
  <dcterms:modified xsi:type="dcterms:W3CDTF">2020-06-03T08:47:04Z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