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辅警-初审合格" sheetId="1" r:id="rId1"/>
  </sheets>
  <definedNames>
    <definedName name="_xlnm._FilterDatabase" localSheetId="0" hidden="1">'辅警-初审合格'!$A$2:$E$532</definedName>
  </definedNames>
  <calcPr fullCalcOnLoad="1"/>
</workbook>
</file>

<file path=xl/sharedStrings.xml><?xml version="1.0" encoding="utf-8"?>
<sst xmlns="http://schemas.openxmlformats.org/spreadsheetml/2006/main" count="1620" uniqueCount="820">
  <si>
    <t>通过资格初审人员名单</t>
  </si>
  <si>
    <t>序号</t>
  </si>
  <si>
    <t>报考岗位</t>
  </si>
  <si>
    <t>姓名</t>
  </si>
  <si>
    <t>性别</t>
  </si>
  <si>
    <t>身份证号码</t>
  </si>
  <si>
    <t>辅警A类</t>
  </si>
  <si>
    <t>4600041994****1412</t>
  </si>
  <si>
    <t>4601031997****3013</t>
  </si>
  <si>
    <t>4600341998****5511</t>
  </si>
  <si>
    <t>4600301989****6010</t>
  </si>
  <si>
    <t>4600061990****4433</t>
  </si>
  <si>
    <t>1422331997****0016</t>
  </si>
  <si>
    <t>4690241996****6835</t>
  </si>
  <si>
    <t>4601031998****0015</t>
  </si>
  <si>
    <t>4600341991****5012</t>
  </si>
  <si>
    <t>4600071994****3638</t>
  </si>
  <si>
    <t>4600061998****1318</t>
  </si>
  <si>
    <t>4600281992****0033</t>
  </si>
  <si>
    <t>2203221988****9073</t>
  </si>
  <si>
    <t>4601021996****1815</t>
  </si>
  <si>
    <t>4600261997****2716</t>
  </si>
  <si>
    <t>4600211995****4432</t>
  </si>
  <si>
    <t>2310021998****001X</t>
  </si>
  <si>
    <t>4600061997****0410</t>
  </si>
  <si>
    <t>3604241997****2995</t>
  </si>
  <si>
    <t>4600331995****3273</t>
  </si>
  <si>
    <t>4601032000****2718</t>
  </si>
  <si>
    <t>4600061993****0636</t>
  </si>
  <si>
    <t>4600311995****003X</t>
  </si>
  <si>
    <t>4408251995****2357</t>
  </si>
  <si>
    <t>4600361989****0813</t>
  </si>
  <si>
    <t>4601031984****0616</t>
  </si>
  <si>
    <t>4600331999****3358</t>
  </si>
  <si>
    <t>4600041999****0839</t>
  </si>
  <si>
    <t>4601031990****1835</t>
  </si>
  <si>
    <t>4600351987****0018</t>
  </si>
  <si>
    <t>4600061997****7811</t>
  </si>
  <si>
    <t>4600021997****5410</t>
  </si>
  <si>
    <t>4601021993****331X</t>
  </si>
  <si>
    <t>4600281997****601X</t>
  </si>
  <si>
    <t>4600061996****5214</t>
  </si>
  <si>
    <t>4600031995****5216</t>
  </si>
  <si>
    <t>4600061996****4056</t>
  </si>
  <si>
    <t>4600281993****001X</t>
  </si>
  <si>
    <t>4600061994****7514</t>
  </si>
  <si>
    <t>4600041994****5011</t>
  </si>
  <si>
    <t>4600271995****5676</t>
  </si>
  <si>
    <t>4600301996****0918</t>
  </si>
  <si>
    <t>4690231990****0015</t>
  </si>
  <si>
    <t>4601031998****0315</t>
  </si>
  <si>
    <t>4601031993****1514</t>
  </si>
  <si>
    <t>4601041987****0011</t>
  </si>
  <si>
    <t>4600311996****6816</t>
  </si>
  <si>
    <t>4600271996****0619</t>
  </si>
  <si>
    <t>4600031993****8516</t>
  </si>
  <si>
    <t>4601031996****1813</t>
  </si>
  <si>
    <t>5139011999****0250</t>
  </si>
  <si>
    <t>4600331997****5093</t>
  </si>
  <si>
    <t>4600271994****4219</t>
  </si>
  <si>
    <t>4600281995****0034</t>
  </si>
  <si>
    <t>4600281997****0433</t>
  </si>
  <si>
    <t>4600311990****5633</t>
  </si>
  <si>
    <t>4600331996****4477</t>
  </si>
  <si>
    <t>4601031998****2730</t>
  </si>
  <si>
    <t>4600281991****5632</t>
  </si>
  <si>
    <t>4600271994****5910</t>
  </si>
  <si>
    <t>1427241992****2135</t>
  </si>
  <si>
    <t>4600331992****3233</t>
  </si>
  <si>
    <t>4600061994****0910</t>
  </si>
  <si>
    <t>4600271993****2034</t>
  </si>
  <si>
    <t>4600061996****0919</t>
  </si>
  <si>
    <t>4600341998****0437</t>
  </si>
  <si>
    <t>4600281996****083X</t>
  </si>
  <si>
    <t>4601041992****0318</t>
  </si>
  <si>
    <t>4600061993****4838</t>
  </si>
  <si>
    <t>4600281995****7210</t>
  </si>
  <si>
    <t>4600281992****2415</t>
  </si>
  <si>
    <t>4600031991****421X</t>
  </si>
  <si>
    <t>4600041995****1811</t>
  </si>
  <si>
    <t>4601061999****2011</t>
  </si>
  <si>
    <t>4600361993****1511</t>
  </si>
  <si>
    <t>4309031995****0914</t>
  </si>
  <si>
    <t>4600251995****3313</t>
  </si>
  <si>
    <t>4600261993****3912</t>
  </si>
  <si>
    <t>5002361997****2658</t>
  </si>
  <si>
    <t>4601021988****2714</t>
  </si>
  <si>
    <t>4600271994****0030</t>
  </si>
  <si>
    <t>4600031989****4498</t>
  </si>
  <si>
    <t>4600331992****7238</t>
  </si>
  <si>
    <t>4601011996****153X</t>
  </si>
  <si>
    <t>4600061989****8158</t>
  </si>
  <si>
    <t>4600071995****2312</t>
  </si>
  <si>
    <t>4601021995****2718</t>
  </si>
  <si>
    <t>4601041992****093X</t>
  </si>
  <si>
    <t>4601031984****001X</t>
  </si>
  <si>
    <t>4405821996****2997</t>
  </si>
  <si>
    <t>4600041996****0012</t>
  </si>
  <si>
    <t>4600301992****121X</t>
  </si>
  <si>
    <t>4600041996****5013</t>
  </si>
  <si>
    <t>4601021989****0613</t>
  </si>
  <si>
    <t>4600252000****0919</t>
  </si>
  <si>
    <t>4600071993****5376</t>
  </si>
  <si>
    <t>4601021990****0616</t>
  </si>
  <si>
    <t>4601031991****1810</t>
  </si>
  <si>
    <t>4600061986****0619</t>
  </si>
  <si>
    <t>4600041996****3433</t>
  </si>
  <si>
    <t>4600061994****0417</t>
  </si>
  <si>
    <t>6227011998****0195</t>
  </si>
  <si>
    <t>4601021997****0031</t>
  </si>
  <si>
    <t>4600071991****0031</t>
  </si>
  <si>
    <t>4600271994****1035</t>
  </si>
  <si>
    <t>4600261997****001X</t>
  </si>
  <si>
    <t>4600281994****6051</t>
  </si>
  <si>
    <t>4600031993****463X</t>
  </si>
  <si>
    <t>4600271995****0638</t>
  </si>
  <si>
    <t>4600281985****601X</t>
  </si>
  <si>
    <t>4600331995****6871</t>
  </si>
  <si>
    <t>4600041997****0016</t>
  </si>
  <si>
    <t>4600261992****0016</t>
  </si>
  <si>
    <t>4600261994****0916</t>
  </si>
  <si>
    <t>4600211997****441X</t>
  </si>
  <si>
    <t>4600281995****0898</t>
  </si>
  <si>
    <t>4600041990****5838</t>
  </si>
  <si>
    <t>4600071989****0816</t>
  </si>
  <si>
    <t>4600311994****3616</t>
  </si>
  <si>
    <t>4690231990****0038</t>
  </si>
  <si>
    <t>6228261985****1518</t>
  </si>
  <si>
    <t>4601021992****0619</t>
  </si>
  <si>
    <t>4600041995****5413</t>
  </si>
  <si>
    <t>4600281997****0432</t>
  </si>
  <si>
    <t>4600041991****0419</t>
  </si>
  <si>
    <t>4601031996****0919</t>
  </si>
  <si>
    <t>4600031996****2651</t>
  </si>
  <si>
    <t>4452011995****0179</t>
  </si>
  <si>
    <t>4600301998****0611</t>
  </si>
  <si>
    <t>4601031998****1517</t>
  </si>
  <si>
    <t>4601021994****1835</t>
  </si>
  <si>
    <t>4600261993****0334</t>
  </si>
  <si>
    <t>4600311992****1616</t>
  </si>
  <si>
    <t>6201021989****0635</t>
  </si>
  <si>
    <t>4600301993****2417</t>
  </si>
  <si>
    <t>4600071993****5779</t>
  </si>
  <si>
    <t>4600251990****3356</t>
  </si>
  <si>
    <t>4600041985****0411</t>
  </si>
  <si>
    <t>4600041989****3496</t>
  </si>
  <si>
    <t>4601031990****0318</t>
  </si>
  <si>
    <t>4600271991****0414</t>
  </si>
  <si>
    <t>2306061990****0859</t>
  </si>
  <si>
    <t>4304071992****1553</t>
  </si>
  <si>
    <t>4600061996****2331</t>
  </si>
  <si>
    <t>4600061992****0413</t>
  </si>
  <si>
    <t>4600311996****601X</t>
  </si>
  <si>
    <t>4600361998****0013</t>
  </si>
  <si>
    <t>4600361988****3535</t>
  </si>
  <si>
    <t>4690261995****5614</t>
  </si>
  <si>
    <t>4600041990****5273</t>
  </si>
  <si>
    <t>4600331993****2375</t>
  </si>
  <si>
    <t>4600271995****6619</t>
  </si>
  <si>
    <t>4600331994****5073</t>
  </si>
  <si>
    <t>4600061996****0012</t>
  </si>
  <si>
    <t>4600041991****5016</t>
  </si>
  <si>
    <t>4690221997****2414</t>
  </si>
  <si>
    <t>4600281995****0036</t>
  </si>
  <si>
    <t>4600041996****0017</t>
  </si>
  <si>
    <t>4600331990****3919</t>
  </si>
  <si>
    <t>4690071997****8011</t>
  </si>
  <si>
    <t>4600031990****5630</t>
  </si>
  <si>
    <t>4600061987****0659</t>
  </si>
  <si>
    <t>4600041991****0212</t>
  </si>
  <si>
    <t>4600251993****3013</t>
  </si>
  <si>
    <t>4600271995****1339</t>
  </si>
  <si>
    <t>4600271997****7010</t>
  </si>
  <si>
    <t>4600261992****0937</t>
  </si>
  <si>
    <t>4600341984****0012</t>
  </si>
  <si>
    <t>4600071991****3395</t>
  </si>
  <si>
    <t>4600251993****2150</t>
  </si>
  <si>
    <t>4600331994****3251</t>
  </si>
  <si>
    <t>4127241995****2532</t>
  </si>
  <si>
    <t>4600041997****0610</t>
  </si>
  <si>
    <t>4601031992****0334</t>
  </si>
  <si>
    <t>4600021995****1215</t>
  </si>
  <si>
    <t>4601041993****0016</t>
  </si>
  <si>
    <t>4601021992****0616</t>
  </si>
  <si>
    <t>4600041992****4012</t>
  </si>
  <si>
    <t>4600331996****3212</t>
  </si>
  <si>
    <t>4600311997****081X</t>
  </si>
  <si>
    <t>4600221990****0038</t>
  </si>
  <si>
    <t>4600311992****0014</t>
  </si>
  <si>
    <t>4600281995****0834</t>
  </si>
  <si>
    <t>1306031990****0935</t>
  </si>
  <si>
    <t>4600041995****5871</t>
  </si>
  <si>
    <t>4600041994****085X</t>
  </si>
  <si>
    <t>4600041997****0410</t>
  </si>
  <si>
    <t>4600221991****0518</t>
  </si>
  <si>
    <t>4601031991****1815</t>
  </si>
  <si>
    <t>4600301997****5718</t>
  </si>
  <si>
    <t>6224251987****6630</t>
  </si>
  <si>
    <t>4600041998****0831</t>
  </si>
  <si>
    <t>2112821991****0419</t>
  </si>
  <si>
    <t>4600041992****0212</t>
  </si>
  <si>
    <t>4600041991****2617</t>
  </si>
  <si>
    <t>4601021992****0934</t>
  </si>
  <si>
    <t>4601031995****2715</t>
  </si>
  <si>
    <t>4600041995****3418</t>
  </si>
  <si>
    <t>4600061997****4019</t>
  </si>
  <si>
    <t>4600071994****2292</t>
  </si>
  <si>
    <t>4600021996****5810</t>
  </si>
  <si>
    <t>4600041993****3613</t>
  </si>
  <si>
    <t>4600271995****5912</t>
  </si>
  <si>
    <t>4601021985****1517</t>
  </si>
  <si>
    <t>4601031996****2718</t>
  </si>
  <si>
    <t>4600261996****0038</t>
  </si>
  <si>
    <t>4690071995****7617</t>
  </si>
  <si>
    <t>4600301987****7214</t>
  </si>
  <si>
    <t>4601031995****0036</t>
  </si>
  <si>
    <t>4601031997****0315</t>
  </si>
  <si>
    <t>4600361994****3215</t>
  </si>
  <si>
    <t>4601021989****2416</t>
  </si>
  <si>
    <t>4600061986****4011</t>
  </si>
  <si>
    <t>4600061994****1630</t>
  </si>
  <si>
    <t>4600031995****1859</t>
  </si>
  <si>
    <t>4690211994****4213</t>
  </si>
  <si>
    <t>4600271994****7916</t>
  </si>
  <si>
    <t>4601021989****2437</t>
  </si>
  <si>
    <t>4601021997****2739</t>
  </si>
  <si>
    <t>4600311991****5617</t>
  </si>
  <si>
    <t>4600211997****4415</t>
  </si>
  <si>
    <t>4690071996****6815</t>
  </si>
  <si>
    <t>4600361988****0819</t>
  </si>
  <si>
    <t>4690241994****5618</t>
  </si>
  <si>
    <t>4601031987****1832</t>
  </si>
  <si>
    <t>4600221994****3034</t>
  </si>
  <si>
    <t>4600271991****1318</t>
  </si>
  <si>
    <t>4690031995****2791</t>
  </si>
  <si>
    <t>3624241997****4414</t>
  </si>
  <si>
    <t>4600271987****0015</t>
  </si>
  <si>
    <t>4600071991****5038</t>
  </si>
  <si>
    <t>4690241994****3211</t>
  </si>
  <si>
    <t>4601021992****3310</t>
  </si>
  <si>
    <t>4600261997****0076</t>
  </si>
  <si>
    <t>4600271991****0613</t>
  </si>
  <si>
    <t>4600361993****0018</t>
  </si>
  <si>
    <t>4600261993****0912</t>
  </si>
  <si>
    <t>4600041995****0438</t>
  </si>
  <si>
    <t>4600041994****2611</t>
  </si>
  <si>
    <t>4600031997****0813</t>
  </si>
  <si>
    <t>4105031994****501X</t>
  </si>
  <si>
    <t>4600261994****003X</t>
  </si>
  <si>
    <t>4601021998****2734</t>
  </si>
  <si>
    <t>4600281998****0019</t>
  </si>
  <si>
    <t>4600271987****3011</t>
  </si>
  <si>
    <t>6104031999****0533</t>
  </si>
  <si>
    <t>4601021989****091X</t>
  </si>
  <si>
    <t>4601031985****0910</t>
  </si>
  <si>
    <t>4600281995****0457</t>
  </si>
  <si>
    <t>4600021994****4138</t>
  </si>
  <si>
    <t>4600031993****2819</t>
  </si>
  <si>
    <t>4600221993****6012</t>
  </si>
  <si>
    <t>4600271991****0454</t>
  </si>
  <si>
    <t>辅警B类</t>
  </si>
  <si>
    <t>符天琦</t>
  </si>
  <si>
    <t>女</t>
  </si>
  <si>
    <t>4600261992****1522</t>
  </si>
  <si>
    <t>符一帆</t>
  </si>
  <si>
    <t>男</t>
  </si>
  <si>
    <t>4601021995****1817</t>
  </si>
  <si>
    <t>韩高定</t>
  </si>
  <si>
    <t>4601021997****0618</t>
  </si>
  <si>
    <t>甘兰晶</t>
  </si>
  <si>
    <t>4600251997****2428</t>
  </si>
  <si>
    <t>司兴发</t>
  </si>
  <si>
    <t>4600331986****4496</t>
  </si>
  <si>
    <t>陈威汝</t>
  </si>
  <si>
    <t>4600251989****2420</t>
  </si>
  <si>
    <t>李庆利</t>
  </si>
  <si>
    <t>4600071993****7620</t>
  </si>
  <si>
    <t>程艳</t>
  </si>
  <si>
    <t>4111231984****954X</t>
  </si>
  <si>
    <t>黄琴</t>
  </si>
  <si>
    <t>4522261996****2425</t>
  </si>
  <si>
    <t>刘天然</t>
  </si>
  <si>
    <t>1406021993****0061</t>
  </si>
  <si>
    <t>王佳男</t>
  </si>
  <si>
    <t>3707851996****074X</t>
  </si>
  <si>
    <t>王孟</t>
  </si>
  <si>
    <t>4601031990****0038</t>
  </si>
  <si>
    <t>邱苗</t>
  </si>
  <si>
    <t>4600271994****1321</t>
  </si>
  <si>
    <t>陈超</t>
  </si>
  <si>
    <t>4600041987****0419</t>
  </si>
  <si>
    <t>吴光俊</t>
  </si>
  <si>
    <t>4601041996****0015</t>
  </si>
  <si>
    <t>曾珊珊</t>
  </si>
  <si>
    <t>4600041991****0041</t>
  </si>
  <si>
    <t>王小丹</t>
  </si>
  <si>
    <t>4600361996****7521</t>
  </si>
  <si>
    <t>符月娇</t>
  </si>
  <si>
    <t>4601021993****062X</t>
  </si>
  <si>
    <t>陈婵婵</t>
  </si>
  <si>
    <t>4600351999****0223</t>
  </si>
  <si>
    <t>刘亚静</t>
  </si>
  <si>
    <t>1304811995****0021</t>
  </si>
  <si>
    <t>吴巧容</t>
  </si>
  <si>
    <t>4600271995****4127</t>
  </si>
  <si>
    <t>云艺</t>
  </si>
  <si>
    <t>4600031999****8627</t>
  </si>
  <si>
    <t>郑胜尧</t>
  </si>
  <si>
    <t>4600031993****2834</t>
  </si>
  <si>
    <t>周彦</t>
  </si>
  <si>
    <t>4601031998****3623</t>
  </si>
  <si>
    <t>邓云天</t>
  </si>
  <si>
    <t>4409211997****5755</t>
  </si>
  <si>
    <t>王莹</t>
  </si>
  <si>
    <t>4600221990****3242</t>
  </si>
  <si>
    <t>符恩铭</t>
  </si>
  <si>
    <t>4601021991****1534</t>
  </si>
  <si>
    <t>刘杏贤</t>
  </si>
  <si>
    <t>4418021991****3269</t>
  </si>
  <si>
    <t>甘连群</t>
  </si>
  <si>
    <t>4600041996****0824</t>
  </si>
  <si>
    <t>刘志晖</t>
  </si>
  <si>
    <t>6528011994****0527</t>
  </si>
  <si>
    <t>秦义霞</t>
  </si>
  <si>
    <t>4600321993****7661</t>
  </si>
  <si>
    <t>梁珊珊</t>
  </si>
  <si>
    <t>4600301994****3941</t>
  </si>
  <si>
    <t>兰秀蓉</t>
  </si>
  <si>
    <t>4600311997****4449</t>
  </si>
  <si>
    <t>邓溢柃</t>
  </si>
  <si>
    <t>4305291998****6284</t>
  </si>
  <si>
    <t>石翠明</t>
  </si>
  <si>
    <t>4602001996****5512</t>
  </si>
  <si>
    <t>崔月三</t>
  </si>
  <si>
    <t>4600281995****6022</t>
  </si>
  <si>
    <t>张文娟</t>
  </si>
  <si>
    <t>4601041989****0022</t>
  </si>
  <si>
    <t>唐玉环</t>
  </si>
  <si>
    <t>4600271991****4125</t>
  </si>
  <si>
    <t>邱惠颖</t>
  </si>
  <si>
    <t>4600041996****0229</t>
  </si>
  <si>
    <t>张小芳</t>
  </si>
  <si>
    <t>4600271997****1365</t>
  </si>
  <si>
    <t>刘月秀</t>
  </si>
  <si>
    <t>4600031994****3025</t>
  </si>
  <si>
    <t>张淼玉</t>
  </si>
  <si>
    <t>1521041995****2821</t>
  </si>
  <si>
    <t>符尊能</t>
  </si>
  <si>
    <t>4600211988****4477</t>
  </si>
  <si>
    <t>邓尔</t>
  </si>
  <si>
    <t>4601021996****092X</t>
  </si>
  <si>
    <t>杨丹凤</t>
  </si>
  <si>
    <t>4409231995****384X</t>
  </si>
  <si>
    <t>吴淑苹</t>
  </si>
  <si>
    <t>4690211997****1220</t>
  </si>
  <si>
    <t>朱利茹</t>
  </si>
  <si>
    <t>3729261998****0888</t>
  </si>
  <si>
    <t>林新源</t>
  </si>
  <si>
    <t>4601021997****2420</t>
  </si>
  <si>
    <t>卓建秀</t>
  </si>
  <si>
    <t>4600061995****442X</t>
  </si>
  <si>
    <t>吴丽芳</t>
  </si>
  <si>
    <t>4600361992****1228</t>
  </si>
  <si>
    <t>符金凤</t>
  </si>
  <si>
    <t>4600071995****4364</t>
  </si>
  <si>
    <t>莫壮健</t>
  </si>
  <si>
    <t>4600021997****0019</t>
  </si>
  <si>
    <t>陈婷</t>
  </si>
  <si>
    <t>4600061995****7829</t>
  </si>
  <si>
    <t>曾起大</t>
  </si>
  <si>
    <t>4600071996****5777</t>
  </si>
  <si>
    <t>周柳妹</t>
  </si>
  <si>
    <t>4600061997****6520</t>
  </si>
  <si>
    <t>全正君</t>
  </si>
  <si>
    <t>4600311988****0013</t>
  </si>
  <si>
    <t>蒋赫男</t>
  </si>
  <si>
    <t>2112041991****1029</t>
  </si>
  <si>
    <t>黄燕</t>
  </si>
  <si>
    <t>4415811990****4324</t>
  </si>
  <si>
    <t>岳玥</t>
  </si>
  <si>
    <t>2204021993****0029</t>
  </si>
  <si>
    <t>张肖</t>
  </si>
  <si>
    <t>4127231995****2922</t>
  </si>
  <si>
    <t>梁淇峰</t>
  </si>
  <si>
    <t>4601041998****0017</t>
  </si>
  <si>
    <t>范甜甜</t>
  </si>
  <si>
    <t>6224291994****3169</t>
  </si>
  <si>
    <t>李琪</t>
  </si>
  <si>
    <t>3412811984****7620</t>
  </si>
  <si>
    <t>麦丽萍</t>
  </si>
  <si>
    <t>4600031997****5429</t>
  </si>
  <si>
    <t>李德珏</t>
  </si>
  <si>
    <t>4690261994****5647</t>
  </si>
  <si>
    <t>林晓玉</t>
  </si>
  <si>
    <t>4600281991****042X</t>
  </si>
  <si>
    <t>仇莎</t>
  </si>
  <si>
    <t>2323311989****0625</t>
  </si>
  <si>
    <t>吉秀如</t>
  </si>
  <si>
    <t>4600311993****3223</t>
  </si>
  <si>
    <t>黎坪宇</t>
  </si>
  <si>
    <t>4600341994****3629</t>
  </si>
  <si>
    <t>吴灵琴</t>
  </si>
  <si>
    <t>4601041990****092X</t>
  </si>
  <si>
    <t>陈妍妍</t>
  </si>
  <si>
    <t>4600351998****0025</t>
  </si>
  <si>
    <t>周滢慧</t>
  </si>
  <si>
    <t>4409811989****5625</t>
  </si>
  <si>
    <t>胡玉婷</t>
  </si>
  <si>
    <t>5113041998****2127</t>
  </si>
  <si>
    <t>杨亭亭</t>
  </si>
  <si>
    <t>4601021997****1563</t>
  </si>
  <si>
    <t>陈锦</t>
  </si>
  <si>
    <t>4601031986****0926</t>
  </si>
  <si>
    <t>邢芳</t>
  </si>
  <si>
    <t>4600331999****4545</t>
  </si>
  <si>
    <t>张淑贞</t>
  </si>
  <si>
    <t>4600351992****0068</t>
  </si>
  <si>
    <t>杜海赛</t>
  </si>
  <si>
    <t>4600041995****0027</t>
  </si>
  <si>
    <t>羊骏和</t>
  </si>
  <si>
    <t>4601031998****001X</t>
  </si>
  <si>
    <t>魏麟骅</t>
  </si>
  <si>
    <t>4601021998****1825</t>
  </si>
  <si>
    <t>李雪</t>
  </si>
  <si>
    <t>5137011988****5424</t>
  </si>
  <si>
    <t>周思佳</t>
  </si>
  <si>
    <t>4201041997****1242</t>
  </si>
  <si>
    <t>朱莹莹</t>
  </si>
  <si>
    <t>4600031997****1624</t>
  </si>
  <si>
    <t>高嘉悦</t>
  </si>
  <si>
    <t>2310031988****204X</t>
  </si>
  <si>
    <t>韩宏健</t>
  </si>
  <si>
    <t>4600221996****0314</t>
  </si>
  <si>
    <t>陈华亮</t>
  </si>
  <si>
    <t>4600041996****0015</t>
  </si>
  <si>
    <t>吴宝玲</t>
  </si>
  <si>
    <t>4601021994****2428</t>
  </si>
  <si>
    <t>王静婷</t>
  </si>
  <si>
    <t>4601021994****0322</t>
  </si>
  <si>
    <t>金田</t>
  </si>
  <si>
    <t>1501051992****7886</t>
  </si>
  <si>
    <t>邢若琳</t>
  </si>
  <si>
    <t>4600311997****0420</t>
  </si>
  <si>
    <t>林志俊</t>
  </si>
  <si>
    <t>4600041997****6419</t>
  </si>
  <si>
    <t>洪小月</t>
  </si>
  <si>
    <t>4601041991****0925</t>
  </si>
  <si>
    <t>冯文婷</t>
  </si>
  <si>
    <t>4600221997****1926</t>
  </si>
  <si>
    <t>黄荣娟</t>
  </si>
  <si>
    <t>4522271994****3927</t>
  </si>
  <si>
    <t>周凤波</t>
  </si>
  <si>
    <t>4408821998****1540</t>
  </si>
  <si>
    <t>陈彩虹</t>
  </si>
  <si>
    <t>4600071994****0822</t>
  </si>
  <si>
    <t>韦昌谷</t>
  </si>
  <si>
    <t>4601031997****0616</t>
  </si>
  <si>
    <t>郑英子</t>
  </si>
  <si>
    <t>4600311995****6828</t>
  </si>
  <si>
    <t>李燕妃</t>
  </si>
  <si>
    <t>4600361997****0425</t>
  </si>
  <si>
    <t>王守燕</t>
  </si>
  <si>
    <t>4600251997****0644</t>
  </si>
  <si>
    <t>钟利文</t>
  </si>
  <si>
    <t>4601041996****1825</t>
  </si>
  <si>
    <t>周逸凡</t>
  </si>
  <si>
    <t>4307211992****6408</t>
  </si>
  <si>
    <t>王日勤</t>
  </si>
  <si>
    <t>4600041996****4214</t>
  </si>
  <si>
    <t>谢金娥</t>
  </si>
  <si>
    <t>4600031993****4422</t>
  </si>
  <si>
    <t>谢欣庭</t>
  </si>
  <si>
    <t>4601021994****2146</t>
  </si>
  <si>
    <t>王友家</t>
  </si>
  <si>
    <t>4600281996****5215</t>
  </si>
  <si>
    <t>符海龙</t>
  </si>
  <si>
    <t>4600301991****301X</t>
  </si>
  <si>
    <t>冯俊杰</t>
  </si>
  <si>
    <t>4601021998****1830</t>
  </si>
  <si>
    <t>戴垂荣</t>
  </si>
  <si>
    <t>4600041989****5263</t>
  </si>
  <si>
    <t>许乘</t>
  </si>
  <si>
    <t>4600031997****0219</t>
  </si>
  <si>
    <t>吴娇</t>
  </si>
  <si>
    <t>4601031993****2726</t>
  </si>
  <si>
    <t>王双</t>
  </si>
  <si>
    <t>4600011994****1025</t>
  </si>
  <si>
    <t>谭海红</t>
  </si>
  <si>
    <t>4600061998****5623</t>
  </si>
  <si>
    <t>符依萍</t>
  </si>
  <si>
    <t>4600041994****1229</t>
  </si>
  <si>
    <t>田凯</t>
  </si>
  <si>
    <t>4600041998****5048</t>
  </si>
  <si>
    <t>李佳</t>
  </si>
  <si>
    <t>4600261993****0040</t>
  </si>
  <si>
    <t>刘玲玉</t>
  </si>
  <si>
    <t>4600331996****7483</t>
  </si>
  <si>
    <t>王春玉</t>
  </si>
  <si>
    <t>4690231998****0645</t>
  </si>
  <si>
    <t>周娇娜</t>
  </si>
  <si>
    <t>4600341994****0023</t>
  </si>
  <si>
    <t>陆凝雪</t>
  </si>
  <si>
    <t>4601021996****152X</t>
  </si>
  <si>
    <t>陈霖俊</t>
  </si>
  <si>
    <t>4601031996****0316</t>
  </si>
  <si>
    <t>周春伶</t>
  </si>
  <si>
    <t>4600032000****7240</t>
  </si>
  <si>
    <t>莫欣</t>
  </si>
  <si>
    <t>4600251995****0326</t>
  </si>
  <si>
    <t>李海云</t>
  </si>
  <si>
    <t>4601031988****1222</t>
  </si>
  <si>
    <t>王康岛</t>
  </si>
  <si>
    <t>4600251992****0915</t>
  </si>
  <si>
    <t>卓玲玲</t>
  </si>
  <si>
    <t>4600061997****0028</t>
  </si>
  <si>
    <t>郑宛仪</t>
  </si>
  <si>
    <t>4600271997****8244</t>
  </si>
  <si>
    <t>李妃</t>
  </si>
  <si>
    <t>4600271995****2042</t>
  </si>
  <si>
    <t>曾咏琪</t>
  </si>
  <si>
    <t>4418271998****0021</t>
  </si>
  <si>
    <t>吴小瑞</t>
  </si>
  <si>
    <t>4600041996****5425</t>
  </si>
  <si>
    <t>戴晓敏</t>
  </si>
  <si>
    <t>4601021992****0626</t>
  </si>
  <si>
    <t>李玉兰</t>
  </si>
  <si>
    <t>4600341992****1544</t>
  </si>
  <si>
    <t>王画光</t>
  </si>
  <si>
    <t>4601041994****0954</t>
  </si>
  <si>
    <t>钟云秋</t>
  </si>
  <si>
    <t>4600041995****4224</t>
  </si>
  <si>
    <t>吴曼琳</t>
  </si>
  <si>
    <t>4600311998****0022</t>
  </si>
  <si>
    <t>丁海菲</t>
  </si>
  <si>
    <t>4600041990****1228</t>
  </si>
  <si>
    <t>薛香茹</t>
  </si>
  <si>
    <t>4600041996****0627</t>
  </si>
  <si>
    <t>高蔚</t>
  </si>
  <si>
    <t>4600011995****0749</t>
  </si>
  <si>
    <t>文柳</t>
  </si>
  <si>
    <t>4600311997****5621</t>
  </si>
  <si>
    <t>陈小玲</t>
  </si>
  <si>
    <t>4452211996****4524</t>
  </si>
  <si>
    <t>黄春雨</t>
  </si>
  <si>
    <t>4600281997****0445</t>
  </si>
  <si>
    <t>冯学钰</t>
  </si>
  <si>
    <t>4600041995****0038</t>
  </si>
  <si>
    <t>杨冬梅</t>
  </si>
  <si>
    <t>4600071993****466X</t>
  </si>
  <si>
    <t>陈艳树</t>
  </si>
  <si>
    <t>4601021991****152X</t>
  </si>
  <si>
    <t>苏丽丽</t>
  </si>
  <si>
    <t>4600281995****8024</t>
  </si>
  <si>
    <t>梁慧敏</t>
  </si>
  <si>
    <t>4600311996****0821</t>
  </si>
  <si>
    <t>袁爽</t>
  </si>
  <si>
    <t>2203221995****4809</t>
  </si>
  <si>
    <t>陈勉</t>
  </si>
  <si>
    <t>3303021993****4014</t>
  </si>
  <si>
    <t>陈怡锦</t>
  </si>
  <si>
    <t>4601021997****0921</t>
  </si>
  <si>
    <t>陈茜</t>
  </si>
  <si>
    <t>4601021996****1223</t>
  </si>
  <si>
    <t>陈嘉薇</t>
  </si>
  <si>
    <t>4602001990****0282</t>
  </si>
  <si>
    <t>郭巧玲</t>
  </si>
  <si>
    <t>4690031997****6423</t>
  </si>
  <si>
    <t>苏香肖</t>
  </si>
  <si>
    <t>4600311996****6447</t>
  </si>
  <si>
    <t>黎超琼</t>
  </si>
  <si>
    <t>5137011996****6226</t>
  </si>
  <si>
    <t>王慧</t>
  </si>
  <si>
    <t>4602001994****3888</t>
  </si>
  <si>
    <t>罗运明</t>
  </si>
  <si>
    <t>4601031991****2117</t>
  </si>
  <si>
    <t>王霞</t>
  </si>
  <si>
    <t>4600271997****412X</t>
  </si>
  <si>
    <t>徐明燕</t>
  </si>
  <si>
    <t>4600271999****6227</t>
  </si>
  <si>
    <t>李梅敏</t>
  </si>
  <si>
    <t>4601021984****2429</t>
  </si>
  <si>
    <t>符仕利</t>
  </si>
  <si>
    <t>4600071992****8020</t>
  </si>
  <si>
    <t>周小粞</t>
  </si>
  <si>
    <t>4600281997****0888</t>
  </si>
  <si>
    <t>林雪</t>
  </si>
  <si>
    <t>4601021993****1528</t>
  </si>
  <si>
    <t>王玥</t>
  </si>
  <si>
    <t>6328221997****0623</t>
  </si>
  <si>
    <t>林娜</t>
  </si>
  <si>
    <t>4600041988****0826</t>
  </si>
  <si>
    <t>潘畅丽</t>
  </si>
  <si>
    <t>4602001987****0027</t>
  </si>
  <si>
    <t>羊金娣</t>
  </si>
  <si>
    <t>4600031995****2428</t>
  </si>
  <si>
    <t>李菲</t>
  </si>
  <si>
    <t>4600271996****6007</t>
  </si>
  <si>
    <t>吉智华</t>
  </si>
  <si>
    <t>4600071991****9010</t>
  </si>
  <si>
    <t>吴育煌</t>
  </si>
  <si>
    <t>4600041987****5213</t>
  </si>
  <si>
    <t>陈素洪</t>
  </si>
  <si>
    <t>4600361998****0822</t>
  </si>
  <si>
    <t>吴艳茹</t>
  </si>
  <si>
    <t>4128281994****018X</t>
  </si>
  <si>
    <t>许小洁</t>
  </si>
  <si>
    <t>4600361999****3521</t>
  </si>
  <si>
    <t>李炫颖</t>
  </si>
  <si>
    <t>4600281999****0025</t>
  </si>
  <si>
    <t>林娟</t>
  </si>
  <si>
    <t>4600051995****4829</t>
  </si>
  <si>
    <t>卢丹丹</t>
  </si>
  <si>
    <t>4600251996****4229</t>
  </si>
  <si>
    <t>钟伟菊</t>
  </si>
  <si>
    <t>4600031992****7821</t>
  </si>
  <si>
    <t>吴坤鹏</t>
  </si>
  <si>
    <t>4600041994****4050</t>
  </si>
  <si>
    <t>王小丽</t>
  </si>
  <si>
    <t>4600041991****4225</t>
  </si>
  <si>
    <t>李婷祥</t>
  </si>
  <si>
    <t>4600301997****5422</t>
  </si>
  <si>
    <t>陈大莲</t>
  </si>
  <si>
    <t>4600311995****6829</t>
  </si>
  <si>
    <t>李彩亮</t>
  </si>
  <si>
    <t>4600021985****5420</t>
  </si>
  <si>
    <t>郑少丹</t>
  </si>
  <si>
    <t>4600041992****4865</t>
  </si>
  <si>
    <t>陈晓玲</t>
  </si>
  <si>
    <t>4601031993****0624</t>
  </si>
  <si>
    <t>曾令军</t>
  </si>
  <si>
    <t>4600261996****0031</t>
  </si>
  <si>
    <t>王思桦</t>
  </si>
  <si>
    <t>4600071992****0020</t>
  </si>
  <si>
    <t>黎如滨</t>
  </si>
  <si>
    <t>4601081995****3811</t>
  </si>
  <si>
    <t>吴年省</t>
  </si>
  <si>
    <t>4600281991****2817</t>
  </si>
  <si>
    <t>辅警C类</t>
  </si>
  <si>
    <t>杨斯舒</t>
  </si>
  <si>
    <t>3604241994****1324</t>
  </si>
  <si>
    <t>刘水英</t>
  </si>
  <si>
    <t>4600031991****142X</t>
  </si>
  <si>
    <t>王凡</t>
  </si>
  <si>
    <t>4600361992****0810</t>
  </si>
  <si>
    <t>傅王丽</t>
  </si>
  <si>
    <t>4600061999****2329</t>
  </si>
  <si>
    <t>邢诒万</t>
  </si>
  <si>
    <t>4601021987****2123</t>
  </si>
  <si>
    <t>李玉婷</t>
  </si>
  <si>
    <t>4600311992****0021</t>
  </si>
  <si>
    <t>林艳琪</t>
  </si>
  <si>
    <t>4600041993****2644</t>
  </si>
  <si>
    <t>汪龙生</t>
  </si>
  <si>
    <t>4452221995****2735</t>
  </si>
  <si>
    <t>宋宏权</t>
  </si>
  <si>
    <t>4600251989****0016</t>
  </si>
  <si>
    <t>贺张珍</t>
  </si>
  <si>
    <t>6127321989****254X</t>
  </si>
  <si>
    <t>史芳云</t>
  </si>
  <si>
    <t>4600041995****3220</t>
  </si>
  <si>
    <t>陈莹莹</t>
  </si>
  <si>
    <t>4600281988****002X</t>
  </si>
  <si>
    <t>韩茗</t>
  </si>
  <si>
    <t>1422261990****1229</t>
  </si>
  <si>
    <t>黄旻晨</t>
  </si>
  <si>
    <t>4107111986****1528</t>
  </si>
  <si>
    <t>陈健</t>
  </si>
  <si>
    <t>4601021984****1211</t>
  </si>
  <si>
    <t>杨帆</t>
  </si>
  <si>
    <t>2224241992****0228</t>
  </si>
  <si>
    <t>吴坤柳</t>
  </si>
  <si>
    <t>4601021996****3322</t>
  </si>
  <si>
    <t>王菲</t>
  </si>
  <si>
    <t>4690231994****0022</t>
  </si>
  <si>
    <t>胡慧美</t>
  </si>
  <si>
    <t>4600251991****0921</t>
  </si>
  <si>
    <t>于婷</t>
  </si>
  <si>
    <t>1521031987****4223</t>
  </si>
  <si>
    <t>王贞</t>
  </si>
  <si>
    <t>4600041988****5260</t>
  </si>
  <si>
    <t>辅警D类</t>
  </si>
  <si>
    <t>李秀芳</t>
  </si>
  <si>
    <t>4601031989****2744</t>
  </si>
  <si>
    <t>黄巧婷</t>
  </si>
  <si>
    <t>4601071999****1427</t>
  </si>
  <si>
    <t>黄晓娇</t>
  </si>
  <si>
    <t>4600281993****0044</t>
  </si>
  <si>
    <t>洪飞鸿</t>
  </si>
  <si>
    <t>4601031988****1819</t>
  </si>
  <si>
    <t>马环慧</t>
  </si>
  <si>
    <t>4600271993****5324</t>
  </si>
  <si>
    <t>王钰</t>
  </si>
  <si>
    <t>4600261997****0064</t>
  </si>
  <si>
    <t>李慧超</t>
  </si>
  <si>
    <t>4600041988****3645</t>
  </si>
  <si>
    <t>梁洁薇</t>
  </si>
  <si>
    <t>4600061992****8425</t>
  </si>
  <si>
    <t>潘晓玲</t>
  </si>
  <si>
    <t>4601041992****0324</t>
  </si>
  <si>
    <t>林显锐</t>
  </si>
  <si>
    <t>4601071993****3411</t>
  </si>
  <si>
    <t>梁豪</t>
  </si>
  <si>
    <t>4601031996****181X</t>
  </si>
  <si>
    <t>王华滨</t>
  </si>
  <si>
    <t>4600251988****4212</t>
  </si>
  <si>
    <t>饶玉婷</t>
  </si>
  <si>
    <t>4600041994****0422</t>
  </si>
  <si>
    <t>张小萃</t>
  </si>
  <si>
    <t>4600331988****7525</t>
  </si>
  <si>
    <t>许绍书</t>
  </si>
  <si>
    <t>4600031995****3215</t>
  </si>
  <si>
    <t>王丽花</t>
  </si>
  <si>
    <t>4600261991****3067</t>
  </si>
  <si>
    <t>周斌</t>
  </si>
  <si>
    <t>4601031989****031X</t>
  </si>
  <si>
    <t>丁敏</t>
  </si>
  <si>
    <t>3422011989****4740</t>
  </si>
  <si>
    <t>孙梦雅</t>
  </si>
  <si>
    <t>1422231988****7721</t>
  </si>
  <si>
    <t>单炳为</t>
  </si>
  <si>
    <t>1504021991****0913</t>
  </si>
  <si>
    <t>高伟</t>
  </si>
  <si>
    <t>3713251988****0535</t>
  </si>
  <si>
    <t>王伟聪</t>
  </si>
  <si>
    <t>4600271991****4137</t>
  </si>
  <si>
    <t>张莉敏</t>
  </si>
  <si>
    <t>6103221993****4526</t>
  </si>
  <si>
    <t>宋翠莲</t>
  </si>
  <si>
    <t>3707861987****0625</t>
  </si>
  <si>
    <t>黄冰雨</t>
  </si>
  <si>
    <t>4600061992****812X</t>
  </si>
  <si>
    <t>陈舒琪</t>
  </si>
  <si>
    <t>5002231996****1503</t>
  </si>
  <si>
    <t>姜孟妍</t>
  </si>
  <si>
    <t>4601021998****032X</t>
  </si>
  <si>
    <t>付培培</t>
  </si>
  <si>
    <t>4104211985****0529</t>
  </si>
  <si>
    <t>林森</t>
  </si>
  <si>
    <t>4600271995****3717</t>
  </si>
  <si>
    <t>陈祝妁</t>
  </si>
  <si>
    <t>4600031992****2046</t>
  </si>
  <si>
    <t>陈冠</t>
  </si>
  <si>
    <t>4600041991****0010</t>
  </si>
  <si>
    <t>陈媛</t>
  </si>
  <si>
    <t>4601031996****0326</t>
  </si>
  <si>
    <t>吴惠敏</t>
  </si>
  <si>
    <t>4600221985****0524</t>
  </si>
  <si>
    <t>高芳</t>
  </si>
  <si>
    <t>3707241988****434X</t>
  </si>
  <si>
    <t>符粹</t>
  </si>
  <si>
    <t>4600041994****2229</t>
  </si>
  <si>
    <t>吴彩云</t>
  </si>
  <si>
    <t>4601021989****1524</t>
  </si>
  <si>
    <t>胡灵婷</t>
  </si>
  <si>
    <t>4600341990****4429</t>
  </si>
  <si>
    <t>陈丽红</t>
  </si>
  <si>
    <t>4600041989****2022</t>
  </si>
  <si>
    <t>俞林伶</t>
  </si>
  <si>
    <t>4600041998****082X</t>
  </si>
  <si>
    <t>吴冰</t>
  </si>
  <si>
    <t>4600041994****1223</t>
  </si>
  <si>
    <t>刘帅</t>
  </si>
  <si>
    <t>4600341994****5032</t>
  </si>
  <si>
    <t>陈志飞</t>
  </si>
  <si>
    <t>4600261989****0021</t>
  </si>
  <si>
    <t>陈泽琼</t>
  </si>
  <si>
    <t>4690251998****182X</t>
  </si>
  <si>
    <t>彭德伟</t>
  </si>
  <si>
    <t>4601031989****0916</t>
  </si>
  <si>
    <t>邱诚</t>
  </si>
  <si>
    <t>4601041998****1233</t>
  </si>
  <si>
    <t>朱诗蕾</t>
  </si>
  <si>
    <t>4602001992****5123</t>
  </si>
  <si>
    <t>董朝花</t>
  </si>
  <si>
    <t>4600351995****2329</t>
  </si>
  <si>
    <t>孙衍孟</t>
  </si>
  <si>
    <t>4600071987****0010</t>
  </si>
  <si>
    <t>何娟</t>
  </si>
  <si>
    <t>4600031992****6648</t>
  </si>
  <si>
    <t>龙云星</t>
  </si>
  <si>
    <t>4601031990****152X</t>
  </si>
  <si>
    <t>高金来</t>
  </si>
  <si>
    <t>4600351995****2326</t>
  </si>
  <si>
    <t>符小弟</t>
  </si>
  <si>
    <t>4600281994****0016</t>
  </si>
  <si>
    <t>曾和芃</t>
  </si>
  <si>
    <t>4600041993****0059</t>
  </si>
  <si>
    <t>文美玲</t>
  </si>
  <si>
    <t>4601031993****182X</t>
  </si>
  <si>
    <t>陈浩</t>
  </si>
  <si>
    <t>4601021987****1810</t>
  </si>
  <si>
    <t>陈双</t>
  </si>
  <si>
    <t>4211241987****2064</t>
  </si>
  <si>
    <t>方宗干</t>
  </si>
  <si>
    <t>4600041988****0039</t>
  </si>
  <si>
    <t>张学志</t>
  </si>
  <si>
    <t>4600031997****0812</t>
  </si>
  <si>
    <t>辅警E类</t>
  </si>
  <si>
    <t>王寅</t>
  </si>
  <si>
    <t>4601021994****211X</t>
  </si>
  <si>
    <t>裴英杰</t>
  </si>
  <si>
    <t>1304811985****1692</t>
  </si>
  <si>
    <t>许弘姐</t>
  </si>
  <si>
    <t>4600061996****0028</t>
  </si>
  <si>
    <t>何建都</t>
  </si>
  <si>
    <t>4600031995****7010</t>
  </si>
  <si>
    <t>林钊</t>
  </si>
  <si>
    <t>4601021995****1810</t>
  </si>
  <si>
    <t>符云飞</t>
  </si>
  <si>
    <t>4600071994****539X</t>
  </si>
  <si>
    <t>莫卓榕</t>
  </si>
  <si>
    <t>4600041995****2229</t>
  </si>
  <si>
    <t>钟常桂</t>
  </si>
  <si>
    <t>3607211985****6430</t>
  </si>
  <si>
    <t>江宁耀</t>
  </si>
  <si>
    <t>4601041998****0012</t>
  </si>
  <si>
    <t>张森辉</t>
  </si>
  <si>
    <t>4600271994****6618</t>
  </si>
  <si>
    <t>林琳</t>
  </si>
  <si>
    <t>4601031984****0939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</si>
</sst>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2"/>
  <sheetViews>
    <sheetView tabSelected="1" workbookViewId="0" topLeftCell="A1">
      <selection activeCell="F2" sqref="F2"/>
    </sheetView>
  </sheetViews>
  <sheetFormatPr defaultColWidth="9.00390625" defaultRowHeight="15"/>
  <cols>
    <col min="1" max="1" width="6.7109375" style="2" customWidth="1"/>
    <col min="2" max="2" width="11.7109375" style="2" customWidth="1"/>
    <col min="3" max="3" width="12.7109375" style="2" customWidth="1"/>
    <col min="4" max="4" width="9.7109375" style="2" customWidth="1"/>
    <col min="5" max="5" width="25.7109375" style="2" customWidth="1"/>
  </cols>
  <sheetData>
    <row r="1" spans="1:5" ht="24" customHeight="1">
      <c r="A1" s="3" t="s">
        <v>0</v>
      </c>
      <c r="B1" s="4"/>
      <c r="C1" s="4"/>
      <c r="D1" s="4"/>
      <c r="E1" s="4"/>
    </row>
    <row r="2" spans="1:5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.75" customHeight="1">
      <c r="A3" s="6">
        <v>1</v>
      </c>
      <c r="B3" s="6" t="s">
        <v>6</v>
      </c>
      <c r="C3" s="6" t="str">
        <f>"赵斌"</f>
        <v>赵斌</v>
      </c>
      <c r="D3" s="6" t="str">
        <f aca="true" t="shared" si="0" ref="D3:D54">"男"</f>
        <v>男</v>
      </c>
      <c r="E3" s="6" t="s">
        <v>7</v>
      </c>
    </row>
    <row r="4" spans="1:5" ht="15.75" customHeight="1">
      <c r="A4" s="6">
        <v>2</v>
      </c>
      <c r="B4" s="6" t="s">
        <v>6</v>
      </c>
      <c r="C4" s="6" t="str">
        <f>"梁天友"</f>
        <v>梁天友</v>
      </c>
      <c r="D4" s="6" t="str">
        <f t="shared" si="0"/>
        <v>男</v>
      </c>
      <c r="E4" s="6" t="s">
        <v>8</v>
      </c>
    </row>
    <row r="5" spans="1:5" ht="15.75" customHeight="1">
      <c r="A5" s="6">
        <v>3</v>
      </c>
      <c r="B5" s="6" t="s">
        <v>6</v>
      </c>
      <c r="C5" s="6" t="str">
        <f>"陈梓林"</f>
        <v>陈梓林</v>
      </c>
      <c r="D5" s="6" t="str">
        <f t="shared" si="0"/>
        <v>男</v>
      </c>
      <c r="E5" s="6" t="s">
        <v>9</v>
      </c>
    </row>
    <row r="6" spans="1:5" ht="15.75" customHeight="1">
      <c r="A6" s="6">
        <v>4</v>
      </c>
      <c r="B6" s="6" t="s">
        <v>6</v>
      </c>
      <c r="C6" s="6" t="str">
        <f>"邱业盛"</f>
        <v>邱业盛</v>
      </c>
      <c r="D6" s="6" t="str">
        <f t="shared" si="0"/>
        <v>男</v>
      </c>
      <c r="E6" s="6" t="s">
        <v>10</v>
      </c>
    </row>
    <row r="7" spans="1:5" ht="15.75" customHeight="1">
      <c r="A7" s="6">
        <v>5</v>
      </c>
      <c r="B7" s="6" t="s">
        <v>6</v>
      </c>
      <c r="C7" s="6" t="str">
        <f>"王统强"</f>
        <v>王统强</v>
      </c>
      <c r="D7" s="6" t="str">
        <f t="shared" si="0"/>
        <v>男</v>
      </c>
      <c r="E7" s="6" t="s">
        <v>11</v>
      </c>
    </row>
    <row r="8" spans="1:5" ht="15.75" customHeight="1">
      <c r="A8" s="6">
        <v>6</v>
      </c>
      <c r="B8" s="6" t="s">
        <v>6</v>
      </c>
      <c r="C8" s="6" t="str">
        <f>"孙冠华"</f>
        <v>孙冠华</v>
      </c>
      <c r="D8" s="6" t="str">
        <f t="shared" si="0"/>
        <v>男</v>
      </c>
      <c r="E8" s="6" t="s">
        <v>12</v>
      </c>
    </row>
    <row r="9" spans="1:5" ht="15.75" customHeight="1">
      <c r="A9" s="6">
        <v>7</v>
      </c>
      <c r="B9" s="6" t="s">
        <v>6</v>
      </c>
      <c r="C9" s="6" t="str">
        <f>"许圣儒"</f>
        <v>许圣儒</v>
      </c>
      <c r="D9" s="6" t="str">
        <f t="shared" si="0"/>
        <v>男</v>
      </c>
      <c r="E9" s="6" t="s">
        <v>13</v>
      </c>
    </row>
    <row r="10" spans="1:5" ht="15.75" customHeight="1">
      <c r="A10" s="6">
        <v>8</v>
      </c>
      <c r="B10" s="6" t="s">
        <v>6</v>
      </c>
      <c r="C10" s="6" t="str">
        <f>"吴淑信"</f>
        <v>吴淑信</v>
      </c>
      <c r="D10" s="6" t="str">
        <f t="shared" si="0"/>
        <v>男</v>
      </c>
      <c r="E10" s="6" t="s">
        <v>14</v>
      </c>
    </row>
    <row r="11" spans="1:5" ht="15.75" customHeight="1">
      <c r="A11" s="6">
        <v>9</v>
      </c>
      <c r="B11" s="6" t="s">
        <v>6</v>
      </c>
      <c r="C11" s="6" t="str">
        <f>"郑纪明"</f>
        <v>郑纪明</v>
      </c>
      <c r="D11" s="6" t="str">
        <f t="shared" si="0"/>
        <v>男</v>
      </c>
      <c r="E11" s="6" t="s">
        <v>15</v>
      </c>
    </row>
    <row r="12" spans="1:5" ht="15.75" customHeight="1">
      <c r="A12" s="6">
        <v>10</v>
      </c>
      <c r="B12" s="6" t="s">
        <v>6</v>
      </c>
      <c r="C12" s="6" t="str">
        <f>"张超"</f>
        <v>张超</v>
      </c>
      <c r="D12" s="6" t="str">
        <f t="shared" si="0"/>
        <v>男</v>
      </c>
      <c r="E12" s="6" t="s">
        <v>16</v>
      </c>
    </row>
    <row r="13" spans="1:5" ht="15.75" customHeight="1">
      <c r="A13" s="6">
        <v>11</v>
      </c>
      <c r="B13" s="6" t="s">
        <v>6</v>
      </c>
      <c r="C13" s="6" t="str">
        <f>"张永鹏"</f>
        <v>张永鹏</v>
      </c>
      <c r="D13" s="6" t="str">
        <f t="shared" si="0"/>
        <v>男</v>
      </c>
      <c r="E13" s="6" t="s">
        <v>17</v>
      </c>
    </row>
    <row r="14" spans="1:5" ht="15.75" customHeight="1">
      <c r="A14" s="6">
        <v>12</v>
      </c>
      <c r="B14" s="6" t="s">
        <v>6</v>
      </c>
      <c r="C14" s="6" t="str">
        <f>"陈俊辰"</f>
        <v>陈俊辰</v>
      </c>
      <c r="D14" s="6" t="str">
        <f t="shared" si="0"/>
        <v>男</v>
      </c>
      <c r="E14" s="6" t="s">
        <v>18</v>
      </c>
    </row>
    <row r="15" spans="1:5" ht="15.75" customHeight="1">
      <c r="A15" s="6">
        <v>13</v>
      </c>
      <c r="B15" s="6" t="s">
        <v>6</v>
      </c>
      <c r="C15" s="6" t="str">
        <f>"王士伟"</f>
        <v>王士伟</v>
      </c>
      <c r="D15" s="6" t="str">
        <f t="shared" si="0"/>
        <v>男</v>
      </c>
      <c r="E15" s="6" t="s">
        <v>19</v>
      </c>
    </row>
    <row r="16" spans="1:5" ht="15.75" customHeight="1">
      <c r="A16" s="6">
        <v>14</v>
      </c>
      <c r="B16" s="6" t="s">
        <v>6</v>
      </c>
      <c r="C16" s="6" t="str">
        <f>"王斌"</f>
        <v>王斌</v>
      </c>
      <c r="D16" s="6" t="str">
        <f t="shared" si="0"/>
        <v>男</v>
      </c>
      <c r="E16" s="6" t="s">
        <v>20</v>
      </c>
    </row>
    <row r="17" spans="1:5" ht="15.75" customHeight="1">
      <c r="A17" s="6">
        <v>15</v>
      </c>
      <c r="B17" s="6" t="s">
        <v>6</v>
      </c>
      <c r="C17" s="6" t="str">
        <f>"粱其兴"</f>
        <v>粱其兴</v>
      </c>
      <c r="D17" s="6" t="str">
        <f t="shared" si="0"/>
        <v>男</v>
      </c>
      <c r="E17" s="6" t="s">
        <v>21</v>
      </c>
    </row>
    <row r="18" spans="1:5" ht="15.75" customHeight="1">
      <c r="A18" s="6">
        <v>16</v>
      </c>
      <c r="B18" s="6" t="s">
        <v>6</v>
      </c>
      <c r="C18" s="6" t="str">
        <f>"符学俊"</f>
        <v>符学俊</v>
      </c>
      <c r="D18" s="6" t="str">
        <f t="shared" si="0"/>
        <v>男</v>
      </c>
      <c r="E18" s="6" t="s">
        <v>22</v>
      </c>
    </row>
    <row r="19" spans="1:5" ht="15.75" customHeight="1">
      <c r="A19" s="6">
        <v>17</v>
      </c>
      <c r="B19" s="6" t="s">
        <v>6</v>
      </c>
      <c r="C19" s="6" t="str">
        <f>"袁子轩"</f>
        <v>袁子轩</v>
      </c>
      <c r="D19" s="6" t="str">
        <f t="shared" si="0"/>
        <v>男</v>
      </c>
      <c r="E19" s="6" t="s">
        <v>23</v>
      </c>
    </row>
    <row r="20" spans="1:5" ht="15.75" customHeight="1">
      <c r="A20" s="6">
        <v>18</v>
      </c>
      <c r="B20" s="6" t="s">
        <v>6</v>
      </c>
      <c r="C20" s="6" t="str">
        <f>"叶俊"</f>
        <v>叶俊</v>
      </c>
      <c r="D20" s="6" t="str">
        <f t="shared" si="0"/>
        <v>男</v>
      </c>
      <c r="E20" s="6" t="s">
        <v>24</v>
      </c>
    </row>
    <row r="21" spans="1:5" ht="15.75" customHeight="1">
      <c r="A21" s="6">
        <v>19</v>
      </c>
      <c r="B21" s="6" t="s">
        <v>6</v>
      </c>
      <c r="C21" s="6" t="str">
        <f>"戴家诺"</f>
        <v>戴家诺</v>
      </c>
      <c r="D21" s="6" t="str">
        <f t="shared" si="0"/>
        <v>男</v>
      </c>
      <c r="E21" s="6" t="s">
        <v>25</v>
      </c>
    </row>
    <row r="22" spans="1:5" ht="15.75" customHeight="1">
      <c r="A22" s="6">
        <v>20</v>
      </c>
      <c r="B22" s="6" t="s">
        <v>6</v>
      </c>
      <c r="C22" s="6" t="str">
        <f>"孙诒富"</f>
        <v>孙诒富</v>
      </c>
      <c r="D22" s="6" t="str">
        <f t="shared" si="0"/>
        <v>男</v>
      </c>
      <c r="E22" s="6" t="s">
        <v>26</v>
      </c>
    </row>
    <row r="23" spans="1:5" ht="15.75" customHeight="1">
      <c r="A23" s="6">
        <v>21</v>
      </c>
      <c r="B23" s="6" t="s">
        <v>6</v>
      </c>
      <c r="C23" s="6" t="str">
        <f>"王征子"</f>
        <v>王征子</v>
      </c>
      <c r="D23" s="6" t="str">
        <f t="shared" si="0"/>
        <v>男</v>
      </c>
      <c r="E23" s="6" t="s">
        <v>27</v>
      </c>
    </row>
    <row r="24" spans="1:5" ht="15.75" customHeight="1">
      <c r="A24" s="6">
        <v>22</v>
      </c>
      <c r="B24" s="6" t="s">
        <v>6</v>
      </c>
      <c r="C24" s="6" t="str">
        <f>"刘德伟"</f>
        <v>刘德伟</v>
      </c>
      <c r="D24" s="6" t="str">
        <f t="shared" si="0"/>
        <v>男</v>
      </c>
      <c r="E24" s="6" t="s">
        <v>28</v>
      </c>
    </row>
    <row r="25" spans="1:5" ht="15.75" customHeight="1">
      <c r="A25" s="6">
        <v>23</v>
      </c>
      <c r="B25" s="6" t="s">
        <v>6</v>
      </c>
      <c r="C25" s="6" t="str">
        <f>"赵原"</f>
        <v>赵原</v>
      </c>
      <c r="D25" s="6" t="str">
        <f t="shared" si="0"/>
        <v>男</v>
      </c>
      <c r="E25" s="6" t="s">
        <v>29</v>
      </c>
    </row>
    <row r="26" spans="1:5" ht="15.75" customHeight="1">
      <c r="A26" s="6">
        <v>24</v>
      </c>
      <c r="B26" s="6" t="s">
        <v>6</v>
      </c>
      <c r="C26" s="6" t="str">
        <f>"黄良光"</f>
        <v>黄良光</v>
      </c>
      <c r="D26" s="6" t="str">
        <f t="shared" si="0"/>
        <v>男</v>
      </c>
      <c r="E26" s="6" t="s">
        <v>30</v>
      </c>
    </row>
    <row r="27" spans="1:5" ht="15.75" customHeight="1">
      <c r="A27" s="6">
        <v>25</v>
      </c>
      <c r="B27" s="6" t="s">
        <v>6</v>
      </c>
      <c r="C27" s="6" t="str">
        <f>"陈名洪"</f>
        <v>陈名洪</v>
      </c>
      <c r="D27" s="6" t="str">
        <f t="shared" si="0"/>
        <v>男</v>
      </c>
      <c r="E27" s="6" t="s">
        <v>31</v>
      </c>
    </row>
    <row r="28" spans="1:5" ht="15.75" customHeight="1">
      <c r="A28" s="6">
        <v>26</v>
      </c>
      <c r="B28" s="6" t="s">
        <v>6</v>
      </c>
      <c r="C28" s="6" t="str">
        <f>"符骞"</f>
        <v>符骞</v>
      </c>
      <c r="D28" s="6" t="str">
        <f t="shared" si="0"/>
        <v>男</v>
      </c>
      <c r="E28" s="6" t="s">
        <v>32</v>
      </c>
    </row>
    <row r="29" spans="1:5" ht="15.75" customHeight="1">
      <c r="A29" s="6">
        <v>27</v>
      </c>
      <c r="B29" s="6" t="s">
        <v>6</v>
      </c>
      <c r="C29" s="6" t="str">
        <f>"孙鸿忠"</f>
        <v>孙鸿忠</v>
      </c>
      <c r="D29" s="6" t="str">
        <f t="shared" si="0"/>
        <v>男</v>
      </c>
      <c r="E29" s="6" t="s">
        <v>33</v>
      </c>
    </row>
    <row r="30" spans="1:5" ht="15.75" customHeight="1">
      <c r="A30" s="6">
        <v>28</v>
      </c>
      <c r="B30" s="6" t="s">
        <v>6</v>
      </c>
      <c r="C30" s="6" t="str">
        <f>"戴志光"</f>
        <v>戴志光</v>
      </c>
      <c r="D30" s="6" t="str">
        <f t="shared" si="0"/>
        <v>男</v>
      </c>
      <c r="E30" s="6" t="s">
        <v>34</v>
      </c>
    </row>
    <row r="31" spans="1:5" ht="15.75" customHeight="1">
      <c r="A31" s="6">
        <v>29</v>
      </c>
      <c r="B31" s="6" t="s">
        <v>6</v>
      </c>
      <c r="C31" s="6" t="str">
        <f>"周正文"</f>
        <v>周正文</v>
      </c>
      <c r="D31" s="6" t="str">
        <f t="shared" si="0"/>
        <v>男</v>
      </c>
      <c r="E31" s="6" t="s">
        <v>35</v>
      </c>
    </row>
    <row r="32" spans="1:5" ht="15.75" customHeight="1">
      <c r="A32" s="6">
        <v>30</v>
      </c>
      <c r="B32" s="6" t="s">
        <v>6</v>
      </c>
      <c r="C32" s="6" t="str">
        <f>"蔡业烨"</f>
        <v>蔡业烨</v>
      </c>
      <c r="D32" s="6" t="str">
        <f t="shared" si="0"/>
        <v>男</v>
      </c>
      <c r="E32" s="6" t="s">
        <v>36</v>
      </c>
    </row>
    <row r="33" spans="1:5" ht="15.75" customHeight="1">
      <c r="A33" s="6">
        <v>31</v>
      </c>
      <c r="B33" s="6" t="s">
        <v>6</v>
      </c>
      <c r="C33" s="6" t="str">
        <f>"刘中启"</f>
        <v>刘中启</v>
      </c>
      <c r="D33" s="6" t="str">
        <f t="shared" si="0"/>
        <v>男</v>
      </c>
      <c r="E33" s="6" t="s">
        <v>37</v>
      </c>
    </row>
    <row r="34" spans="1:5" ht="15.75" customHeight="1">
      <c r="A34" s="6">
        <v>32</v>
      </c>
      <c r="B34" s="6" t="s">
        <v>6</v>
      </c>
      <c r="C34" s="6" t="str">
        <f>"何京柠"</f>
        <v>何京柠</v>
      </c>
      <c r="D34" s="6" t="str">
        <f t="shared" si="0"/>
        <v>男</v>
      </c>
      <c r="E34" s="6" t="s">
        <v>38</v>
      </c>
    </row>
    <row r="35" spans="1:5" ht="15.75" customHeight="1">
      <c r="A35" s="6">
        <v>33</v>
      </c>
      <c r="B35" s="6" t="s">
        <v>6</v>
      </c>
      <c r="C35" s="6" t="str">
        <f>"周请丰"</f>
        <v>周请丰</v>
      </c>
      <c r="D35" s="6" t="str">
        <f t="shared" si="0"/>
        <v>男</v>
      </c>
      <c r="E35" s="6" t="s">
        <v>39</v>
      </c>
    </row>
    <row r="36" spans="1:5" ht="15.75" customHeight="1">
      <c r="A36" s="6">
        <v>34</v>
      </c>
      <c r="B36" s="6" t="s">
        <v>6</v>
      </c>
      <c r="C36" s="6" t="str">
        <f>"陈小文"</f>
        <v>陈小文</v>
      </c>
      <c r="D36" s="6" t="str">
        <f t="shared" si="0"/>
        <v>男</v>
      </c>
      <c r="E36" s="6" t="s">
        <v>40</v>
      </c>
    </row>
    <row r="37" spans="1:5" ht="15.75" customHeight="1">
      <c r="A37" s="6">
        <v>35</v>
      </c>
      <c r="B37" s="6" t="s">
        <v>6</v>
      </c>
      <c r="C37" s="6" t="str">
        <f>"周泰鹏"</f>
        <v>周泰鹏</v>
      </c>
      <c r="D37" s="6" t="str">
        <f t="shared" si="0"/>
        <v>男</v>
      </c>
      <c r="E37" s="6" t="s">
        <v>41</v>
      </c>
    </row>
    <row r="38" spans="1:5" ht="15.75" customHeight="1">
      <c r="A38" s="6">
        <v>36</v>
      </c>
      <c r="B38" s="6" t="s">
        <v>6</v>
      </c>
      <c r="C38" s="7" t="str">
        <f>"曾林杰"</f>
        <v>曾林杰</v>
      </c>
      <c r="D38" s="7" t="str">
        <f t="shared" si="0"/>
        <v>男</v>
      </c>
      <c r="E38" s="6" t="s">
        <v>42</v>
      </c>
    </row>
    <row r="39" spans="1:5" ht="15.75" customHeight="1">
      <c r="A39" s="6">
        <v>37</v>
      </c>
      <c r="B39" s="6" t="s">
        <v>6</v>
      </c>
      <c r="C39" s="6" t="str">
        <f>"陈日胜"</f>
        <v>陈日胜</v>
      </c>
      <c r="D39" s="6" t="str">
        <f t="shared" si="0"/>
        <v>男</v>
      </c>
      <c r="E39" s="6" t="s">
        <v>43</v>
      </c>
    </row>
    <row r="40" spans="1:5" ht="15.75" customHeight="1">
      <c r="A40" s="6">
        <v>38</v>
      </c>
      <c r="B40" s="6" t="s">
        <v>6</v>
      </c>
      <c r="C40" s="6" t="str">
        <f>"黎必翔"</f>
        <v>黎必翔</v>
      </c>
      <c r="D40" s="6" t="str">
        <f t="shared" si="0"/>
        <v>男</v>
      </c>
      <c r="E40" s="6" t="s">
        <v>44</v>
      </c>
    </row>
    <row r="41" spans="1:5" ht="15.75" customHeight="1">
      <c r="A41" s="6">
        <v>39</v>
      </c>
      <c r="B41" s="6" t="s">
        <v>6</v>
      </c>
      <c r="C41" s="6" t="str">
        <f>"吴先阅"</f>
        <v>吴先阅</v>
      </c>
      <c r="D41" s="6" t="str">
        <f t="shared" si="0"/>
        <v>男</v>
      </c>
      <c r="E41" s="6" t="s">
        <v>45</v>
      </c>
    </row>
    <row r="42" spans="1:5" ht="15.75" customHeight="1">
      <c r="A42" s="6">
        <v>40</v>
      </c>
      <c r="B42" s="6" t="s">
        <v>6</v>
      </c>
      <c r="C42" s="6" t="str">
        <f>"冯学林"</f>
        <v>冯学林</v>
      </c>
      <c r="D42" s="6" t="str">
        <f t="shared" si="0"/>
        <v>男</v>
      </c>
      <c r="E42" s="6" t="s">
        <v>46</v>
      </c>
    </row>
    <row r="43" spans="1:5" ht="15.75" customHeight="1">
      <c r="A43" s="6">
        <v>41</v>
      </c>
      <c r="B43" s="6" t="s">
        <v>6</v>
      </c>
      <c r="C43" s="6" t="str">
        <f>"李铭"</f>
        <v>李铭</v>
      </c>
      <c r="D43" s="6" t="str">
        <f t="shared" si="0"/>
        <v>男</v>
      </c>
      <c r="E43" s="6" t="s">
        <v>47</v>
      </c>
    </row>
    <row r="44" spans="1:5" ht="15.75" customHeight="1">
      <c r="A44" s="6">
        <v>42</v>
      </c>
      <c r="B44" s="6" t="s">
        <v>6</v>
      </c>
      <c r="C44" s="6" t="str">
        <f>"羊由开"</f>
        <v>羊由开</v>
      </c>
      <c r="D44" s="6" t="str">
        <f t="shared" si="0"/>
        <v>男</v>
      </c>
      <c r="E44" s="6" t="s">
        <v>48</v>
      </c>
    </row>
    <row r="45" spans="1:5" ht="15.75" customHeight="1">
      <c r="A45" s="6">
        <v>43</v>
      </c>
      <c r="B45" s="6" t="s">
        <v>6</v>
      </c>
      <c r="C45" s="6" t="str">
        <f>"李庆玉"</f>
        <v>李庆玉</v>
      </c>
      <c r="D45" s="6" t="str">
        <f t="shared" si="0"/>
        <v>男</v>
      </c>
      <c r="E45" s="6" t="s">
        <v>49</v>
      </c>
    </row>
    <row r="46" spans="1:5" ht="15.75" customHeight="1">
      <c r="A46" s="6">
        <v>44</v>
      </c>
      <c r="B46" s="6" t="s">
        <v>6</v>
      </c>
      <c r="C46" s="6" t="str">
        <f>"刘帆"</f>
        <v>刘帆</v>
      </c>
      <c r="D46" s="6" t="str">
        <f t="shared" si="0"/>
        <v>男</v>
      </c>
      <c r="E46" s="6" t="s">
        <v>50</v>
      </c>
    </row>
    <row r="47" spans="1:5" ht="15.75" customHeight="1">
      <c r="A47" s="6">
        <v>45</v>
      </c>
      <c r="B47" s="6" t="s">
        <v>6</v>
      </c>
      <c r="C47" s="6" t="str">
        <f>"陈焕育"</f>
        <v>陈焕育</v>
      </c>
      <c r="D47" s="6" t="str">
        <f t="shared" si="0"/>
        <v>男</v>
      </c>
      <c r="E47" s="6" t="s">
        <v>51</v>
      </c>
    </row>
    <row r="48" spans="1:5" ht="15.75" customHeight="1">
      <c r="A48" s="6">
        <v>46</v>
      </c>
      <c r="B48" s="6" t="s">
        <v>6</v>
      </c>
      <c r="C48" s="6" t="str">
        <f>"吴斌"</f>
        <v>吴斌</v>
      </c>
      <c r="D48" s="6" t="str">
        <f t="shared" si="0"/>
        <v>男</v>
      </c>
      <c r="E48" s="6" t="s">
        <v>52</v>
      </c>
    </row>
    <row r="49" spans="1:5" ht="15.75" customHeight="1">
      <c r="A49" s="6">
        <v>47</v>
      </c>
      <c r="B49" s="6" t="s">
        <v>6</v>
      </c>
      <c r="C49" s="6" t="str">
        <f>"符琼武"</f>
        <v>符琼武</v>
      </c>
      <c r="D49" s="6" t="str">
        <f t="shared" si="0"/>
        <v>男</v>
      </c>
      <c r="E49" s="6" t="s">
        <v>53</v>
      </c>
    </row>
    <row r="50" spans="1:5" ht="15.75" customHeight="1">
      <c r="A50" s="6">
        <v>48</v>
      </c>
      <c r="B50" s="6" t="s">
        <v>6</v>
      </c>
      <c r="C50" s="6" t="str">
        <f>"李达东"</f>
        <v>李达东</v>
      </c>
      <c r="D50" s="6" t="str">
        <f t="shared" si="0"/>
        <v>男</v>
      </c>
      <c r="E50" s="6" t="s">
        <v>54</v>
      </c>
    </row>
    <row r="51" spans="1:5" ht="15.75" customHeight="1">
      <c r="A51" s="6">
        <v>49</v>
      </c>
      <c r="B51" s="6" t="s">
        <v>6</v>
      </c>
      <c r="C51" s="6" t="str">
        <f>"林师俊"</f>
        <v>林师俊</v>
      </c>
      <c r="D51" s="6" t="str">
        <f t="shared" si="0"/>
        <v>男</v>
      </c>
      <c r="E51" s="6" t="s">
        <v>55</v>
      </c>
    </row>
    <row r="52" spans="1:5" ht="15.75" customHeight="1">
      <c r="A52" s="6">
        <v>50</v>
      </c>
      <c r="B52" s="6" t="s">
        <v>6</v>
      </c>
      <c r="C52" s="6" t="str">
        <f>"王乾先"</f>
        <v>王乾先</v>
      </c>
      <c r="D52" s="6" t="str">
        <f t="shared" si="0"/>
        <v>男</v>
      </c>
      <c r="E52" s="6" t="s">
        <v>56</v>
      </c>
    </row>
    <row r="53" spans="1:5" ht="15.75" customHeight="1">
      <c r="A53" s="6">
        <v>51</v>
      </c>
      <c r="B53" s="6" t="s">
        <v>6</v>
      </c>
      <c r="C53" s="6" t="str">
        <f>"赵奕翔"</f>
        <v>赵奕翔</v>
      </c>
      <c r="D53" s="6" t="str">
        <f t="shared" si="0"/>
        <v>男</v>
      </c>
      <c r="E53" s="6" t="s">
        <v>57</v>
      </c>
    </row>
    <row r="54" spans="1:5" ht="15.75" customHeight="1">
      <c r="A54" s="6">
        <v>52</v>
      </c>
      <c r="B54" s="6" t="s">
        <v>6</v>
      </c>
      <c r="C54" s="6" t="str">
        <f>"吴盖"</f>
        <v>吴盖</v>
      </c>
      <c r="D54" s="6" t="str">
        <f t="shared" si="0"/>
        <v>男</v>
      </c>
      <c r="E54" s="6" t="s">
        <v>58</v>
      </c>
    </row>
    <row r="55" spans="1:5" ht="15.75" customHeight="1">
      <c r="A55" s="6">
        <v>53</v>
      </c>
      <c r="B55" s="6" t="s">
        <v>6</v>
      </c>
      <c r="C55" s="6" t="str">
        <f>"王圣权"</f>
        <v>王圣权</v>
      </c>
      <c r="D55" s="6" t="str">
        <f aca="true" t="shared" si="1" ref="D55:D67">"男"</f>
        <v>男</v>
      </c>
      <c r="E55" s="6" t="s">
        <v>59</v>
      </c>
    </row>
    <row r="56" spans="1:5" ht="15.75" customHeight="1">
      <c r="A56" s="6">
        <v>54</v>
      </c>
      <c r="B56" s="6" t="s">
        <v>6</v>
      </c>
      <c r="C56" s="6" t="str">
        <f>"钟庆"</f>
        <v>钟庆</v>
      </c>
      <c r="D56" s="6" t="str">
        <f t="shared" si="1"/>
        <v>男</v>
      </c>
      <c r="E56" s="6" t="s">
        <v>60</v>
      </c>
    </row>
    <row r="57" spans="1:5" ht="15.75" customHeight="1">
      <c r="A57" s="6">
        <v>55</v>
      </c>
      <c r="B57" s="6" t="s">
        <v>6</v>
      </c>
      <c r="C57" s="6" t="str">
        <f>"郑相圣"</f>
        <v>郑相圣</v>
      </c>
      <c r="D57" s="6" t="str">
        <f t="shared" si="1"/>
        <v>男</v>
      </c>
      <c r="E57" s="6" t="s">
        <v>61</v>
      </c>
    </row>
    <row r="58" spans="1:5" ht="15.75" customHeight="1">
      <c r="A58" s="6">
        <v>56</v>
      </c>
      <c r="B58" s="6" t="s">
        <v>6</v>
      </c>
      <c r="C58" s="6" t="str">
        <f>"邹阿强"</f>
        <v>邹阿强</v>
      </c>
      <c r="D58" s="6" t="str">
        <f t="shared" si="1"/>
        <v>男</v>
      </c>
      <c r="E58" s="6" t="s">
        <v>62</v>
      </c>
    </row>
    <row r="59" spans="1:5" ht="15.75" customHeight="1">
      <c r="A59" s="6">
        <v>57</v>
      </c>
      <c r="B59" s="6" t="s">
        <v>6</v>
      </c>
      <c r="C59" s="6" t="str">
        <f>"陈太虎"</f>
        <v>陈太虎</v>
      </c>
      <c r="D59" s="6" t="str">
        <f t="shared" si="1"/>
        <v>男</v>
      </c>
      <c r="E59" s="6" t="s">
        <v>63</v>
      </c>
    </row>
    <row r="60" spans="1:5" ht="15.75" customHeight="1">
      <c r="A60" s="6">
        <v>58</v>
      </c>
      <c r="B60" s="6" t="s">
        <v>6</v>
      </c>
      <c r="C60" s="6" t="str">
        <f>"庄人华"</f>
        <v>庄人华</v>
      </c>
      <c r="D60" s="6" t="str">
        <f t="shared" si="1"/>
        <v>男</v>
      </c>
      <c r="E60" s="6" t="s">
        <v>64</v>
      </c>
    </row>
    <row r="61" spans="1:5" ht="15.75" customHeight="1">
      <c r="A61" s="6">
        <v>59</v>
      </c>
      <c r="B61" s="6" t="s">
        <v>6</v>
      </c>
      <c r="C61" s="6" t="str">
        <f>"刘寸理"</f>
        <v>刘寸理</v>
      </c>
      <c r="D61" s="6" t="str">
        <f t="shared" si="1"/>
        <v>男</v>
      </c>
      <c r="E61" s="6" t="s">
        <v>65</v>
      </c>
    </row>
    <row r="62" spans="1:5" ht="15.75" customHeight="1">
      <c r="A62" s="6">
        <v>60</v>
      </c>
      <c r="B62" s="6" t="s">
        <v>6</v>
      </c>
      <c r="C62" s="6" t="str">
        <f>"谢定友"</f>
        <v>谢定友</v>
      </c>
      <c r="D62" s="6" t="str">
        <f t="shared" si="1"/>
        <v>男</v>
      </c>
      <c r="E62" s="6" t="s">
        <v>66</v>
      </c>
    </row>
    <row r="63" spans="1:5" ht="15.75" customHeight="1">
      <c r="A63" s="6">
        <v>61</v>
      </c>
      <c r="B63" s="6" t="s">
        <v>6</v>
      </c>
      <c r="C63" s="6" t="str">
        <f>"介颖飞"</f>
        <v>介颖飞</v>
      </c>
      <c r="D63" s="6" t="str">
        <f t="shared" si="1"/>
        <v>男</v>
      </c>
      <c r="E63" s="6" t="s">
        <v>67</v>
      </c>
    </row>
    <row r="64" spans="1:5" ht="15.75" customHeight="1">
      <c r="A64" s="6">
        <v>62</v>
      </c>
      <c r="B64" s="6" t="s">
        <v>6</v>
      </c>
      <c r="C64" s="6" t="str">
        <f>"黎书菁"</f>
        <v>黎书菁</v>
      </c>
      <c r="D64" s="6" t="str">
        <f t="shared" si="1"/>
        <v>男</v>
      </c>
      <c r="E64" s="6" t="s">
        <v>68</v>
      </c>
    </row>
    <row r="65" spans="1:5" ht="15.75" customHeight="1">
      <c r="A65" s="6">
        <v>63</v>
      </c>
      <c r="B65" s="6" t="s">
        <v>6</v>
      </c>
      <c r="C65" s="6" t="str">
        <f>"何朝帅"</f>
        <v>何朝帅</v>
      </c>
      <c r="D65" s="6" t="str">
        <f t="shared" si="1"/>
        <v>男</v>
      </c>
      <c r="E65" s="6" t="s">
        <v>69</v>
      </c>
    </row>
    <row r="66" spans="1:5" ht="15.75" customHeight="1">
      <c r="A66" s="6">
        <v>64</v>
      </c>
      <c r="B66" s="6" t="s">
        <v>6</v>
      </c>
      <c r="C66" s="6" t="str">
        <f>"王康柠"</f>
        <v>王康柠</v>
      </c>
      <c r="D66" s="6" t="str">
        <f t="shared" si="1"/>
        <v>男</v>
      </c>
      <c r="E66" s="6" t="s">
        <v>70</v>
      </c>
    </row>
    <row r="67" spans="1:5" ht="15.75" customHeight="1">
      <c r="A67" s="6">
        <v>65</v>
      </c>
      <c r="B67" s="6" t="s">
        <v>6</v>
      </c>
      <c r="C67" s="6" t="str">
        <f>"郭义龙"</f>
        <v>郭义龙</v>
      </c>
      <c r="D67" s="6" t="str">
        <f t="shared" si="1"/>
        <v>男</v>
      </c>
      <c r="E67" s="6" t="s">
        <v>71</v>
      </c>
    </row>
    <row r="68" spans="1:5" ht="15.75" customHeight="1">
      <c r="A68" s="6">
        <v>66</v>
      </c>
      <c r="B68" s="6" t="s">
        <v>6</v>
      </c>
      <c r="C68" s="6" t="str">
        <f>"李韩"</f>
        <v>李韩</v>
      </c>
      <c r="D68" s="6" t="str">
        <f aca="true" t="shared" si="2" ref="D68:D127">"男"</f>
        <v>男</v>
      </c>
      <c r="E68" s="6" t="s">
        <v>72</v>
      </c>
    </row>
    <row r="69" spans="1:5" ht="15.75" customHeight="1">
      <c r="A69" s="6">
        <v>67</v>
      </c>
      <c r="B69" s="6" t="s">
        <v>6</v>
      </c>
      <c r="C69" s="6" t="str">
        <f>"劳温洋"</f>
        <v>劳温洋</v>
      </c>
      <c r="D69" s="6" t="str">
        <f t="shared" si="2"/>
        <v>男</v>
      </c>
      <c r="E69" s="6" t="s">
        <v>73</v>
      </c>
    </row>
    <row r="70" spans="1:5" ht="15.75" customHeight="1">
      <c r="A70" s="6">
        <v>68</v>
      </c>
      <c r="B70" s="6" t="s">
        <v>6</v>
      </c>
      <c r="C70" s="6" t="str">
        <f>"秦源"</f>
        <v>秦源</v>
      </c>
      <c r="D70" s="6" t="str">
        <f t="shared" si="2"/>
        <v>男</v>
      </c>
      <c r="E70" s="6" t="s">
        <v>74</v>
      </c>
    </row>
    <row r="71" spans="1:5" ht="15.75" customHeight="1">
      <c r="A71" s="6">
        <v>69</v>
      </c>
      <c r="B71" s="6" t="s">
        <v>6</v>
      </c>
      <c r="C71" s="6" t="str">
        <f>"郭绍裕"</f>
        <v>郭绍裕</v>
      </c>
      <c r="D71" s="6" t="str">
        <f t="shared" si="2"/>
        <v>男</v>
      </c>
      <c r="E71" s="6" t="s">
        <v>75</v>
      </c>
    </row>
    <row r="72" spans="1:5" ht="15.75" customHeight="1">
      <c r="A72" s="6">
        <v>70</v>
      </c>
      <c r="B72" s="6" t="s">
        <v>6</v>
      </c>
      <c r="C72" s="6" t="str">
        <f>"钟晓锡"</f>
        <v>钟晓锡</v>
      </c>
      <c r="D72" s="6" t="str">
        <f t="shared" si="2"/>
        <v>男</v>
      </c>
      <c r="E72" s="6" t="s">
        <v>76</v>
      </c>
    </row>
    <row r="73" spans="1:5" ht="15.75" customHeight="1">
      <c r="A73" s="6">
        <v>71</v>
      </c>
      <c r="B73" s="6" t="s">
        <v>6</v>
      </c>
      <c r="C73" s="6" t="str">
        <f>"麦一川"</f>
        <v>麦一川</v>
      </c>
      <c r="D73" s="6" t="str">
        <f t="shared" si="2"/>
        <v>男</v>
      </c>
      <c r="E73" s="6" t="s">
        <v>77</v>
      </c>
    </row>
    <row r="74" spans="1:5" ht="15.75" customHeight="1">
      <c r="A74" s="6">
        <v>72</v>
      </c>
      <c r="B74" s="6" t="s">
        <v>6</v>
      </c>
      <c r="C74" s="6" t="str">
        <f>"吴淑超"</f>
        <v>吴淑超</v>
      </c>
      <c r="D74" s="6" t="str">
        <f t="shared" si="2"/>
        <v>男</v>
      </c>
      <c r="E74" s="6" t="s">
        <v>78</v>
      </c>
    </row>
    <row r="75" spans="1:5" ht="15.75" customHeight="1">
      <c r="A75" s="6">
        <v>73</v>
      </c>
      <c r="B75" s="6" t="s">
        <v>6</v>
      </c>
      <c r="C75" s="6" t="str">
        <f>"吴乾理"</f>
        <v>吴乾理</v>
      </c>
      <c r="D75" s="6" t="str">
        <f t="shared" si="2"/>
        <v>男</v>
      </c>
      <c r="E75" s="6" t="s">
        <v>79</v>
      </c>
    </row>
    <row r="76" spans="1:5" ht="15.75" customHeight="1">
      <c r="A76" s="6">
        <v>74</v>
      </c>
      <c r="B76" s="6" t="s">
        <v>6</v>
      </c>
      <c r="C76" s="6" t="str">
        <f>"柯树童"</f>
        <v>柯树童</v>
      </c>
      <c r="D76" s="6" t="str">
        <f t="shared" si="2"/>
        <v>男</v>
      </c>
      <c r="E76" s="6" t="s">
        <v>80</v>
      </c>
    </row>
    <row r="77" spans="1:5" ht="15.75" customHeight="1">
      <c r="A77" s="6">
        <v>75</v>
      </c>
      <c r="B77" s="6" t="s">
        <v>6</v>
      </c>
      <c r="C77" s="6" t="str">
        <f>"陈锦儒"</f>
        <v>陈锦儒</v>
      </c>
      <c r="D77" s="6" t="str">
        <f t="shared" si="2"/>
        <v>男</v>
      </c>
      <c r="E77" s="6" t="s">
        <v>81</v>
      </c>
    </row>
    <row r="78" spans="1:5" ht="15.75" customHeight="1">
      <c r="A78" s="6">
        <v>76</v>
      </c>
      <c r="B78" s="6" t="s">
        <v>6</v>
      </c>
      <c r="C78" s="6" t="str">
        <f>"高汉"</f>
        <v>高汉</v>
      </c>
      <c r="D78" s="6" t="str">
        <f t="shared" si="2"/>
        <v>男</v>
      </c>
      <c r="E78" s="6" t="s">
        <v>82</v>
      </c>
    </row>
    <row r="79" spans="1:5" ht="15.75" customHeight="1">
      <c r="A79" s="6">
        <v>77</v>
      </c>
      <c r="B79" s="6" t="s">
        <v>6</v>
      </c>
      <c r="C79" s="6" t="str">
        <f>"薛敬照"</f>
        <v>薛敬照</v>
      </c>
      <c r="D79" s="6" t="str">
        <f t="shared" si="2"/>
        <v>男</v>
      </c>
      <c r="E79" s="6" t="s">
        <v>83</v>
      </c>
    </row>
    <row r="80" spans="1:5" ht="15.75" customHeight="1">
      <c r="A80" s="6">
        <v>78</v>
      </c>
      <c r="B80" s="6" t="s">
        <v>6</v>
      </c>
      <c r="C80" s="6" t="str">
        <f>"江腾龙"</f>
        <v>江腾龙</v>
      </c>
      <c r="D80" s="6" t="str">
        <f t="shared" si="2"/>
        <v>男</v>
      </c>
      <c r="E80" s="6" t="s">
        <v>84</v>
      </c>
    </row>
    <row r="81" spans="1:5" ht="15.75" customHeight="1">
      <c r="A81" s="6">
        <v>79</v>
      </c>
      <c r="B81" s="6" t="s">
        <v>6</v>
      </c>
      <c r="C81" s="6" t="str">
        <f>"周子栋"</f>
        <v>周子栋</v>
      </c>
      <c r="D81" s="6" t="str">
        <f t="shared" si="2"/>
        <v>男</v>
      </c>
      <c r="E81" s="6" t="s">
        <v>85</v>
      </c>
    </row>
    <row r="82" spans="1:5" ht="15.75" customHeight="1">
      <c r="A82" s="6">
        <v>80</v>
      </c>
      <c r="B82" s="6" t="s">
        <v>6</v>
      </c>
      <c r="C82" s="6" t="str">
        <f>"李王全"</f>
        <v>李王全</v>
      </c>
      <c r="D82" s="6" t="str">
        <f t="shared" si="2"/>
        <v>男</v>
      </c>
      <c r="E82" s="6" t="s">
        <v>86</v>
      </c>
    </row>
    <row r="83" spans="1:5" ht="15.75" customHeight="1">
      <c r="A83" s="6">
        <v>81</v>
      </c>
      <c r="B83" s="6" t="s">
        <v>6</v>
      </c>
      <c r="C83" s="6" t="str">
        <f>"秦万祺"</f>
        <v>秦万祺</v>
      </c>
      <c r="D83" s="6" t="str">
        <f t="shared" si="2"/>
        <v>男</v>
      </c>
      <c r="E83" s="6" t="s">
        <v>87</v>
      </c>
    </row>
    <row r="84" spans="1:5" ht="15.75" customHeight="1">
      <c r="A84" s="6">
        <v>82</v>
      </c>
      <c r="B84" s="6" t="s">
        <v>6</v>
      </c>
      <c r="C84" s="6" t="str">
        <f>"谢长侬"</f>
        <v>谢长侬</v>
      </c>
      <c r="D84" s="6" t="str">
        <f t="shared" si="2"/>
        <v>男</v>
      </c>
      <c r="E84" s="6" t="s">
        <v>88</v>
      </c>
    </row>
    <row r="85" spans="1:5" ht="15.75" customHeight="1">
      <c r="A85" s="6">
        <v>83</v>
      </c>
      <c r="B85" s="6" t="s">
        <v>6</v>
      </c>
      <c r="C85" s="6" t="str">
        <f>"刘柄"</f>
        <v>刘柄</v>
      </c>
      <c r="D85" s="6" t="str">
        <f t="shared" si="2"/>
        <v>男</v>
      </c>
      <c r="E85" s="6" t="s">
        <v>89</v>
      </c>
    </row>
    <row r="86" spans="1:5" ht="15.75" customHeight="1">
      <c r="A86" s="6">
        <v>84</v>
      </c>
      <c r="B86" s="6" t="s">
        <v>6</v>
      </c>
      <c r="C86" s="6" t="str">
        <f>"王露宽"</f>
        <v>王露宽</v>
      </c>
      <c r="D86" s="6" t="str">
        <f t="shared" si="2"/>
        <v>男</v>
      </c>
      <c r="E86" s="6" t="s">
        <v>90</v>
      </c>
    </row>
    <row r="87" spans="1:5" ht="15.75" customHeight="1">
      <c r="A87" s="6">
        <v>85</v>
      </c>
      <c r="B87" s="6" t="s">
        <v>6</v>
      </c>
      <c r="C87" s="6" t="str">
        <f>"毛章民"</f>
        <v>毛章民</v>
      </c>
      <c r="D87" s="6" t="str">
        <f t="shared" si="2"/>
        <v>男</v>
      </c>
      <c r="E87" s="6" t="s">
        <v>91</v>
      </c>
    </row>
    <row r="88" spans="1:5" ht="15.75" customHeight="1">
      <c r="A88" s="6">
        <v>86</v>
      </c>
      <c r="B88" s="6" t="s">
        <v>6</v>
      </c>
      <c r="C88" s="6" t="str">
        <f>"周仙"</f>
        <v>周仙</v>
      </c>
      <c r="D88" s="6" t="str">
        <f t="shared" si="2"/>
        <v>男</v>
      </c>
      <c r="E88" s="6" t="s">
        <v>92</v>
      </c>
    </row>
    <row r="89" spans="1:5" ht="15.75" customHeight="1">
      <c r="A89" s="6">
        <v>87</v>
      </c>
      <c r="B89" s="6" t="s">
        <v>6</v>
      </c>
      <c r="C89" s="6" t="str">
        <f>"李书标"</f>
        <v>李书标</v>
      </c>
      <c r="D89" s="6" t="str">
        <f t="shared" si="2"/>
        <v>男</v>
      </c>
      <c r="E89" s="6" t="s">
        <v>93</v>
      </c>
    </row>
    <row r="90" spans="1:5" ht="15.75" customHeight="1">
      <c r="A90" s="6">
        <v>88</v>
      </c>
      <c r="B90" s="6" t="s">
        <v>6</v>
      </c>
      <c r="C90" s="6" t="str">
        <f>"柯行运"</f>
        <v>柯行运</v>
      </c>
      <c r="D90" s="6" t="str">
        <f t="shared" si="2"/>
        <v>男</v>
      </c>
      <c r="E90" s="6" t="s">
        <v>94</v>
      </c>
    </row>
    <row r="91" spans="1:5" ht="15.75" customHeight="1">
      <c r="A91" s="6">
        <v>89</v>
      </c>
      <c r="B91" s="6" t="s">
        <v>6</v>
      </c>
      <c r="C91" s="6" t="str">
        <f>"郑杰"</f>
        <v>郑杰</v>
      </c>
      <c r="D91" s="6" t="str">
        <f t="shared" si="2"/>
        <v>男</v>
      </c>
      <c r="E91" s="6" t="s">
        <v>95</v>
      </c>
    </row>
    <row r="92" spans="1:5" ht="15.75" customHeight="1">
      <c r="A92" s="6">
        <v>90</v>
      </c>
      <c r="B92" s="6" t="s">
        <v>6</v>
      </c>
      <c r="C92" s="6" t="str">
        <f>"李锴泽"</f>
        <v>李锴泽</v>
      </c>
      <c r="D92" s="6" t="str">
        <f t="shared" si="2"/>
        <v>男</v>
      </c>
      <c r="E92" s="6" t="s">
        <v>96</v>
      </c>
    </row>
    <row r="93" spans="1:5" ht="15.75" customHeight="1">
      <c r="A93" s="6">
        <v>91</v>
      </c>
      <c r="B93" s="6" t="s">
        <v>6</v>
      </c>
      <c r="C93" s="6" t="str">
        <f>"周家奋"</f>
        <v>周家奋</v>
      </c>
      <c r="D93" s="6" t="str">
        <f t="shared" si="2"/>
        <v>男</v>
      </c>
      <c r="E93" s="6" t="s">
        <v>97</v>
      </c>
    </row>
    <row r="94" spans="1:5" ht="15.75" customHeight="1">
      <c r="A94" s="6">
        <v>92</v>
      </c>
      <c r="B94" s="6" t="s">
        <v>6</v>
      </c>
      <c r="C94" s="6" t="str">
        <f>"王升途"</f>
        <v>王升途</v>
      </c>
      <c r="D94" s="6" t="str">
        <f t="shared" si="2"/>
        <v>男</v>
      </c>
      <c r="E94" s="6" t="s">
        <v>98</v>
      </c>
    </row>
    <row r="95" spans="1:5" ht="15.75" customHeight="1">
      <c r="A95" s="6">
        <v>93</v>
      </c>
      <c r="B95" s="6" t="s">
        <v>6</v>
      </c>
      <c r="C95" s="6" t="str">
        <f>"陈乾盛"</f>
        <v>陈乾盛</v>
      </c>
      <c r="D95" s="6" t="str">
        <f t="shared" si="2"/>
        <v>男</v>
      </c>
      <c r="E95" s="6" t="s">
        <v>99</v>
      </c>
    </row>
    <row r="96" spans="1:5" ht="15.75" customHeight="1">
      <c r="A96" s="6">
        <v>94</v>
      </c>
      <c r="B96" s="6" t="s">
        <v>6</v>
      </c>
      <c r="C96" s="6" t="str">
        <f>"符明峰"</f>
        <v>符明峰</v>
      </c>
      <c r="D96" s="6" t="str">
        <f t="shared" si="2"/>
        <v>男</v>
      </c>
      <c r="E96" s="6" t="s">
        <v>100</v>
      </c>
    </row>
    <row r="97" spans="1:5" ht="15.75" customHeight="1">
      <c r="A97" s="6">
        <v>95</v>
      </c>
      <c r="B97" s="6" t="s">
        <v>6</v>
      </c>
      <c r="C97" s="6" t="str">
        <f>"王伟"</f>
        <v>王伟</v>
      </c>
      <c r="D97" s="6" t="str">
        <f t="shared" si="2"/>
        <v>男</v>
      </c>
      <c r="E97" s="6" t="s">
        <v>101</v>
      </c>
    </row>
    <row r="98" spans="1:5" ht="15.75" customHeight="1">
      <c r="A98" s="6">
        <v>96</v>
      </c>
      <c r="B98" s="6" t="s">
        <v>6</v>
      </c>
      <c r="C98" s="6" t="str">
        <f>"吴科"</f>
        <v>吴科</v>
      </c>
      <c r="D98" s="6" t="str">
        <f t="shared" si="2"/>
        <v>男</v>
      </c>
      <c r="E98" s="6" t="s">
        <v>102</v>
      </c>
    </row>
    <row r="99" spans="1:5" ht="15.75" customHeight="1">
      <c r="A99" s="6">
        <v>97</v>
      </c>
      <c r="B99" s="6" t="s">
        <v>6</v>
      </c>
      <c r="C99" s="6" t="str">
        <f>"黄家斌"</f>
        <v>黄家斌</v>
      </c>
      <c r="D99" s="6" t="str">
        <f t="shared" si="2"/>
        <v>男</v>
      </c>
      <c r="E99" s="6" t="s">
        <v>103</v>
      </c>
    </row>
    <row r="100" spans="1:5" ht="15.75" customHeight="1">
      <c r="A100" s="6">
        <v>98</v>
      </c>
      <c r="B100" s="6" t="s">
        <v>6</v>
      </c>
      <c r="C100" s="6" t="str">
        <f>"李南生"</f>
        <v>李南生</v>
      </c>
      <c r="D100" s="6" t="str">
        <f t="shared" si="2"/>
        <v>男</v>
      </c>
      <c r="E100" s="6" t="s">
        <v>104</v>
      </c>
    </row>
    <row r="101" spans="1:5" ht="15.75" customHeight="1">
      <c r="A101" s="6">
        <v>99</v>
      </c>
      <c r="B101" s="6" t="s">
        <v>6</v>
      </c>
      <c r="C101" s="6" t="str">
        <f>"吴挺为"</f>
        <v>吴挺为</v>
      </c>
      <c r="D101" s="6" t="str">
        <f t="shared" si="2"/>
        <v>男</v>
      </c>
      <c r="E101" s="6" t="s">
        <v>105</v>
      </c>
    </row>
    <row r="102" spans="1:5" ht="15.75" customHeight="1">
      <c r="A102" s="6">
        <v>100</v>
      </c>
      <c r="B102" s="6" t="s">
        <v>6</v>
      </c>
      <c r="C102" s="6" t="str">
        <f>"胡献流"</f>
        <v>胡献流</v>
      </c>
      <c r="D102" s="6" t="str">
        <f t="shared" si="2"/>
        <v>男</v>
      </c>
      <c r="E102" s="6" t="s">
        <v>106</v>
      </c>
    </row>
    <row r="103" spans="1:5" ht="15.75" customHeight="1">
      <c r="A103" s="6">
        <v>101</v>
      </c>
      <c r="B103" s="6" t="s">
        <v>6</v>
      </c>
      <c r="C103" s="6" t="str">
        <f>"陈华宇"</f>
        <v>陈华宇</v>
      </c>
      <c r="D103" s="6" t="str">
        <f t="shared" si="2"/>
        <v>男</v>
      </c>
      <c r="E103" s="6" t="s">
        <v>107</v>
      </c>
    </row>
    <row r="104" spans="1:5" ht="15.75" customHeight="1">
      <c r="A104" s="6">
        <v>102</v>
      </c>
      <c r="B104" s="6" t="s">
        <v>6</v>
      </c>
      <c r="C104" s="7" t="str">
        <f>"刘浩佟"</f>
        <v>刘浩佟</v>
      </c>
      <c r="D104" s="7" t="str">
        <f t="shared" si="2"/>
        <v>男</v>
      </c>
      <c r="E104" s="6" t="s">
        <v>108</v>
      </c>
    </row>
    <row r="105" spans="1:5" ht="15.75" customHeight="1">
      <c r="A105" s="6">
        <v>103</v>
      </c>
      <c r="B105" s="6" t="s">
        <v>6</v>
      </c>
      <c r="C105" s="6" t="str">
        <f>"孙韩东"</f>
        <v>孙韩东</v>
      </c>
      <c r="D105" s="6" t="str">
        <f t="shared" si="2"/>
        <v>男</v>
      </c>
      <c r="E105" s="6" t="s">
        <v>109</v>
      </c>
    </row>
    <row r="106" spans="1:5" ht="15.75" customHeight="1">
      <c r="A106" s="6">
        <v>104</v>
      </c>
      <c r="B106" s="6" t="s">
        <v>6</v>
      </c>
      <c r="C106" s="6" t="str">
        <f>"李永留"</f>
        <v>李永留</v>
      </c>
      <c r="D106" s="6" t="str">
        <f t="shared" si="2"/>
        <v>男</v>
      </c>
      <c r="E106" s="6" t="s">
        <v>110</v>
      </c>
    </row>
    <row r="107" spans="1:5" ht="15.75" customHeight="1">
      <c r="A107" s="6">
        <v>105</v>
      </c>
      <c r="B107" s="6" t="s">
        <v>6</v>
      </c>
      <c r="C107" s="6" t="str">
        <f>"莫翔"</f>
        <v>莫翔</v>
      </c>
      <c r="D107" s="6" t="str">
        <f t="shared" si="2"/>
        <v>男</v>
      </c>
      <c r="E107" s="6" t="s">
        <v>111</v>
      </c>
    </row>
    <row r="108" spans="1:5" ht="15.75" customHeight="1">
      <c r="A108" s="6">
        <v>106</v>
      </c>
      <c r="B108" s="6" t="s">
        <v>6</v>
      </c>
      <c r="C108" s="6" t="str">
        <f>"曾德亲"</f>
        <v>曾德亲</v>
      </c>
      <c r="D108" s="6" t="str">
        <f t="shared" si="2"/>
        <v>男</v>
      </c>
      <c r="E108" s="6" t="s">
        <v>112</v>
      </c>
    </row>
    <row r="109" spans="1:5" ht="15.75" customHeight="1">
      <c r="A109" s="6">
        <v>107</v>
      </c>
      <c r="B109" s="6" t="s">
        <v>6</v>
      </c>
      <c r="C109" s="6" t="str">
        <f>"刘小顺"</f>
        <v>刘小顺</v>
      </c>
      <c r="D109" s="6" t="str">
        <f t="shared" si="2"/>
        <v>男</v>
      </c>
      <c r="E109" s="6" t="s">
        <v>113</v>
      </c>
    </row>
    <row r="110" spans="1:5" ht="15.75" customHeight="1">
      <c r="A110" s="6">
        <v>108</v>
      </c>
      <c r="B110" s="6" t="s">
        <v>6</v>
      </c>
      <c r="C110" s="6" t="str">
        <f>"王伟斌"</f>
        <v>王伟斌</v>
      </c>
      <c r="D110" s="6" t="str">
        <f t="shared" si="2"/>
        <v>男</v>
      </c>
      <c r="E110" s="6" t="s">
        <v>114</v>
      </c>
    </row>
    <row r="111" spans="1:5" ht="15.75" customHeight="1">
      <c r="A111" s="6">
        <v>109</v>
      </c>
      <c r="B111" s="6" t="s">
        <v>6</v>
      </c>
      <c r="C111" s="6" t="str">
        <f>"邱垂彬"</f>
        <v>邱垂彬</v>
      </c>
      <c r="D111" s="6" t="str">
        <f t="shared" si="2"/>
        <v>男</v>
      </c>
      <c r="E111" s="6" t="s">
        <v>115</v>
      </c>
    </row>
    <row r="112" spans="1:5" ht="15.75" customHeight="1">
      <c r="A112" s="6">
        <v>110</v>
      </c>
      <c r="B112" s="6" t="s">
        <v>6</v>
      </c>
      <c r="C112" s="6" t="str">
        <f>"王明山"</f>
        <v>王明山</v>
      </c>
      <c r="D112" s="6" t="str">
        <f t="shared" si="2"/>
        <v>男</v>
      </c>
      <c r="E112" s="6" t="s">
        <v>116</v>
      </c>
    </row>
    <row r="113" spans="1:5" ht="15.75" customHeight="1">
      <c r="A113" s="6">
        <v>111</v>
      </c>
      <c r="B113" s="6" t="s">
        <v>6</v>
      </c>
      <c r="C113" s="6" t="str">
        <f>"陈举"</f>
        <v>陈举</v>
      </c>
      <c r="D113" s="6" t="str">
        <f t="shared" si="2"/>
        <v>男</v>
      </c>
      <c r="E113" s="6" t="s">
        <v>117</v>
      </c>
    </row>
    <row r="114" spans="1:5" ht="15.75" customHeight="1">
      <c r="A114" s="6">
        <v>112</v>
      </c>
      <c r="B114" s="6" t="s">
        <v>6</v>
      </c>
      <c r="C114" s="6" t="str">
        <f>"蓝才林"</f>
        <v>蓝才林</v>
      </c>
      <c r="D114" s="6" t="str">
        <f t="shared" si="2"/>
        <v>男</v>
      </c>
      <c r="E114" s="6" t="s">
        <v>118</v>
      </c>
    </row>
    <row r="115" spans="1:5" ht="15.75" customHeight="1">
      <c r="A115" s="6">
        <v>113</v>
      </c>
      <c r="B115" s="6" t="s">
        <v>6</v>
      </c>
      <c r="C115" s="6" t="str">
        <f>"梁奇清"</f>
        <v>梁奇清</v>
      </c>
      <c r="D115" s="6" t="str">
        <f t="shared" si="2"/>
        <v>男</v>
      </c>
      <c r="E115" s="6" t="s">
        <v>119</v>
      </c>
    </row>
    <row r="116" spans="1:5" ht="15.75" customHeight="1">
      <c r="A116" s="6">
        <v>114</v>
      </c>
      <c r="B116" s="6" t="s">
        <v>6</v>
      </c>
      <c r="C116" s="6" t="str">
        <f>"林芳吉"</f>
        <v>林芳吉</v>
      </c>
      <c r="D116" s="6" t="str">
        <f t="shared" si="2"/>
        <v>男</v>
      </c>
      <c r="E116" s="6" t="s">
        <v>120</v>
      </c>
    </row>
    <row r="117" spans="1:5" ht="15.75" customHeight="1">
      <c r="A117" s="6">
        <v>115</v>
      </c>
      <c r="B117" s="6" t="s">
        <v>6</v>
      </c>
      <c r="C117" s="6" t="str">
        <f>"符成俊"</f>
        <v>符成俊</v>
      </c>
      <c r="D117" s="6" t="str">
        <f t="shared" si="2"/>
        <v>男</v>
      </c>
      <c r="E117" s="6" t="s">
        <v>121</v>
      </c>
    </row>
    <row r="118" spans="1:5" ht="15.75" customHeight="1">
      <c r="A118" s="6">
        <v>116</v>
      </c>
      <c r="B118" s="6" t="s">
        <v>6</v>
      </c>
      <c r="C118" s="6" t="str">
        <f>"傅紫森"</f>
        <v>傅紫森</v>
      </c>
      <c r="D118" s="6" t="str">
        <f t="shared" si="2"/>
        <v>男</v>
      </c>
      <c r="E118" s="6" t="s">
        <v>122</v>
      </c>
    </row>
    <row r="119" spans="1:5" ht="15.75" customHeight="1">
      <c r="A119" s="6">
        <v>117</v>
      </c>
      <c r="B119" s="6" t="s">
        <v>6</v>
      </c>
      <c r="C119" s="6" t="str">
        <f>"王康欣"</f>
        <v>王康欣</v>
      </c>
      <c r="D119" s="6" t="str">
        <f t="shared" si="2"/>
        <v>男</v>
      </c>
      <c r="E119" s="6" t="s">
        <v>123</v>
      </c>
    </row>
    <row r="120" spans="1:5" ht="15.75" customHeight="1">
      <c r="A120" s="6">
        <v>118</v>
      </c>
      <c r="B120" s="6" t="s">
        <v>6</v>
      </c>
      <c r="C120" s="6" t="str">
        <f>"卢启彪"</f>
        <v>卢启彪</v>
      </c>
      <c r="D120" s="6" t="str">
        <f t="shared" si="2"/>
        <v>男</v>
      </c>
      <c r="E120" s="6" t="s">
        <v>124</v>
      </c>
    </row>
    <row r="121" spans="1:5" ht="15.75" customHeight="1">
      <c r="A121" s="6">
        <v>119</v>
      </c>
      <c r="B121" s="6" t="s">
        <v>6</v>
      </c>
      <c r="C121" s="6" t="str">
        <f>"吉学凯"</f>
        <v>吉学凯</v>
      </c>
      <c r="D121" s="6" t="str">
        <f t="shared" si="2"/>
        <v>男</v>
      </c>
      <c r="E121" s="6" t="s">
        <v>125</v>
      </c>
    </row>
    <row r="122" spans="1:5" ht="15.75" customHeight="1">
      <c r="A122" s="6">
        <v>120</v>
      </c>
      <c r="B122" s="6" t="s">
        <v>6</v>
      </c>
      <c r="C122" s="6" t="str">
        <f>"徐光晨"</f>
        <v>徐光晨</v>
      </c>
      <c r="D122" s="6" t="str">
        <f t="shared" si="2"/>
        <v>男</v>
      </c>
      <c r="E122" s="6" t="s">
        <v>126</v>
      </c>
    </row>
    <row r="123" spans="1:5" ht="15.75" customHeight="1">
      <c r="A123" s="6">
        <v>121</v>
      </c>
      <c r="B123" s="6" t="s">
        <v>6</v>
      </c>
      <c r="C123" s="6" t="str">
        <f>"米昊成"</f>
        <v>米昊成</v>
      </c>
      <c r="D123" s="6" t="str">
        <f t="shared" si="2"/>
        <v>男</v>
      </c>
      <c r="E123" s="6" t="s">
        <v>127</v>
      </c>
    </row>
    <row r="124" spans="1:5" ht="15.75" customHeight="1">
      <c r="A124" s="6">
        <v>122</v>
      </c>
      <c r="B124" s="6" t="s">
        <v>6</v>
      </c>
      <c r="C124" s="6" t="str">
        <f>"饶剑雄"</f>
        <v>饶剑雄</v>
      </c>
      <c r="D124" s="6" t="str">
        <f t="shared" si="2"/>
        <v>男</v>
      </c>
      <c r="E124" s="6" t="s">
        <v>128</v>
      </c>
    </row>
    <row r="125" spans="1:5" ht="15.75" customHeight="1">
      <c r="A125" s="6">
        <v>123</v>
      </c>
      <c r="B125" s="6" t="s">
        <v>6</v>
      </c>
      <c r="C125" s="6" t="str">
        <f>"龙声凰"</f>
        <v>龙声凰</v>
      </c>
      <c r="D125" s="6" t="str">
        <f t="shared" si="2"/>
        <v>男</v>
      </c>
      <c r="E125" s="6" t="s">
        <v>129</v>
      </c>
    </row>
    <row r="126" spans="1:5" ht="15.75" customHeight="1">
      <c r="A126" s="6">
        <v>124</v>
      </c>
      <c r="B126" s="6" t="s">
        <v>6</v>
      </c>
      <c r="C126" s="6" t="str">
        <f>"代小淞"</f>
        <v>代小淞</v>
      </c>
      <c r="D126" s="6" t="str">
        <f t="shared" si="2"/>
        <v>男</v>
      </c>
      <c r="E126" s="6" t="s">
        <v>130</v>
      </c>
    </row>
    <row r="127" spans="1:5" ht="15.75" customHeight="1">
      <c r="A127" s="6">
        <v>125</v>
      </c>
      <c r="B127" s="6" t="s">
        <v>6</v>
      </c>
      <c r="C127" s="6" t="str">
        <f>"梁雷"</f>
        <v>梁雷</v>
      </c>
      <c r="D127" s="6" t="str">
        <f t="shared" si="2"/>
        <v>男</v>
      </c>
      <c r="E127" s="6" t="s">
        <v>131</v>
      </c>
    </row>
    <row r="128" spans="1:5" ht="15.75" customHeight="1">
      <c r="A128" s="6">
        <v>126</v>
      </c>
      <c r="B128" s="6" t="s">
        <v>6</v>
      </c>
      <c r="C128" s="6" t="str">
        <f>"刘捷"</f>
        <v>刘捷</v>
      </c>
      <c r="D128" s="6" t="str">
        <f aca="true" t="shared" si="3" ref="D128:D143">"男"</f>
        <v>男</v>
      </c>
      <c r="E128" s="6" t="s">
        <v>132</v>
      </c>
    </row>
    <row r="129" spans="1:5" ht="15.75" customHeight="1">
      <c r="A129" s="6">
        <v>127</v>
      </c>
      <c r="B129" s="6" t="s">
        <v>6</v>
      </c>
      <c r="C129" s="6" t="str">
        <f>"梁子刚"</f>
        <v>梁子刚</v>
      </c>
      <c r="D129" s="6" t="str">
        <f t="shared" si="3"/>
        <v>男</v>
      </c>
      <c r="E129" s="6" t="s">
        <v>133</v>
      </c>
    </row>
    <row r="130" spans="1:5" ht="15.75" customHeight="1">
      <c r="A130" s="6">
        <v>128</v>
      </c>
      <c r="B130" s="6" t="s">
        <v>6</v>
      </c>
      <c r="C130" s="6" t="str">
        <f>"王海生"</f>
        <v>王海生</v>
      </c>
      <c r="D130" s="6" t="str">
        <f t="shared" si="3"/>
        <v>男</v>
      </c>
      <c r="E130" s="6" t="s">
        <v>134</v>
      </c>
    </row>
    <row r="131" spans="1:5" ht="15.75" customHeight="1">
      <c r="A131" s="6">
        <v>129</v>
      </c>
      <c r="B131" s="6" t="s">
        <v>6</v>
      </c>
      <c r="C131" s="6" t="str">
        <f>"梁金弟"</f>
        <v>梁金弟</v>
      </c>
      <c r="D131" s="6" t="str">
        <f t="shared" si="3"/>
        <v>男</v>
      </c>
      <c r="E131" s="6" t="s">
        <v>135</v>
      </c>
    </row>
    <row r="132" spans="1:5" ht="15.75" customHeight="1">
      <c r="A132" s="6">
        <v>130</v>
      </c>
      <c r="B132" s="6" t="s">
        <v>6</v>
      </c>
      <c r="C132" s="6" t="str">
        <f>"吴毓铿"</f>
        <v>吴毓铿</v>
      </c>
      <c r="D132" s="6" t="str">
        <f t="shared" si="3"/>
        <v>男</v>
      </c>
      <c r="E132" s="6" t="s">
        <v>136</v>
      </c>
    </row>
    <row r="133" spans="1:5" ht="15.75" customHeight="1">
      <c r="A133" s="6">
        <v>131</v>
      </c>
      <c r="B133" s="6" t="s">
        <v>6</v>
      </c>
      <c r="C133" s="6" t="str">
        <f>"吕峰"</f>
        <v>吕峰</v>
      </c>
      <c r="D133" s="6" t="str">
        <f t="shared" si="3"/>
        <v>男</v>
      </c>
      <c r="E133" s="6" t="s">
        <v>137</v>
      </c>
    </row>
    <row r="134" spans="1:5" ht="15.75" customHeight="1">
      <c r="A134" s="6">
        <v>132</v>
      </c>
      <c r="B134" s="6" t="s">
        <v>6</v>
      </c>
      <c r="C134" s="6" t="str">
        <f>"章族彬"</f>
        <v>章族彬</v>
      </c>
      <c r="D134" s="6" t="str">
        <f t="shared" si="3"/>
        <v>男</v>
      </c>
      <c r="E134" s="6" t="s">
        <v>138</v>
      </c>
    </row>
    <row r="135" spans="1:5" ht="15.75" customHeight="1">
      <c r="A135" s="6">
        <v>133</v>
      </c>
      <c r="B135" s="6" t="s">
        <v>6</v>
      </c>
      <c r="C135" s="6" t="str">
        <f>"庄若斯"</f>
        <v>庄若斯</v>
      </c>
      <c r="D135" s="6" t="str">
        <f t="shared" si="3"/>
        <v>男</v>
      </c>
      <c r="E135" s="6" t="s">
        <v>139</v>
      </c>
    </row>
    <row r="136" spans="1:5" ht="15.75" customHeight="1">
      <c r="A136" s="6">
        <v>134</v>
      </c>
      <c r="B136" s="6" t="s">
        <v>6</v>
      </c>
      <c r="C136" s="6" t="str">
        <f>"闵杰峰"</f>
        <v>闵杰峰</v>
      </c>
      <c r="D136" s="6" t="str">
        <f t="shared" si="3"/>
        <v>男</v>
      </c>
      <c r="E136" s="6" t="s">
        <v>140</v>
      </c>
    </row>
    <row r="137" spans="1:5" ht="15.75" customHeight="1">
      <c r="A137" s="6">
        <v>135</v>
      </c>
      <c r="B137" s="6" t="s">
        <v>6</v>
      </c>
      <c r="C137" s="6" t="str">
        <f>"王巨司"</f>
        <v>王巨司</v>
      </c>
      <c r="D137" s="6" t="str">
        <f t="shared" si="3"/>
        <v>男</v>
      </c>
      <c r="E137" s="6" t="s">
        <v>141</v>
      </c>
    </row>
    <row r="138" spans="1:5" s="1" customFormat="1" ht="15.75" customHeight="1">
      <c r="A138" s="8">
        <v>136</v>
      </c>
      <c r="B138" s="6" t="s">
        <v>6</v>
      </c>
      <c r="C138" s="9" t="str">
        <f>"曾卫平"</f>
        <v>曾卫平</v>
      </c>
      <c r="D138" s="9" t="str">
        <f t="shared" si="3"/>
        <v>男</v>
      </c>
      <c r="E138" s="9" t="s">
        <v>142</v>
      </c>
    </row>
    <row r="139" spans="1:5" ht="15.75" customHeight="1">
      <c r="A139" s="6">
        <v>137</v>
      </c>
      <c r="B139" s="6" t="s">
        <v>6</v>
      </c>
      <c r="C139" s="6" t="str">
        <f>"吴其键"</f>
        <v>吴其键</v>
      </c>
      <c r="D139" s="6" t="str">
        <f t="shared" si="3"/>
        <v>男</v>
      </c>
      <c r="E139" s="6" t="s">
        <v>143</v>
      </c>
    </row>
    <row r="140" spans="1:5" ht="15.75" customHeight="1">
      <c r="A140" s="6">
        <v>138</v>
      </c>
      <c r="B140" s="6" t="s">
        <v>6</v>
      </c>
      <c r="C140" s="6" t="str">
        <f>"叶世焕"</f>
        <v>叶世焕</v>
      </c>
      <c r="D140" s="6" t="str">
        <f t="shared" si="3"/>
        <v>男</v>
      </c>
      <c r="E140" s="6" t="s">
        <v>144</v>
      </c>
    </row>
    <row r="141" spans="1:5" ht="15.75" customHeight="1">
      <c r="A141" s="6">
        <v>139</v>
      </c>
      <c r="B141" s="6" t="s">
        <v>6</v>
      </c>
      <c r="C141" s="6" t="str">
        <f>"蒋承旭"</f>
        <v>蒋承旭</v>
      </c>
      <c r="D141" s="6" t="str">
        <f t="shared" si="3"/>
        <v>男</v>
      </c>
      <c r="E141" s="6" t="s">
        <v>145</v>
      </c>
    </row>
    <row r="142" spans="1:5" ht="15.75" customHeight="1">
      <c r="A142" s="6">
        <v>140</v>
      </c>
      <c r="B142" s="6" t="s">
        <v>6</v>
      </c>
      <c r="C142" s="6" t="str">
        <f>"谢自华"</f>
        <v>谢自华</v>
      </c>
      <c r="D142" s="6" t="str">
        <f t="shared" si="3"/>
        <v>男</v>
      </c>
      <c r="E142" s="6" t="s">
        <v>146</v>
      </c>
    </row>
    <row r="143" spans="1:5" ht="15.75" customHeight="1">
      <c r="A143" s="6">
        <v>141</v>
      </c>
      <c r="B143" s="6" t="s">
        <v>6</v>
      </c>
      <c r="C143" s="6" t="str">
        <f>"王冠"</f>
        <v>王冠</v>
      </c>
      <c r="D143" s="6" t="str">
        <f t="shared" si="3"/>
        <v>男</v>
      </c>
      <c r="E143" s="6" t="s">
        <v>147</v>
      </c>
    </row>
    <row r="144" spans="1:5" ht="15.75" customHeight="1">
      <c r="A144" s="6">
        <v>142</v>
      </c>
      <c r="B144" s="6" t="s">
        <v>6</v>
      </c>
      <c r="C144" s="6" t="str">
        <f>"王薪树"</f>
        <v>王薪树</v>
      </c>
      <c r="D144" s="6" t="str">
        <f aca="true" t="shared" si="4" ref="D144:D146">"男"</f>
        <v>男</v>
      </c>
      <c r="E144" s="6" t="s">
        <v>148</v>
      </c>
    </row>
    <row r="145" spans="1:5" ht="15.75" customHeight="1">
      <c r="A145" s="6">
        <v>143</v>
      </c>
      <c r="B145" s="6" t="s">
        <v>6</v>
      </c>
      <c r="C145" s="6" t="str">
        <f>"贾文锐"</f>
        <v>贾文锐</v>
      </c>
      <c r="D145" s="6" t="str">
        <f t="shared" si="4"/>
        <v>男</v>
      </c>
      <c r="E145" s="6" t="s">
        <v>149</v>
      </c>
    </row>
    <row r="146" spans="1:5" ht="15.75" customHeight="1">
      <c r="A146" s="6">
        <v>144</v>
      </c>
      <c r="B146" s="6" t="s">
        <v>6</v>
      </c>
      <c r="C146" s="6" t="str">
        <f>"林先跃"</f>
        <v>林先跃</v>
      </c>
      <c r="D146" s="6" t="str">
        <f t="shared" si="4"/>
        <v>男</v>
      </c>
      <c r="E146" s="6" t="s">
        <v>150</v>
      </c>
    </row>
    <row r="147" spans="1:5" ht="15.75" customHeight="1">
      <c r="A147" s="6">
        <v>145</v>
      </c>
      <c r="B147" s="6" t="s">
        <v>6</v>
      </c>
      <c r="C147" s="6" t="str">
        <f>"任宝鹏"</f>
        <v>任宝鹏</v>
      </c>
      <c r="D147" s="6" t="str">
        <f aca="true" t="shared" si="5" ref="D147:D153">"男"</f>
        <v>男</v>
      </c>
      <c r="E147" s="6" t="s">
        <v>151</v>
      </c>
    </row>
    <row r="148" spans="1:5" ht="15.75" customHeight="1">
      <c r="A148" s="6">
        <v>146</v>
      </c>
      <c r="B148" s="6" t="s">
        <v>6</v>
      </c>
      <c r="C148" s="6" t="str">
        <f>"钟柱飞"</f>
        <v>钟柱飞</v>
      </c>
      <c r="D148" s="6" t="str">
        <f t="shared" si="5"/>
        <v>男</v>
      </c>
      <c r="E148" s="6" t="s">
        <v>152</v>
      </c>
    </row>
    <row r="149" spans="1:5" ht="15.75" customHeight="1">
      <c r="A149" s="6">
        <v>147</v>
      </c>
      <c r="B149" s="6" t="s">
        <v>6</v>
      </c>
      <c r="C149" s="6" t="str">
        <f>"刘栽敏"</f>
        <v>刘栽敏</v>
      </c>
      <c r="D149" s="6" t="str">
        <f t="shared" si="5"/>
        <v>男</v>
      </c>
      <c r="E149" s="6" t="s">
        <v>153</v>
      </c>
    </row>
    <row r="150" spans="1:5" ht="15.75" customHeight="1">
      <c r="A150" s="6">
        <v>148</v>
      </c>
      <c r="B150" s="6" t="s">
        <v>6</v>
      </c>
      <c r="C150" s="6" t="str">
        <f>"刘兴"</f>
        <v>刘兴</v>
      </c>
      <c r="D150" s="6" t="str">
        <f t="shared" si="5"/>
        <v>男</v>
      </c>
      <c r="E150" s="6" t="s">
        <v>154</v>
      </c>
    </row>
    <row r="151" spans="1:5" ht="15.75" customHeight="1">
      <c r="A151" s="6">
        <v>149</v>
      </c>
      <c r="B151" s="6" t="s">
        <v>6</v>
      </c>
      <c r="C151" s="6" t="str">
        <f>"文旺"</f>
        <v>文旺</v>
      </c>
      <c r="D151" s="6" t="str">
        <f t="shared" si="5"/>
        <v>男</v>
      </c>
      <c r="E151" s="6" t="s">
        <v>155</v>
      </c>
    </row>
    <row r="152" spans="1:5" ht="15.75" customHeight="1">
      <c r="A152" s="6">
        <v>150</v>
      </c>
      <c r="B152" s="6" t="s">
        <v>6</v>
      </c>
      <c r="C152" s="6" t="str">
        <f>"王善大"</f>
        <v>王善大</v>
      </c>
      <c r="D152" s="6" t="str">
        <f t="shared" si="5"/>
        <v>男</v>
      </c>
      <c r="E152" s="6" t="s">
        <v>156</v>
      </c>
    </row>
    <row r="153" spans="1:5" ht="15.75" customHeight="1">
      <c r="A153" s="6">
        <v>151</v>
      </c>
      <c r="B153" s="6" t="s">
        <v>6</v>
      </c>
      <c r="C153" s="6" t="str">
        <f>"黄垂烨"</f>
        <v>黄垂烨</v>
      </c>
      <c r="D153" s="6" t="str">
        <f t="shared" si="5"/>
        <v>男</v>
      </c>
      <c r="E153" s="6" t="s">
        <v>157</v>
      </c>
    </row>
    <row r="154" spans="1:5" ht="15.75" customHeight="1">
      <c r="A154" s="6">
        <v>152</v>
      </c>
      <c r="B154" s="6" t="s">
        <v>6</v>
      </c>
      <c r="C154" s="6" t="str">
        <f>"李香弟"</f>
        <v>李香弟</v>
      </c>
      <c r="D154" s="6" t="str">
        <f aca="true" t="shared" si="6" ref="D154:D173">"男"</f>
        <v>男</v>
      </c>
      <c r="E154" s="6" t="s">
        <v>158</v>
      </c>
    </row>
    <row r="155" spans="1:5" ht="15.75" customHeight="1">
      <c r="A155" s="6">
        <v>153</v>
      </c>
      <c r="B155" s="6" t="s">
        <v>6</v>
      </c>
      <c r="C155" s="6" t="str">
        <f>"林洋"</f>
        <v>林洋</v>
      </c>
      <c r="D155" s="6" t="str">
        <f t="shared" si="6"/>
        <v>男</v>
      </c>
      <c r="E155" s="6" t="s">
        <v>159</v>
      </c>
    </row>
    <row r="156" spans="1:5" ht="15.75" customHeight="1">
      <c r="A156" s="6">
        <v>154</v>
      </c>
      <c r="B156" s="6" t="s">
        <v>6</v>
      </c>
      <c r="C156" s="6" t="str">
        <f>"林诚高"</f>
        <v>林诚高</v>
      </c>
      <c r="D156" s="6" t="str">
        <f t="shared" si="6"/>
        <v>男</v>
      </c>
      <c r="E156" s="6" t="s">
        <v>160</v>
      </c>
    </row>
    <row r="157" spans="1:5" ht="15.75" customHeight="1">
      <c r="A157" s="6">
        <v>155</v>
      </c>
      <c r="B157" s="6" t="s">
        <v>6</v>
      </c>
      <c r="C157" s="6" t="str">
        <f>"田由英"</f>
        <v>田由英</v>
      </c>
      <c r="D157" s="6" t="str">
        <f t="shared" si="6"/>
        <v>男</v>
      </c>
      <c r="E157" s="6" t="s">
        <v>161</v>
      </c>
    </row>
    <row r="158" spans="1:5" ht="15.75" customHeight="1">
      <c r="A158" s="6">
        <v>156</v>
      </c>
      <c r="B158" s="6" t="s">
        <v>6</v>
      </c>
      <c r="C158" s="6" t="str">
        <f>"郑恒"</f>
        <v>郑恒</v>
      </c>
      <c r="D158" s="6" t="str">
        <f t="shared" si="6"/>
        <v>男</v>
      </c>
      <c r="E158" s="6" t="s">
        <v>162</v>
      </c>
    </row>
    <row r="159" spans="1:5" ht="15.75" customHeight="1">
      <c r="A159" s="6">
        <v>157</v>
      </c>
      <c r="B159" s="6" t="s">
        <v>6</v>
      </c>
      <c r="C159" s="6" t="str">
        <f>"秦明成"</f>
        <v>秦明成</v>
      </c>
      <c r="D159" s="6" t="str">
        <f t="shared" si="6"/>
        <v>男</v>
      </c>
      <c r="E159" s="6" t="s">
        <v>163</v>
      </c>
    </row>
    <row r="160" spans="1:5" ht="15.75" customHeight="1">
      <c r="A160" s="6">
        <v>158</v>
      </c>
      <c r="B160" s="6" t="s">
        <v>6</v>
      </c>
      <c r="C160" s="6" t="str">
        <f>"蔡汝君 "</f>
        <v>蔡汝君 </v>
      </c>
      <c r="D160" s="6" t="str">
        <f t="shared" si="6"/>
        <v>男</v>
      </c>
      <c r="E160" s="6" t="s">
        <v>164</v>
      </c>
    </row>
    <row r="161" spans="1:5" ht="15.75" customHeight="1">
      <c r="A161" s="6">
        <v>159</v>
      </c>
      <c r="B161" s="6" t="s">
        <v>6</v>
      </c>
      <c r="C161" s="6" t="str">
        <f>"吉水标"</f>
        <v>吉水标</v>
      </c>
      <c r="D161" s="6" t="str">
        <f t="shared" si="6"/>
        <v>男</v>
      </c>
      <c r="E161" s="6" t="s">
        <v>165</v>
      </c>
    </row>
    <row r="162" spans="1:5" ht="15.75" customHeight="1">
      <c r="A162" s="6">
        <v>160</v>
      </c>
      <c r="B162" s="6" t="s">
        <v>6</v>
      </c>
      <c r="C162" s="6" t="str">
        <f>"符亚投"</f>
        <v>符亚投</v>
      </c>
      <c r="D162" s="6" t="str">
        <f t="shared" si="6"/>
        <v>男</v>
      </c>
      <c r="E162" s="6" t="s">
        <v>166</v>
      </c>
    </row>
    <row r="163" spans="1:5" ht="15.75" customHeight="1">
      <c r="A163" s="6">
        <v>161</v>
      </c>
      <c r="B163" s="6" t="s">
        <v>6</v>
      </c>
      <c r="C163" s="6" t="str">
        <f>"王德祥"</f>
        <v>王德祥</v>
      </c>
      <c r="D163" s="6" t="str">
        <f t="shared" si="6"/>
        <v>男</v>
      </c>
      <c r="E163" s="6" t="s">
        <v>167</v>
      </c>
    </row>
    <row r="164" spans="1:5" ht="15.75" customHeight="1">
      <c r="A164" s="6">
        <v>162</v>
      </c>
      <c r="B164" s="6" t="s">
        <v>6</v>
      </c>
      <c r="C164" s="6" t="str">
        <f>"王君山"</f>
        <v>王君山</v>
      </c>
      <c r="D164" s="6" t="str">
        <f t="shared" si="6"/>
        <v>男</v>
      </c>
      <c r="E164" s="6" t="s">
        <v>168</v>
      </c>
    </row>
    <row r="165" spans="1:5" ht="15.75" customHeight="1">
      <c r="A165" s="6">
        <v>163</v>
      </c>
      <c r="B165" s="6" t="s">
        <v>6</v>
      </c>
      <c r="C165" s="6" t="str">
        <f>"陈世能"</f>
        <v>陈世能</v>
      </c>
      <c r="D165" s="6" t="str">
        <f t="shared" si="6"/>
        <v>男</v>
      </c>
      <c r="E165" s="6" t="s">
        <v>169</v>
      </c>
    </row>
    <row r="166" spans="1:5" ht="15.75" customHeight="1">
      <c r="A166" s="6">
        <v>164</v>
      </c>
      <c r="B166" s="6" t="s">
        <v>6</v>
      </c>
      <c r="C166" s="6" t="str">
        <f>"蓝得亮"</f>
        <v>蓝得亮</v>
      </c>
      <c r="D166" s="6" t="str">
        <f t="shared" si="6"/>
        <v>男</v>
      </c>
      <c r="E166" s="6" t="s">
        <v>170</v>
      </c>
    </row>
    <row r="167" spans="1:5" ht="15.75" customHeight="1">
      <c r="A167" s="6">
        <v>165</v>
      </c>
      <c r="B167" s="6" t="s">
        <v>6</v>
      </c>
      <c r="C167" s="6" t="str">
        <f>"邱勋鹏"</f>
        <v>邱勋鹏</v>
      </c>
      <c r="D167" s="6" t="str">
        <f t="shared" si="6"/>
        <v>男</v>
      </c>
      <c r="E167" s="6" t="s">
        <v>171</v>
      </c>
    </row>
    <row r="168" spans="1:5" ht="15.75" customHeight="1">
      <c r="A168" s="6">
        <v>166</v>
      </c>
      <c r="B168" s="6" t="s">
        <v>6</v>
      </c>
      <c r="C168" s="6" t="str">
        <f>"谢世昌"</f>
        <v>谢世昌</v>
      </c>
      <c r="D168" s="6" t="str">
        <f t="shared" si="6"/>
        <v>男</v>
      </c>
      <c r="E168" s="6" t="s">
        <v>172</v>
      </c>
    </row>
    <row r="169" spans="1:5" ht="15.75" customHeight="1">
      <c r="A169" s="6">
        <v>167</v>
      </c>
      <c r="B169" s="6" t="s">
        <v>6</v>
      </c>
      <c r="C169" s="6" t="str">
        <f>"梁小栋"</f>
        <v>梁小栋</v>
      </c>
      <c r="D169" s="6" t="str">
        <f t="shared" si="6"/>
        <v>男</v>
      </c>
      <c r="E169" s="6" t="s">
        <v>173</v>
      </c>
    </row>
    <row r="170" spans="1:5" ht="15.75" customHeight="1">
      <c r="A170" s="6">
        <v>168</v>
      </c>
      <c r="B170" s="6" t="s">
        <v>6</v>
      </c>
      <c r="C170" s="6" t="str">
        <f>"邓仲峰"</f>
        <v>邓仲峰</v>
      </c>
      <c r="D170" s="6" t="str">
        <f t="shared" si="6"/>
        <v>男</v>
      </c>
      <c r="E170" s="6" t="s">
        <v>174</v>
      </c>
    </row>
    <row r="171" spans="1:5" ht="15.75" customHeight="1">
      <c r="A171" s="6">
        <v>169</v>
      </c>
      <c r="B171" s="6" t="s">
        <v>6</v>
      </c>
      <c r="C171" s="6" t="str">
        <f>"文圣"</f>
        <v>文圣</v>
      </c>
      <c r="D171" s="6" t="str">
        <f t="shared" si="6"/>
        <v>男</v>
      </c>
      <c r="E171" s="6" t="s">
        <v>175</v>
      </c>
    </row>
    <row r="172" spans="1:5" ht="15.75" customHeight="1">
      <c r="A172" s="6">
        <v>170</v>
      </c>
      <c r="B172" s="6" t="s">
        <v>6</v>
      </c>
      <c r="C172" s="6" t="str">
        <f>"孙乐雄"</f>
        <v>孙乐雄</v>
      </c>
      <c r="D172" s="6" t="str">
        <f t="shared" si="6"/>
        <v>男</v>
      </c>
      <c r="E172" s="6" t="s">
        <v>176</v>
      </c>
    </row>
    <row r="173" spans="1:5" ht="15.75" customHeight="1">
      <c r="A173" s="6">
        <v>171</v>
      </c>
      <c r="B173" s="6" t="s">
        <v>6</v>
      </c>
      <c r="C173" s="6" t="str">
        <f>"李宗捷"</f>
        <v>李宗捷</v>
      </c>
      <c r="D173" s="6" t="str">
        <f t="shared" si="6"/>
        <v>男</v>
      </c>
      <c r="E173" s="6" t="s">
        <v>177</v>
      </c>
    </row>
    <row r="174" spans="1:5" ht="15.75" customHeight="1">
      <c r="A174" s="6">
        <v>172</v>
      </c>
      <c r="B174" s="6" t="s">
        <v>6</v>
      </c>
      <c r="C174" s="6" t="str">
        <f>"乔加伟"</f>
        <v>乔加伟</v>
      </c>
      <c r="D174" s="6" t="str">
        <f aca="true" t="shared" si="7" ref="D174:D184">"男"</f>
        <v>男</v>
      </c>
      <c r="E174" s="6" t="s">
        <v>178</v>
      </c>
    </row>
    <row r="175" spans="1:5" ht="15.75" customHeight="1">
      <c r="A175" s="6">
        <v>173</v>
      </c>
      <c r="B175" s="6" t="s">
        <v>6</v>
      </c>
      <c r="C175" s="6" t="str">
        <f>"赵艺超"</f>
        <v>赵艺超</v>
      </c>
      <c r="D175" s="6" t="str">
        <f t="shared" si="7"/>
        <v>男</v>
      </c>
      <c r="E175" s="6" t="s">
        <v>179</v>
      </c>
    </row>
    <row r="176" spans="1:5" ht="15.75" customHeight="1">
      <c r="A176" s="6">
        <v>174</v>
      </c>
      <c r="B176" s="6" t="s">
        <v>6</v>
      </c>
      <c r="C176" s="6" t="str">
        <f>"林志弘"</f>
        <v>林志弘</v>
      </c>
      <c r="D176" s="6" t="str">
        <f t="shared" si="7"/>
        <v>男</v>
      </c>
      <c r="E176" s="6" t="s">
        <v>180</v>
      </c>
    </row>
    <row r="177" spans="1:5" ht="15.75" customHeight="1">
      <c r="A177" s="6">
        <v>175</v>
      </c>
      <c r="B177" s="6" t="s">
        <v>6</v>
      </c>
      <c r="C177" s="6" t="str">
        <f>"许开桂"</f>
        <v>许开桂</v>
      </c>
      <c r="D177" s="6" t="str">
        <f t="shared" si="7"/>
        <v>男</v>
      </c>
      <c r="E177" s="6" t="s">
        <v>181</v>
      </c>
    </row>
    <row r="178" spans="1:5" ht="15.75" customHeight="1">
      <c r="A178" s="6">
        <v>176</v>
      </c>
      <c r="B178" s="6" t="s">
        <v>6</v>
      </c>
      <c r="C178" s="6" t="str">
        <f>"周柏君"</f>
        <v>周柏君</v>
      </c>
      <c r="D178" s="6" t="str">
        <f t="shared" si="7"/>
        <v>男</v>
      </c>
      <c r="E178" s="6" t="s">
        <v>182</v>
      </c>
    </row>
    <row r="179" spans="1:5" ht="15.75" customHeight="1">
      <c r="A179" s="6">
        <v>177</v>
      </c>
      <c r="B179" s="6" t="s">
        <v>6</v>
      </c>
      <c r="C179" s="6" t="str">
        <f>"张建伟"</f>
        <v>张建伟</v>
      </c>
      <c r="D179" s="6" t="str">
        <f t="shared" si="7"/>
        <v>男</v>
      </c>
      <c r="E179" s="6" t="s">
        <v>183</v>
      </c>
    </row>
    <row r="180" spans="1:5" ht="15.75" customHeight="1">
      <c r="A180" s="6">
        <v>178</v>
      </c>
      <c r="B180" s="6" t="s">
        <v>6</v>
      </c>
      <c r="C180" s="6" t="str">
        <f>"王立扬"</f>
        <v>王立扬</v>
      </c>
      <c r="D180" s="6" t="str">
        <f t="shared" si="7"/>
        <v>男</v>
      </c>
      <c r="E180" s="6" t="s">
        <v>184</v>
      </c>
    </row>
    <row r="181" spans="1:5" ht="15.75" customHeight="1">
      <c r="A181" s="6">
        <v>179</v>
      </c>
      <c r="B181" s="6" t="s">
        <v>6</v>
      </c>
      <c r="C181" s="6" t="str">
        <f>"吴灿"</f>
        <v>吴灿</v>
      </c>
      <c r="D181" s="6" t="str">
        <f t="shared" si="7"/>
        <v>男</v>
      </c>
      <c r="E181" s="6" t="s">
        <v>185</v>
      </c>
    </row>
    <row r="182" spans="1:5" ht="15.75" customHeight="1">
      <c r="A182" s="6">
        <v>180</v>
      </c>
      <c r="B182" s="6" t="s">
        <v>6</v>
      </c>
      <c r="C182" s="6" t="str">
        <f>"符永宁"</f>
        <v>符永宁</v>
      </c>
      <c r="D182" s="6" t="str">
        <f t="shared" si="7"/>
        <v>男</v>
      </c>
      <c r="E182" s="6" t="s">
        <v>186</v>
      </c>
    </row>
    <row r="183" spans="1:5" ht="15.75" customHeight="1">
      <c r="A183" s="6">
        <v>181</v>
      </c>
      <c r="B183" s="6" t="s">
        <v>6</v>
      </c>
      <c r="C183" s="6" t="str">
        <f>"彭文"</f>
        <v>彭文</v>
      </c>
      <c r="D183" s="6" t="str">
        <f t="shared" si="7"/>
        <v>男</v>
      </c>
      <c r="E183" s="6" t="s">
        <v>187</v>
      </c>
    </row>
    <row r="184" spans="1:5" ht="15.75" customHeight="1">
      <c r="A184" s="6">
        <v>182</v>
      </c>
      <c r="B184" s="6" t="s">
        <v>6</v>
      </c>
      <c r="C184" s="6" t="str">
        <f>"赵峰"</f>
        <v>赵峰</v>
      </c>
      <c r="D184" s="6" t="str">
        <f t="shared" si="7"/>
        <v>男</v>
      </c>
      <c r="E184" s="6" t="s">
        <v>188</v>
      </c>
    </row>
    <row r="185" spans="1:5" ht="15.75" customHeight="1">
      <c r="A185" s="6">
        <v>183</v>
      </c>
      <c r="B185" s="6" t="s">
        <v>6</v>
      </c>
      <c r="C185" s="6" t="str">
        <f>"王城庚"</f>
        <v>王城庚</v>
      </c>
      <c r="D185" s="6" t="str">
        <f aca="true" t="shared" si="8" ref="D185:D219">"男"</f>
        <v>男</v>
      </c>
      <c r="E185" s="6" t="s">
        <v>189</v>
      </c>
    </row>
    <row r="186" spans="1:5" ht="15.75" customHeight="1">
      <c r="A186" s="6">
        <v>184</v>
      </c>
      <c r="B186" s="6" t="s">
        <v>6</v>
      </c>
      <c r="C186" s="6" t="str">
        <f>"杨明"</f>
        <v>杨明</v>
      </c>
      <c r="D186" s="6" t="str">
        <f t="shared" si="8"/>
        <v>男</v>
      </c>
      <c r="E186" s="6" t="s">
        <v>190</v>
      </c>
    </row>
    <row r="187" spans="1:5" ht="15.75" customHeight="1">
      <c r="A187" s="6">
        <v>185</v>
      </c>
      <c r="B187" s="6" t="s">
        <v>6</v>
      </c>
      <c r="C187" s="6" t="str">
        <f>"陈焕平"</f>
        <v>陈焕平</v>
      </c>
      <c r="D187" s="6" t="str">
        <f t="shared" si="8"/>
        <v>男</v>
      </c>
      <c r="E187" s="6" t="s">
        <v>191</v>
      </c>
    </row>
    <row r="188" spans="1:5" ht="15.75" customHeight="1">
      <c r="A188" s="6">
        <v>186</v>
      </c>
      <c r="B188" s="6" t="s">
        <v>6</v>
      </c>
      <c r="C188" s="6" t="str">
        <f>"王和孝"</f>
        <v>王和孝</v>
      </c>
      <c r="D188" s="6" t="str">
        <f t="shared" si="8"/>
        <v>男</v>
      </c>
      <c r="E188" s="6" t="s">
        <v>192</v>
      </c>
    </row>
    <row r="189" spans="1:5" ht="15.75" customHeight="1">
      <c r="A189" s="6">
        <v>187</v>
      </c>
      <c r="B189" s="6" t="s">
        <v>6</v>
      </c>
      <c r="C189" s="6" t="str">
        <f>"杨雄淞"</f>
        <v>杨雄淞</v>
      </c>
      <c r="D189" s="6" t="str">
        <f t="shared" si="8"/>
        <v>男</v>
      </c>
      <c r="E189" s="6" t="s">
        <v>193</v>
      </c>
    </row>
    <row r="190" spans="1:5" ht="15.75" customHeight="1">
      <c r="A190" s="6">
        <v>188</v>
      </c>
      <c r="B190" s="6" t="s">
        <v>6</v>
      </c>
      <c r="C190" s="6" t="str">
        <f>"陈望"</f>
        <v>陈望</v>
      </c>
      <c r="D190" s="6" t="str">
        <f t="shared" si="8"/>
        <v>男</v>
      </c>
      <c r="E190" s="6" t="s">
        <v>194</v>
      </c>
    </row>
    <row r="191" spans="1:5" ht="15.75" customHeight="1">
      <c r="A191" s="6">
        <v>189</v>
      </c>
      <c r="B191" s="6" t="s">
        <v>6</v>
      </c>
      <c r="C191" s="6" t="str">
        <f>"邢博木"</f>
        <v>邢博木</v>
      </c>
      <c r="D191" s="6" t="str">
        <f t="shared" si="8"/>
        <v>男</v>
      </c>
      <c r="E191" s="6" t="s">
        <v>195</v>
      </c>
    </row>
    <row r="192" spans="1:5" ht="15.75" customHeight="1">
      <c r="A192" s="6">
        <v>190</v>
      </c>
      <c r="B192" s="6" t="s">
        <v>6</v>
      </c>
      <c r="C192" s="6" t="str">
        <f>"曾俊鹏"</f>
        <v>曾俊鹏</v>
      </c>
      <c r="D192" s="6" t="str">
        <f t="shared" si="8"/>
        <v>男</v>
      </c>
      <c r="E192" s="6" t="s">
        <v>196</v>
      </c>
    </row>
    <row r="193" spans="1:5" ht="15.75" customHeight="1">
      <c r="A193" s="6">
        <v>191</v>
      </c>
      <c r="B193" s="6" t="s">
        <v>6</v>
      </c>
      <c r="C193" s="6" t="str">
        <f>"魏建勋"</f>
        <v>魏建勋</v>
      </c>
      <c r="D193" s="6" t="str">
        <f t="shared" si="8"/>
        <v>男</v>
      </c>
      <c r="E193" s="6" t="s">
        <v>197</v>
      </c>
    </row>
    <row r="194" spans="1:5" ht="15.75" customHeight="1">
      <c r="A194" s="6">
        <v>192</v>
      </c>
      <c r="B194" s="6" t="s">
        <v>6</v>
      </c>
      <c r="C194" s="6" t="str">
        <f>"林椿"</f>
        <v>林椿</v>
      </c>
      <c r="D194" s="6" t="str">
        <f t="shared" si="8"/>
        <v>男</v>
      </c>
      <c r="E194" s="6" t="s">
        <v>198</v>
      </c>
    </row>
    <row r="195" spans="1:5" ht="15.75" customHeight="1">
      <c r="A195" s="6">
        <v>193</v>
      </c>
      <c r="B195" s="6" t="s">
        <v>6</v>
      </c>
      <c r="C195" s="6" t="str">
        <f>"石鑫"</f>
        <v>石鑫</v>
      </c>
      <c r="D195" s="6" t="str">
        <f t="shared" si="8"/>
        <v>男</v>
      </c>
      <c r="E195" s="6" t="s">
        <v>199</v>
      </c>
    </row>
    <row r="196" spans="1:5" ht="15.75" customHeight="1">
      <c r="A196" s="6">
        <v>194</v>
      </c>
      <c r="B196" s="6" t="s">
        <v>6</v>
      </c>
      <c r="C196" s="6" t="str">
        <f>"符基龙"</f>
        <v>符基龙</v>
      </c>
      <c r="D196" s="6" t="str">
        <f t="shared" si="8"/>
        <v>男</v>
      </c>
      <c r="E196" s="6" t="s">
        <v>200</v>
      </c>
    </row>
    <row r="197" spans="1:5" ht="15.75" customHeight="1">
      <c r="A197" s="6">
        <v>195</v>
      </c>
      <c r="B197" s="6" t="s">
        <v>6</v>
      </c>
      <c r="C197" s="6" t="str">
        <f>"何非"</f>
        <v>何非</v>
      </c>
      <c r="D197" s="6" t="str">
        <f t="shared" si="8"/>
        <v>男</v>
      </c>
      <c r="E197" s="6" t="s">
        <v>201</v>
      </c>
    </row>
    <row r="198" spans="1:5" ht="15.75" customHeight="1">
      <c r="A198" s="6">
        <v>196</v>
      </c>
      <c r="B198" s="6" t="s">
        <v>6</v>
      </c>
      <c r="C198" s="6" t="str">
        <f>"陈景杰"</f>
        <v>陈景杰</v>
      </c>
      <c r="D198" s="6" t="str">
        <f t="shared" si="8"/>
        <v>男</v>
      </c>
      <c r="E198" s="6" t="s">
        <v>202</v>
      </c>
    </row>
    <row r="199" spans="1:5" ht="15.75" customHeight="1">
      <c r="A199" s="6">
        <v>197</v>
      </c>
      <c r="B199" s="6" t="s">
        <v>6</v>
      </c>
      <c r="C199" s="6" t="str">
        <f>"庄冠慧"</f>
        <v>庄冠慧</v>
      </c>
      <c r="D199" s="6" t="str">
        <f t="shared" si="8"/>
        <v>男</v>
      </c>
      <c r="E199" s="6" t="s">
        <v>203</v>
      </c>
    </row>
    <row r="200" spans="1:5" ht="15.75" customHeight="1">
      <c r="A200" s="6">
        <v>198</v>
      </c>
      <c r="B200" s="6" t="s">
        <v>6</v>
      </c>
      <c r="C200" s="6" t="str">
        <f>"陈正坚"</f>
        <v>陈正坚</v>
      </c>
      <c r="D200" s="6" t="str">
        <f t="shared" si="8"/>
        <v>男</v>
      </c>
      <c r="E200" s="6" t="s">
        <v>204</v>
      </c>
    </row>
    <row r="201" spans="1:5" ht="15.75" customHeight="1">
      <c r="A201" s="6">
        <v>199</v>
      </c>
      <c r="B201" s="6" t="s">
        <v>6</v>
      </c>
      <c r="C201" s="6" t="str">
        <f>"李达宝"</f>
        <v>李达宝</v>
      </c>
      <c r="D201" s="6" t="str">
        <f t="shared" si="8"/>
        <v>男</v>
      </c>
      <c r="E201" s="6" t="s">
        <v>205</v>
      </c>
    </row>
    <row r="202" spans="1:5" ht="15.75" customHeight="1">
      <c r="A202" s="6">
        <v>200</v>
      </c>
      <c r="B202" s="6" t="s">
        <v>6</v>
      </c>
      <c r="C202" s="6" t="str">
        <f>"林世超"</f>
        <v>林世超</v>
      </c>
      <c r="D202" s="6" t="str">
        <f t="shared" si="8"/>
        <v>男</v>
      </c>
      <c r="E202" s="6" t="s">
        <v>206</v>
      </c>
    </row>
    <row r="203" spans="1:5" ht="15.75" customHeight="1">
      <c r="A203" s="6">
        <v>201</v>
      </c>
      <c r="B203" s="6" t="s">
        <v>6</v>
      </c>
      <c r="C203" s="6" t="str">
        <f>"许仕宗"</f>
        <v>许仕宗</v>
      </c>
      <c r="D203" s="6" t="str">
        <f t="shared" si="8"/>
        <v>男</v>
      </c>
      <c r="E203" s="6" t="s">
        <v>207</v>
      </c>
    </row>
    <row r="204" spans="1:5" ht="15.75" customHeight="1">
      <c r="A204" s="6">
        <v>202</v>
      </c>
      <c r="B204" s="6" t="s">
        <v>6</v>
      </c>
      <c r="C204" s="6" t="str">
        <f>"庄子增"</f>
        <v>庄子增</v>
      </c>
      <c r="D204" s="6" t="str">
        <f t="shared" si="8"/>
        <v>男</v>
      </c>
      <c r="E204" s="6" t="s">
        <v>208</v>
      </c>
    </row>
    <row r="205" spans="1:5" ht="15.75" customHeight="1">
      <c r="A205" s="6">
        <v>203</v>
      </c>
      <c r="B205" s="6" t="s">
        <v>6</v>
      </c>
      <c r="C205" s="6" t="str">
        <f>"符策端"</f>
        <v>符策端</v>
      </c>
      <c r="D205" s="6" t="str">
        <f t="shared" si="8"/>
        <v>男</v>
      </c>
      <c r="E205" s="6" t="s">
        <v>209</v>
      </c>
    </row>
    <row r="206" spans="1:5" ht="15.75" customHeight="1">
      <c r="A206" s="6">
        <v>204</v>
      </c>
      <c r="B206" s="6" t="s">
        <v>6</v>
      </c>
      <c r="C206" s="6" t="str">
        <f>"戈运斌"</f>
        <v>戈运斌</v>
      </c>
      <c r="D206" s="6" t="str">
        <f t="shared" si="8"/>
        <v>男</v>
      </c>
      <c r="E206" s="6" t="s">
        <v>210</v>
      </c>
    </row>
    <row r="207" spans="1:5" ht="15.75" customHeight="1">
      <c r="A207" s="6">
        <v>205</v>
      </c>
      <c r="B207" s="6" t="s">
        <v>6</v>
      </c>
      <c r="C207" s="6" t="str">
        <f>"韦泽京"</f>
        <v>韦泽京</v>
      </c>
      <c r="D207" s="6" t="str">
        <f t="shared" si="8"/>
        <v>男</v>
      </c>
      <c r="E207" s="6" t="s">
        <v>211</v>
      </c>
    </row>
    <row r="208" spans="1:5" ht="15.75" customHeight="1">
      <c r="A208" s="6">
        <v>206</v>
      </c>
      <c r="B208" s="6" t="s">
        <v>6</v>
      </c>
      <c r="C208" s="6" t="str">
        <f>"黄富"</f>
        <v>黄富</v>
      </c>
      <c r="D208" s="6" t="str">
        <f t="shared" si="8"/>
        <v>男</v>
      </c>
      <c r="E208" s="6" t="s">
        <v>212</v>
      </c>
    </row>
    <row r="209" spans="1:5" ht="15.75" customHeight="1">
      <c r="A209" s="6">
        <v>207</v>
      </c>
      <c r="B209" s="6" t="s">
        <v>6</v>
      </c>
      <c r="C209" s="6" t="str">
        <f>"文军"</f>
        <v>文军</v>
      </c>
      <c r="D209" s="6" t="str">
        <f t="shared" si="8"/>
        <v>男</v>
      </c>
      <c r="E209" s="6" t="s">
        <v>213</v>
      </c>
    </row>
    <row r="210" spans="1:5" ht="15.75" customHeight="1">
      <c r="A210" s="6">
        <v>208</v>
      </c>
      <c r="B210" s="6" t="s">
        <v>6</v>
      </c>
      <c r="C210" s="6" t="str">
        <f>"符泽山"</f>
        <v>符泽山</v>
      </c>
      <c r="D210" s="6" t="str">
        <f t="shared" si="8"/>
        <v>男</v>
      </c>
      <c r="E210" s="6" t="s">
        <v>214</v>
      </c>
    </row>
    <row r="211" spans="1:5" ht="15.75" customHeight="1">
      <c r="A211" s="6">
        <v>209</v>
      </c>
      <c r="B211" s="6" t="s">
        <v>6</v>
      </c>
      <c r="C211" s="6" t="str">
        <f>"陈起鹏"</f>
        <v>陈起鹏</v>
      </c>
      <c r="D211" s="6" t="str">
        <f t="shared" si="8"/>
        <v>男</v>
      </c>
      <c r="E211" s="6" t="s">
        <v>215</v>
      </c>
    </row>
    <row r="212" spans="1:5" ht="15.75" customHeight="1">
      <c r="A212" s="6">
        <v>210</v>
      </c>
      <c r="B212" s="6" t="s">
        <v>6</v>
      </c>
      <c r="C212" s="6" t="str">
        <f>"王竣麒"</f>
        <v>王竣麒</v>
      </c>
      <c r="D212" s="6" t="str">
        <f t="shared" si="8"/>
        <v>男</v>
      </c>
      <c r="E212" s="6" t="s">
        <v>216</v>
      </c>
    </row>
    <row r="213" spans="1:5" ht="15.75" customHeight="1">
      <c r="A213" s="6">
        <v>211</v>
      </c>
      <c r="B213" s="6" t="s">
        <v>6</v>
      </c>
      <c r="C213" s="6" t="str">
        <f>"王小林"</f>
        <v>王小林</v>
      </c>
      <c r="D213" s="6" t="str">
        <f t="shared" si="8"/>
        <v>男</v>
      </c>
      <c r="E213" s="6" t="s">
        <v>217</v>
      </c>
    </row>
    <row r="214" spans="1:5" ht="15.75" customHeight="1">
      <c r="A214" s="6">
        <v>212</v>
      </c>
      <c r="B214" s="6" t="s">
        <v>6</v>
      </c>
      <c r="C214" s="6" t="str">
        <f>"张有万"</f>
        <v>张有万</v>
      </c>
      <c r="D214" s="6" t="str">
        <f t="shared" si="8"/>
        <v>男</v>
      </c>
      <c r="E214" s="6" t="s">
        <v>218</v>
      </c>
    </row>
    <row r="215" spans="1:5" ht="15.75" customHeight="1">
      <c r="A215" s="6">
        <v>213</v>
      </c>
      <c r="B215" s="6" t="s">
        <v>6</v>
      </c>
      <c r="C215" s="6" t="str">
        <f>"黄海锋"</f>
        <v>黄海锋</v>
      </c>
      <c r="D215" s="6" t="str">
        <f t="shared" si="8"/>
        <v>男</v>
      </c>
      <c r="E215" s="6" t="s">
        <v>219</v>
      </c>
    </row>
    <row r="216" spans="1:5" s="1" customFormat="1" ht="15.75" customHeight="1">
      <c r="A216" s="8">
        <v>214</v>
      </c>
      <c r="B216" s="6" t="s">
        <v>6</v>
      </c>
      <c r="C216" s="9" t="str">
        <f>"陈勋奇"</f>
        <v>陈勋奇</v>
      </c>
      <c r="D216" s="9" t="str">
        <f t="shared" si="8"/>
        <v>男</v>
      </c>
      <c r="E216" s="9" t="s">
        <v>220</v>
      </c>
    </row>
    <row r="217" spans="1:5" ht="15.75" customHeight="1">
      <c r="A217" s="6">
        <v>215</v>
      </c>
      <c r="B217" s="6" t="s">
        <v>6</v>
      </c>
      <c r="C217" s="6" t="str">
        <f>"梁知敏"</f>
        <v>梁知敏</v>
      </c>
      <c r="D217" s="6" t="str">
        <f t="shared" si="8"/>
        <v>男</v>
      </c>
      <c r="E217" s="6" t="s">
        <v>221</v>
      </c>
    </row>
    <row r="218" spans="1:5" ht="15.75" customHeight="1">
      <c r="A218" s="6">
        <v>216</v>
      </c>
      <c r="B218" s="6" t="s">
        <v>6</v>
      </c>
      <c r="C218" s="6" t="str">
        <f>"周林峰"</f>
        <v>周林峰</v>
      </c>
      <c r="D218" s="6" t="str">
        <f t="shared" si="8"/>
        <v>男</v>
      </c>
      <c r="E218" s="6" t="s">
        <v>222</v>
      </c>
    </row>
    <row r="219" spans="1:5" ht="15.75" customHeight="1">
      <c r="A219" s="6">
        <v>217</v>
      </c>
      <c r="B219" s="6" t="s">
        <v>6</v>
      </c>
      <c r="C219" s="6" t="str">
        <f>"林志能"</f>
        <v>林志能</v>
      </c>
      <c r="D219" s="6" t="str">
        <f t="shared" si="8"/>
        <v>男</v>
      </c>
      <c r="E219" s="6" t="s">
        <v>223</v>
      </c>
    </row>
    <row r="220" spans="1:5" s="1" customFormat="1" ht="15.75" customHeight="1">
      <c r="A220" s="8">
        <v>218</v>
      </c>
      <c r="B220" s="6" t="s">
        <v>6</v>
      </c>
      <c r="C220" s="9" t="str">
        <f>"陈建锦"</f>
        <v>陈建锦</v>
      </c>
      <c r="D220" s="9" t="str">
        <f aca="true" t="shared" si="9" ref="D220:D255">"男"</f>
        <v>男</v>
      </c>
      <c r="E220" s="9" t="s">
        <v>224</v>
      </c>
    </row>
    <row r="221" spans="1:5" ht="15.75" customHeight="1">
      <c r="A221" s="6">
        <v>219</v>
      </c>
      <c r="B221" s="6" t="s">
        <v>6</v>
      </c>
      <c r="C221" s="6" t="str">
        <f>"吴佳茂"</f>
        <v>吴佳茂</v>
      </c>
      <c r="D221" s="6" t="str">
        <f t="shared" si="9"/>
        <v>男</v>
      </c>
      <c r="E221" s="6" t="s">
        <v>225</v>
      </c>
    </row>
    <row r="222" spans="1:5" ht="15.75" customHeight="1">
      <c r="A222" s="6">
        <v>220</v>
      </c>
      <c r="B222" s="6" t="s">
        <v>6</v>
      </c>
      <c r="C222" s="6" t="str">
        <f>"易长兴"</f>
        <v>易长兴</v>
      </c>
      <c r="D222" s="6" t="str">
        <f t="shared" si="9"/>
        <v>男</v>
      </c>
      <c r="E222" s="6" t="s">
        <v>226</v>
      </c>
    </row>
    <row r="223" spans="1:5" ht="15.75" customHeight="1">
      <c r="A223" s="6">
        <v>221</v>
      </c>
      <c r="B223" s="6" t="s">
        <v>6</v>
      </c>
      <c r="C223" s="6" t="str">
        <f>"王猷胜"</f>
        <v>王猷胜</v>
      </c>
      <c r="D223" s="6" t="str">
        <f t="shared" si="9"/>
        <v>男</v>
      </c>
      <c r="E223" s="6" t="s">
        <v>227</v>
      </c>
    </row>
    <row r="224" spans="1:5" ht="15.75" customHeight="1">
      <c r="A224" s="6">
        <v>222</v>
      </c>
      <c r="B224" s="6" t="s">
        <v>6</v>
      </c>
      <c r="C224" s="6" t="str">
        <f>"符智望"</f>
        <v>符智望</v>
      </c>
      <c r="D224" s="6" t="str">
        <f t="shared" si="9"/>
        <v>男</v>
      </c>
      <c r="E224" s="6" t="s">
        <v>228</v>
      </c>
    </row>
    <row r="225" spans="1:5" ht="15.75" customHeight="1">
      <c r="A225" s="6">
        <v>223</v>
      </c>
      <c r="B225" s="6" t="s">
        <v>6</v>
      </c>
      <c r="C225" s="6" t="str">
        <f>"吴坤群"</f>
        <v>吴坤群</v>
      </c>
      <c r="D225" s="6" t="str">
        <f t="shared" si="9"/>
        <v>男</v>
      </c>
      <c r="E225" s="6" t="s">
        <v>229</v>
      </c>
    </row>
    <row r="226" spans="1:5" ht="15.75" customHeight="1">
      <c r="A226" s="6">
        <v>224</v>
      </c>
      <c r="B226" s="6" t="s">
        <v>6</v>
      </c>
      <c r="C226" s="6" t="str">
        <f>"王忠豪"</f>
        <v>王忠豪</v>
      </c>
      <c r="D226" s="6" t="str">
        <f t="shared" si="9"/>
        <v>男</v>
      </c>
      <c r="E226" s="6" t="s">
        <v>230</v>
      </c>
    </row>
    <row r="227" spans="1:5" ht="15.75" customHeight="1">
      <c r="A227" s="6">
        <v>225</v>
      </c>
      <c r="B227" s="6" t="s">
        <v>6</v>
      </c>
      <c r="C227" s="6" t="str">
        <f>"刘恒威"</f>
        <v>刘恒威</v>
      </c>
      <c r="D227" s="6" t="str">
        <f t="shared" si="9"/>
        <v>男</v>
      </c>
      <c r="E227" s="6" t="s">
        <v>231</v>
      </c>
    </row>
    <row r="228" spans="1:5" ht="15.75" customHeight="1">
      <c r="A228" s="6">
        <v>226</v>
      </c>
      <c r="B228" s="6" t="s">
        <v>6</v>
      </c>
      <c r="C228" s="6" t="str">
        <f>"符方精"</f>
        <v>符方精</v>
      </c>
      <c r="D228" s="6" t="str">
        <f t="shared" si="9"/>
        <v>男</v>
      </c>
      <c r="E228" s="6" t="s">
        <v>232</v>
      </c>
    </row>
    <row r="229" spans="1:5" ht="15.75" customHeight="1">
      <c r="A229" s="6">
        <v>227</v>
      </c>
      <c r="B229" s="6" t="s">
        <v>6</v>
      </c>
      <c r="C229" s="6" t="str">
        <f>"王宝"</f>
        <v>王宝</v>
      </c>
      <c r="D229" s="6" t="str">
        <f t="shared" si="9"/>
        <v>男</v>
      </c>
      <c r="E229" s="6" t="s">
        <v>233</v>
      </c>
    </row>
    <row r="230" spans="1:5" ht="15.75" customHeight="1">
      <c r="A230" s="6">
        <v>228</v>
      </c>
      <c r="B230" s="6" t="s">
        <v>6</v>
      </c>
      <c r="C230" s="6" t="str">
        <f>"李後锦"</f>
        <v>李後锦</v>
      </c>
      <c r="D230" s="6" t="str">
        <f t="shared" si="9"/>
        <v>男</v>
      </c>
      <c r="E230" s="6" t="s">
        <v>234</v>
      </c>
    </row>
    <row r="231" spans="1:5" ht="15.75" customHeight="1">
      <c r="A231" s="6">
        <v>229</v>
      </c>
      <c r="B231" s="6" t="s">
        <v>6</v>
      </c>
      <c r="C231" s="6" t="str">
        <f>"郭雨豪"</f>
        <v>郭雨豪</v>
      </c>
      <c r="D231" s="6" t="str">
        <f t="shared" si="9"/>
        <v>男</v>
      </c>
      <c r="E231" s="6" t="s">
        <v>235</v>
      </c>
    </row>
    <row r="232" spans="1:5" ht="15.75" customHeight="1">
      <c r="A232" s="6">
        <v>230</v>
      </c>
      <c r="B232" s="6" t="s">
        <v>6</v>
      </c>
      <c r="C232" s="6" t="str">
        <f>"王乾霖"</f>
        <v>王乾霖</v>
      </c>
      <c r="D232" s="6" t="str">
        <f t="shared" si="9"/>
        <v>男</v>
      </c>
      <c r="E232" s="6" t="s">
        <v>236</v>
      </c>
    </row>
    <row r="233" spans="1:5" ht="15.75" customHeight="1">
      <c r="A233" s="6">
        <v>231</v>
      </c>
      <c r="B233" s="6" t="s">
        <v>6</v>
      </c>
      <c r="C233" s="6" t="str">
        <f>"文金文"</f>
        <v>文金文</v>
      </c>
      <c r="D233" s="6" t="str">
        <f t="shared" si="9"/>
        <v>男</v>
      </c>
      <c r="E233" s="6" t="s">
        <v>237</v>
      </c>
    </row>
    <row r="234" spans="1:5" ht="15.75" customHeight="1">
      <c r="A234" s="6">
        <v>232</v>
      </c>
      <c r="B234" s="6" t="s">
        <v>6</v>
      </c>
      <c r="C234" s="6" t="str">
        <f>"何安海"</f>
        <v>何安海</v>
      </c>
      <c r="D234" s="6" t="str">
        <f t="shared" si="9"/>
        <v>男</v>
      </c>
      <c r="E234" s="6" t="s">
        <v>238</v>
      </c>
    </row>
    <row r="235" spans="1:5" ht="15.75" customHeight="1">
      <c r="A235" s="6">
        <v>233</v>
      </c>
      <c r="B235" s="6" t="s">
        <v>6</v>
      </c>
      <c r="C235" s="6" t="str">
        <f>"陈声广"</f>
        <v>陈声广</v>
      </c>
      <c r="D235" s="6" t="str">
        <f t="shared" si="9"/>
        <v>男</v>
      </c>
      <c r="E235" s="6" t="s">
        <v>239</v>
      </c>
    </row>
    <row r="236" spans="1:5" ht="15.75" customHeight="1">
      <c r="A236" s="6">
        <v>234</v>
      </c>
      <c r="B236" s="6" t="s">
        <v>6</v>
      </c>
      <c r="C236" s="6" t="str">
        <f>"邝松斌"</f>
        <v>邝松斌</v>
      </c>
      <c r="D236" s="6" t="str">
        <f t="shared" si="9"/>
        <v>男</v>
      </c>
      <c r="E236" s="6" t="s">
        <v>240</v>
      </c>
    </row>
    <row r="237" spans="1:5" ht="15.75" customHeight="1">
      <c r="A237" s="6">
        <v>235</v>
      </c>
      <c r="B237" s="6" t="s">
        <v>6</v>
      </c>
      <c r="C237" s="6" t="str">
        <f>"曾维齐"</f>
        <v>曾维齐</v>
      </c>
      <c r="D237" s="6" t="str">
        <f t="shared" si="9"/>
        <v>男</v>
      </c>
      <c r="E237" s="6" t="s">
        <v>241</v>
      </c>
    </row>
    <row r="238" spans="1:5" ht="15.75" customHeight="1">
      <c r="A238" s="6">
        <v>236</v>
      </c>
      <c r="B238" s="6" t="s">
        <v>6</v>
      </c>
      <c r="C238" s="6" t="str">
        <f>"王亲华"</f>
        <v>王亲华</v>
      </c>
      <c r="D238" s="6" t="str">
        <f t="shared" si="9"/>
        <v>男</v>
      </c>
      <c r="E238" s="6" t="s">
        <v>242</v>
      </c>
    </row>
    <row r="239" spans="1:5" ht="15.75" customHeight="1">
      <c r="A239" s="6">
        <v>237</v>
      </c>
      <c r="B239" s="6" t="s">
        <v>6</v>
      </c>
      <c r="C239" s="6" t="str">
        <f>"王阮"</f>
        <v>王阮</v>
      </c>
      <c r="D239" s="6" t="str">
        <f t="shared" si="9"/>
        <v>男</v>
      </c>
      <c r="E239" s="6" t="s">
        <v>243</v>
      </c>
    </row>
    <row r="240" spans="1:5" ht="15.75" customHeight="1">
      <c r="A240" s="6">
        <v>238</v>
      </c>
      <c r="B240" s="6" t="s">
        <v>6</v>
      </c>
      <c r="C240" s="6" t="str">
        <f>"周尉民"</f>
        <v>周尉民</v>
      </c>
      <c r="D240" s="6" t="str">
        <f t="shared" si="9"/>
        <v>男</v>
      </c>
      <c r="E240" s="6" t="s">
        <v>244</v>
      </c>
    </row>
    <row r="241" spans="1:5" ht="15.75" customHeight="1">
      <c r="A241" s="6">
        <v>239</v>
      </c>
      <c r="B241" s="6" t="s">
        <v>6</v>
      </c>
      <c r="C241" s="6" t="str">
        <f>"陈善钲"</f>
        <v>陈善钲</v>
      </c>
      <c r="D241" s="6" t="str">
        <f t="shared" si="9"/>
        <v>男</v>
      </c>
      <c r="E241" s="6" t="s">
        <v>245</v>
      </c>
    </row>
    <row r="242" spans="1:5" ht="15.75" customHeight="1">
      <c r="A242" s="6">
        <v>240</v>
      </c>
      <c r="B242" s="6" t="s">
        <v>6</v>
      </c>
      <c r="C242" s="6" t="str">
        <f>"杨贵机"</f>
        <v>杨贵机</v>
      </c>
      <c r="D242" s="6" t="str">
        <f t="shared" si="9"/>
        <v>男</v>
      </c>
      <c r="E242" s="6" t="s">
        <v>246</v>
      </c>
    </row>
    <row r="243" spans="1:5" ht="15.75" customHeight="1">
      <c r="A243" s="6">
        <v>241</v>
      </c>
      <c r="B243" s="6" t="s">
        <v>6</v>
      </c>
      <c r="C243" s="6" t="str">
        <f>"王阳"</f>
        <v>王阳</v>
      </c>
      <c r="D243" s="6" t="str">
        <f t="shared" si="9"/>
        <v>男</v>
      </c>
      <c r="E243" s="6" t="s">
        <v>247</v>
      </c>
    </row>
    <row r="244" spans="1:5" ht="15.75" customHeight="1">
      <c r="A244" s="6">
        <v>242</v>
      </c>
      <c r="B244" s="6" t="s">
        <v>6</v>
      </c>
      <c r="C244" s="6" t="str">
        <f>"黄东洋"</f>
        <v>黄东洋</v>
      </c>
      <c r="D244" s="6" t="str">
        <f t="shared" si="9"/>
        <v>男</v>
      </c>
      <c r="E244" s="6" t="s">
        <v>248</v>
      </c>
    </row>
    <row r="245" spans="1:5" ht="15.75" customHeight="1">
      <c r="A245" s="6">
        <v>243</v>
      </c>
      <c r="B245" s="6" t="s">
        <v>6</v>
      </c>
      <c r="C245" s="6" t="str">
        <f>"刘琦"</f>
        <v>刘琦</v>
      </c>
      <c r="D245" s="6" t="str">
        <f t="shared" si="9"/>
        <v>男</v>
      </c>
      <c r="E245" s="6" t="s">
        <v>249</v>
      </c>
    </row>
    <row r="246" spans="1:5" ht="15.75" customHeight="1">
      <c r="A246" s="6">
        <v>244</v>
      </c>
      <c r="B246" s="6" t="s">
        <v>6</v>
      </c>
      <c r="C246" s="6" t="str">
        <f>"陈为仁"</f>
        <v>陈为仁</v>
      </c>
      <c r="D246" s="6" t="str">
        <f t="shared" si="9"/>
        <v>男</v>
      </c>
      <c r="E246" s="6" t="s">
        <v>250</v>
      </c>
    </row>
    <row r="247" spans="1:5" ht="15.75" customHeight="1">
      <c r="A247" s="6">
        <v>245</v>
      </c>
      <c r="B247" s="6" t="s">
        <v>6</v>
      </c>
      <c r="C247" s="6" t="str">
        <f>"郑奋"</f>
        <v>郑奋</v>
      </c>
      <c r="D247" s="6" t="str">
        <f t="shared" si="9"/>
        <v>男</v>
      </c>
      <c r="E247" s="6" t="s">
        <v>251</v>
      </c>
    </row>
    <row r="248" spans="1:5" ht="15.75" customHeight="1">
      <c r="A248" s="6">
        <v>246</v>
      </c>
      <c r="B248" s="6" t="s">
        <v>6</v>
      </c>
      <c r="C248" s="6" t="str">
        <f>"徐旭"</f>
        <v>徐旭</v>
      </c>
      <c r="D248" s="6" t="str">
        <f t="shared" si="9"/>
        <v>男</v>
      </c>
      <c r="E248" s="6" t="s">
        <v>252</v>
      </c>
    </row>
    <row r="249" spans="1:5" ht="15.75" customHeight="1">
      <c r="A249" s="6">
        <v>247</v>
      </c>
      <c r="B249" s="6" t="s">
        <v>6</v>
      </c>
      <c r="C249" s="6" t="str">
        <f>"陈家力"</f>
        <v>陈家力</v>
      </c>
      <c r="D249" s="6" t="str">
        <f t="shared" si="9"/>
        <v>男</v>
      </c>
      <c r="E249" s="6" t="s">
        <v>253</v>
      </c>
    </row>
    <row r="250" spans="1:5" ht="15.75" customHeight="1">
      <c r="A250" s="6">
        <v>248</v>
      </c>
      <c r="B250" s="6" t="s">
        <v>6</v>
      </c>
      <c r="C250" s="6" t="str">
        <f>"杨旭"</f>
        <v>杨旭</v>
      </c>
      <c r="D250" s="6" t="str">
        <f t="shared" si="9"/>
        <v>男</v>
      </c>
      <c r="E250" s="6" t="s">
        <v>254</v>
      </c>
    </row>
    <row r="251" spans="1:5" ht="15.75" customHeight="1">
      <c r="A251" s="6">
        <v>249</v>
      </c>
      <c r="B251" s="6" t="s">
        <v>6</v>
      </c>
      <c r="C251" s="6" t="str">
        <f>"王海润"</f>
        <v>王海润</v>
      </c>
      <c r="D251" s="6" t="str">
        <f t="shared" si="9"/>
        <v>男</v>
      </c>
      <c r="E251" s="6" t="s">
        <v>255</v>
      </c>
    </row>
    <row r="252" spans="1:5" ht="15.75" customHeight="1">
      <c r="A252" s="6">
        <v>250</v>
      </c>
      <c r="B252" s="6" t="s">
        <v>6</v>
      </c>
      <c r="C252" s="6" t="str">
        <f>"麦华鹏"</f>
        <v>麦华鹏</v>
      </c>
      <c r="D252" s="6" t="str">
        <f t="shared" si="9"/>
        <v>男</v>
      </c>
      <c r="E252" s="6" t="s">
        <v>256</v>
      </c>
    </row>
    <row r="253" spans="1:5" ht="15.75" customHeight="1">
      <c r="A253" s="6">
        <v>251</v>
      </c>
      <c r="B253" s="6" t="s">
        <v>6</v>
      </c>
      <c r="C253" s="6" t="str">
        <f>"黎贤多"</f>
        <v>黎贤多</v>
      </c>
      <c r="D253" s="6" t="str">
        <f t="shared" si="9"/>
        <v>男</v>
      </c>
      <c r="E253" s="6" t="s">
        <v>257</v>
      </c>
    </row>
    <row r="254" spans="1:5" ht="15.75" customHeight="1">
      <c r="A254" s="6">
        <v>252</v>
      </c>
      <c r="B254" s="6" t="s">
        <v>6</v>
      </c>
      <c r="C254" s="6" t="str">
        <f>"蔡亲晖"</f>
        <v>蔡亲晖</v>
      </c>
      <c r="D254" s="6" t="str">
        <f t="shared" si="9"/>
        <v>男</v>
      </c>
      <c r="E254" s="6" t="s">
        <v>258</v>
      </c>
    </row>
    <row r="255" spans="1:5" ht="15.75" customHeight="1">
      <c r="A255" s="6">
        <v>253</v>
      </c>
      <c r="B255" s="6" t="s">
        <v>6</v>
      </c>
      <c r="C255" s="6" t="str">
        <f>"黄岱鸿"</f>
        <v>黄岱鸿</v>
      </c>
      <c r="D255" s="6" t="str">
        <f t="shared" si="9"/>
        <v>男</v>
      </c>
      <c r="E255" s="6" t="s">
        <v>259</v>
      </c>
    </row>
    <row r="256" spans="1:5" ht="15.75" customHeight="1">
      <c r="A256" s="6">
        <v>254</v>
      </c>
      <c r="B256" s="6" t="s">
        <v>260</v>
      </c>
      <c r="C256" s="6" t="s">
        <v>261</v>
      </c>
      <c r="D256" s="6" t="s">
        <v>262</v>
      </c>
      <c r="E256" s="6" t="s">
        <v>263</v>
      </c>
    </row>
    <row r="257" spans="1:5" ht="15.75" customHeight="1">
      <c r="A257" s="6">
        <v>255</v>
      </c>
      <c r="B257" s="6" t="s">
        <v>260</v>
      </c>
      <c r="C257" s="6" t="s">
        <v>264</v>
      </c>
      <c r="D257" s="6" t="s">
        <v>265</v>
      </c>
      <c r="E257" s="6" t="s">
        <v>266</v>
      </c>
    </row>
    <row r="258" spans="1:5" ht="15.75" customHeight="1">
      <c r="A258" s="6">
        <v>256</v>
      </c>
      <c r="B258" s="6" t="s">
        <v>260</v>
      </c>
      <c r="C258" s="6" t="s">
        <v>267</v>
      </c>
      <c r="D258" s="6" t="s">
        <v>265</v>
      </c>
      <c r="E258" s="6" t="s">
        <v>268</v>
      </c>
    </row>
    <row r="259" spans="1:5" ht="15.75" customHeight="1">
      <c r="A259" s="6">
        <v>257</v>
      </c>
      <c r="B259" s="6" t="s">
        <v>260</v>
      </c>
      <c r="C259" s="6" t="s">
        <v>269</v>
      </c>
      <c r="D259" s="6" t="s">
        <v>262</v>
      </c>
      <c r="E259" s="6" t="s">
        <v>270</v>
      </c>
    </row>
    <row r="260" spans="1:5" ht="15.75" customHeight="1">
      <c r="A260" s="6">
        <v>258</v>
      </c>
      <c r="B260" s="6" t="s">
        <v>260</v>
      </c>
      <c r="C260" s="6" t="s">
        <v>271</v>
      </c>
      <c r="D260" s="6" t="s">
        <v>265</v>
      </c>
      <c r="E260" s="6" t="s">
        <v>272</v>
      </c>
    </row>
    <row r="261" spans="1:5" ht="15.75" customHeight="1">
      <c r="A261" s="6">
        <v>259</v>
      </c>
      <c r="B261" s="6" t="s">
        <v>260</v>
      </c>
      <c r="C261" s="6" t="s">
        <v>273</v>
      </c>
      <c r="D261" s="6" t="s">
        <v>262</v>
      </c>
      <c r="E261" s="6" t="s">
        <v>274</v>
      </c>
    </row>
    <row r="262" spans="1:5" ht="15.75" customHeight="1">
      <c r="A262" s="6">
        <v>260</v>
      </c>
      <c r="B262" s="6" t="s">
        <v>260</v>
      </c>
      <c r="C262" s="6" t="s">
        <v>275</v>
      </c>
      <c r="D262" s="6" t="s">
        <v>262</v>
      </c>
      <c r="E262" s="6" t="s">
        <v>276</v>
      </c>
    </row>
    <row r="263" spans="1:5" ht="15.75" customHeight="1">
      <c r="A263" s="6">
        <v>261</v>
      </c>
      <c r="B263" s="6" t="s">
        <v>260</v>
      </c>
      <c r="C263" s="6" t="s">
        <v>277</v>
      </c>
      <c r="D263" s="6" t="s">
        <v>262</v>
      </c>
      <c r="E263" s="6" t="s">
        <v>278</v>
      </c>
    </row>
    <row r="264" spans="1:5" ht="15.75" customHeight="1">
      <c r="A264" s="6">
        <v>262</v>
      </c>
      <c r="B264" s="6" t="s">
        <v>260</v>
      </c>
      <c r="C264" s="6" t="s">
        <v>279</v>
      </c>
      <c r="D264" s="6" t="s">
        <v>262</v>
      </c>
      <c r="E264" s="6" t="s">
        <v>280</v>
      </c>
    </row>
    <row r="265" spans="1:5" ht="15.75" customHeight="1">
      <c r="A265" s="6">
        <v>263</v>
      </c>
      <c r="B265" s="6" t="s">
        <v>260</v>
      </c>
      <c r="C265" s="6" t="s">
        <v>281</v>
      </c>
      <c r="D265" s="6" t="s">
        <v>262</v>
      </c>
      <c r="E265" s="6" t="s">
        <v>282</v>
      </c>
    </row>
    <row r="266" spans="1:5" ht="15.75" customHeight="1">
      <c r="A266" s="6">
        <v>264</v>
      </c>
      <c r="B266" s="6" t="s">
        <v>260</v>
      </c>
      <c r="C266" s="6" t="s">
        <v>283</v>
      </c>
      <c r="D266" s="6" t="s">
        <v>262</v>
      </c>
      <c r="E266" s="6" t="s">
        <v>284</v>
      </c>
    </row>
    <row r="267" spans="1:5" ht="15.75" customHeight="1">
      <c r="A267" s="6">
        <v>265</v>
      </c>
      <c r="B267" s="6" t="s">
        <v>260</v>
      </c>
      <c r="C267" s="6" t="s">
        <v>285</v>
      </c>
      <c r="D267" s="6" t="s">
        <v>265</v>
      </c>
      <c r="E267" s="6" t="s">
        <v>286</v>
      </c>
    </row>
    <row r="268" spans="1:5" ht="15.75" customHeight="1">
      <c r="A268" s="6">
        <v>266</v>
      </c>
      <c r="B268" s="6" t="s">
        <v>260</v>
      </c>
      <c r="C268" s="6" t="s">
        <v>287</v>
      </c>
      <c r="D268" s="6" t="s">
        <v>262</v>
      </c>
      <c r="E268" s="6" t="s">
        <v>288</v>
      </c>
    </row>
    <row r="269" spans="1:5" ht="15.75" customHeight="1">
      <c r="A269" s="6">
        <v>267</v>
      </c>
      <c r="B269" s="6" t="s">
        <v>260</v>
      </c>
      <c r="C269" s="6" t="s">
        <v>289</v>
      </c>
      <c r="D269" s="6" t="s">
        <v>265</v>
      </c>
      <c r="E269" s="6" t="s">
        <v>290</v>
      </c>
    </row>
    <row r="270" spans="1:5" ht="15.75" customHeight="1">
      <c r="A270" s="6">
        <v>268</v>
      </c>
      <c r="B270" s="6" t="s">
        <v>260</v>
      </c>
      <c r="C270" s="6" t="s">
        <v>291</v>
      </c>
      <c r="D270" s="6" t="s">
        <v>265</v>
      </c>
      <c r="E270" s="6" t="s">
        <v>292</v>
      </c>
    </row>
    <row r="271" spans="1:5" ht="15.75" customHeight="1">
      <c r="A271" s="6">
        <v>269</v>
      </c>
      <c r="B271" s="6" t="s">
        <v>260</v>
      </c>
      <c r="C271" s="6" t="s">
        <v>293</v>
      </c>
      <c r="D271" s="6" t="s">
        <v>262</v>
      </c>
      <c r="E271" s="6" t="s">
        <v>294</v>
      </c>
    </row>
    <row r="272" spans="1:5" ht="15.75" customHeight="1">
      <c r="A272" s="6">
        <v>270</v>
      </c>
      <c r="B272" s="6" t="s">
        <v>260</v>
      </c>
      <c r="C272" s="6" t="s">
        <v>295</v>
      </c>
      <c r="D272" s="6" t="s">
        <v>262</v>
      </c>
      <c r="E272" s="6" t="s">
        <v>296</v>
      </c>
    </row>
    <row r="273" spans="1:5" ht="15.75" customHeight="1">
      <c r="A273" s="6">
        <v>271</v>
      </c>
      <c r="B273" s="6" t="s">
        <v>260</v>
      </c>
      <c r="C273" s="6" t="s">
        <v>297</v>
      </c>
      <c r="D273" s="6" t="s">
        <v>262</v>
      </c>
      <c r="E273" s="6" t="s">
        <v>298</v>
      </c>
    </row>
    <row r="274" spans="1:5" ht="15.75" customHeight="1">
      <c r="A274" s="6">
        <v>272</v>
      </c>
      <c r="B274" s="6" t="s">
        <v>260</v>
      </c>
      <c r="C274" s="6" t="s">
        <v>299</v>
      </c>
      <c r="D274" s="6" t="s">
        <v>262</v>
      </c>
      <c r="E274" s="6" t="s">
        <v>300</v>
      </c>
    </row>
    <row r="275" spans="1:5" ht="15.75" customHeight="1">
      <c r="A275" s="6">
        <v>273</v>
      </c>
      <c r="B275" s="6" t="s">
        <v>260</v>
      </c>
      <c r="C275" s="6" t="s">
        <v>301</v>
      </c>
      <c r="D275" s="6" t="s">
        <v>262</v>
      </c>
      <c r="E275" s="6" t="s">
        <v>302</v>
      </c>
    </row>
    <row r="276" spans="1:5" ht="15.75" customHeight="1">
      <c r="A276" s="6">
        <v>274</v>
      </c>
      <c r="B276" s="6" t="s">
        <v>260</v>
      </c>
      <c r="C276" s="6" t="s">
        <v>303</v>
      </c>
      <c r="D276" s="6" t="s">
        <v>262</v>
      </c>
      <c r="E276" s="6" t="s">
        <v>304</v>
      </c>
    </row>
    <row r="277" spans="1:5" ht="15.75" customHeight="1">
      <c r="A277" s="6">
        <v>275</v>
      </c>
      <c r="B277" s="6" t="s">
        <v>260</v>
      </c>
      <c r="C277" s="6" t="s">
        <v>305</v>
      </c>
      <c r="D277" s="6" t="s">
        <v>262</v>
      </c>
      <c r="E277" s="6" t="s">
        <v>306</v>
      </c>
    </row>
    <row r="278" spans="1:5" ht="15.75" customHeight="1">
      <c r="A278" s="6">
        <v>276</v>
      </c>
      <c r="B278" s="6" t="s">
        <v>260</v>
      </c>
      <c r="C278" s="6" t="s">
        <v>307</v>
      </c>
      <c r="D278" s="6" t="s">
        <v>265</v>
      </c>
      <c r="E278" s="6" t="s">
        <v>308</v>
      </c>
    </row>
    <row r="279" spans="1:5" ht="15.75" customHeight="1">
      <c r="A279" s="6">
        <v>277</v>
      </c>
      <c r="B279" s="6" t="s">
        <v>260</v>
      </c>
      <c r="C279" s="6" t="s">
        <v>309</v>
      </c>
      <c r="D279" s="6" t="s">
        <v>262</v>
      </c>
      <c r="E279" s="6" t="s">
        <v>310</v>
      </c>
    </row>
    <row r="280" spans="1:5" ht="15.75" customHeight="1">
      <c r="A280" s="6">
        <v>278</v>
      </c>
      <c r="B280" s="6" t="s">
        <v>260</v>
      </c>
      <c r="C280" s="6" t="s">
        <v>311</v>
      </c>
      <c r="D280" s="6" t="s">
        <v>265</v>
      </c>
      <c r="E280" s="6" t="s">
        <v>312</v>
      </c>
    </row>
    <row r="281" spans="1:5" ht="15.75" customHeight="1">
      <c r="A281" s="6">
        <v>279</v>
      </c>
      <c r="B281" s="6" t="s">
        <v>260</v>
      </c>
      <c r="C281" s="6" t="s">
        <v>313</v>
      </c>
      <c r="D281" s="6" t="s">
        <v>262</v>
      </c>
      <c r="E281" s="6" t="s">
        <v>314</v>
      </c>
    </row>
    <row r="282" spans="1:5" ht="15.75" customHeight="1">
      <c r="A282" s="6">
        <v>280</v>
      </c>
      <c r="B282" s="6" t="s">
        <v>260</v>
      </c>
      <c r="C282" s="6" t="s">
        <v>315</v>
      </c>
      <c r="D282" s="6" t="s">
        <v>265</v>
      </c>
      <c r="E282" s="6" t="s">
        <v>316</v>
      </c>
    </row>
    <row r="283" spans="1:5" ht="15.75" customHeight="1">
      <c r="A283" s="6">
        <v>281</v>
      </c>
      <c r="B283" s="6" t="s">
        <v>260</v>
      </c>
      <c r="C283" s="6" t="s">
        <v>317</v>
      </c>
      <c r="D283" s="6" t="s">
        <v>262</v>
      </c>
      <c r="E283" s="6" t="s">
        <v>318</v>
      </c>
    </row>
    <row r="284" spans="1:5" ht="15.75" customHeight="1">
      <c r="A284" s="6">
        <v>282</v>
      </c>
      <c r="B284" s="6" t="s">
        <v>260</v>
      </c>
      <c r="C284" s="6" t="s">
        <v>319</v>
      </c>
      <c r="D284" s="6" t="s">
        <v>262</v>
      </c>
      <c r="E284" s="6" t="s">
        <v>320</v>
      </c>
    </row>
    <row r="285" spans="1:5" ht="15.75" customHeight="1">
      <c r="A285" s="6">
        <v>283</v>
      </c>
      <c r="B285" s="6" t="s">
        <v>260</v>
      </c>
      <c r="C285" s="6" t="s">
        <v>321</v>
      </c>
      <c r="D285" s="6" t="s">
        <v>262</v>
      </c>
      <c r="E285" s="6" t="s">
        <v>322</v>
      </c>
    </row>
    <row r="286" spans="1:5" ht="15.75" customHeight="1">
      <c r="A286" s="6">
        <v>284</v>
      </c>
      <c r="B286" s="6" t="s">
        <v>260</v>
      </c>
      <c r="C286" s="6" t="s">
        <v>323</v>
      </c>
      <c r="D286" s="6" t="s">
        <v>262</v>
      </c>
      <c r="E286" s="6" t="s">
        <v>324</v>
      </c>
    </row>
    <row r="287" spans="1:5" ht="15.75" customHeight="1">
      <c r="A287" s="6">
        <v>285</v>
      </c>
      <c r="B287" s="6" t="s">
        <v>260</v>
      </c>
      <c r="C287" s="6" t="s">
        <v>325</v>
      </c>
      <c r="D287" s="6" t="s">
        <v>262</v>
      </c>
      <c r="E287" s="6" t="s">
        <v>326</v>
      </c>
    </row>
    <row r="288" spans="1:5" ht="15.75" customHeight="1">
      <c r="A288" s="6">
        <v>286</v>
      </c>
      <c r="B288" s="6" t="s">
        <v>260</v>
      </c>
      <c r="C288" s="6" t="s">
        <v>327</v>
      </c>
      <c r="D288" s="6" t="s">
        <v>262</v>
      </c>
      <c r="E288" s="6" t="s">
        <v>328</v>
      </c>
    </row>
    <row r="289" spans="1:5" ht="15.75" customHeight="1">
      <c r="A289" s="6">
        <v>287</v>
      </c>
      <c r="B289" s="6" t="s">
        <v>260</v>
      </c>
      <c r="C289" s="6" t="s">
        <v>329</v>
      </c>
      <c r="D289" s="6" t="s">
        <v>262</v>
      </c>
      <c r="E289" s="6" t="s">
        <v>330</v>
      </c>
    </row>
    <row r="290" spans="1:5" ht="15.75" customHeight="1">
      <c r="A290" s="6">
        <v>288</v>
      </c>
      <c r="B290" s="6" t="s">
        <v>260</v>
      </c>
      <c r="C290" s="6" t="s">
        <v>331</v>
      </c>
      <c r="D290" s="6" t="s">
        <v>265</v>
      </c>
      <c r="E290" s="6" t="s">
        <v>332</v>
      </c>
    </row>
    <row r="291" spans="1:5" ht="15.75" customHeight="1">
      <c r="A291" s="6">
        <v>289</v>
      </c>
      <c r="B291" s="6" t="s">
        <v>260</v>
      </c>
      <c r="C291" s="6" t="s">
        <v>333</v>
      </c>
      <c r="D291" s="6" t="s">
        <v>262</v>
      </c>
      <c r="E291" s="6" t="s">
        <v>334</v>
      </c>
    </row>
    <row r="292" spans="1:5" ht="15.75" customHeight="1">
      <c r="A292" s="6">
        <v>290</v>
      </c>
      <c r="B292" s="6" t="s">
        <v>260</v>
      </c>
      <c r="C292" s="6" t="s">
        <v>335</v>
      </c>
      <c r="D292" s="6" t="s">
        <v>262</v>
      </c>
      <c r="E292" s="6" t="s">
        <v>336</v>
      </c>
    </row>
    <row r="293" spans="1:5" ht="15.75" customHeight="1">
      <c r="A293" s="6">
        <v>291</v>
      </c>
      <c r="B293" s="6" t="s">
        <v>260</v>
      </c>
      <c r="C293" s="6" t="s">
        <v>337</v>
      </c>
      <c r="D293" s="6" t="s">
        <v>262</v>
      </c>
      <c r="E293" s="6" t="s">
        <v>338</v>
      </c>
    </row>
    <row r="294" spans="1:5" ht="15.75" customHeight="1">
      <c r="A294" s="6">
        <v>292</v>
      </c>
      <c r="B294" s="6" t="s">
        <v>260</v>
      </c>
      <c r="C294" s="6" t="s">
        <v>339</v>
      </c>
      <c r="D294" s="6" t="s">
        <v>262</v>
      </c>
      <c r="E294" s="6" t="s">
        <v>340</v>
      </c>
    </row>
    <row r="295" spans="1:5" ht="15.75" customHeight="1">
      <c r="A295" s="6">
        <v>293</v>
      </c>
      <c r="B295" s="6" t="s">
        <v>260</v>
      </c>
      <c r="C295" s="6" t="s">
        <v>341</v>
      </c>
      <c r="D295" s="6" t="s">
        <v>262</v>
      </c>
      <c r="E295" s="6" t="s">
        <v>342</v>
      </c>
    </row>
    <row r="296" spans="1:5" ht="15.75" customHeight="1">
      <c r="A296" s="6">
        <v>294</v>
      </c>
      <c r="B296" s="6" t="s">
        <v>260</v>
      </c>
      <c r="C296" s="6" t="s">
        <v>343</v>
      </c>
      <c r="D296" s="6" t="s">
        <v>262</v>
      </c>
      <c r="E296" s="6" t="s">
        <v>344</v>
      </c>
    </row>
    <row r="297" spans="1:5" ht="15.75" customHeight="1">
      <c r="A297" s="6">
        <v>295</v>
      </c>
      <c r="B297" s="6" t="s">
        <v>260</v>
      </c>
      <c r="C297" s="6" t="s">
        <v>345</v>
      </c>
      <c r="D297" s="6" t="s">
        <v>262</v>
      </c>
      <c r="E297" s="6" t="s">
        <v>346</v>
      </c>
    </row>
    <row r="298" spans="1:5" ht="15.75" customHeight="1">
      <c r="A298" s="6">
        <v>296</v>
      </c>
      <c r="B298" s="6" t="s">
        <v>260</v>
      </c>
      <c r="C298" s="6" t="s">
        <v>347</v>
      </c>
      <c r="D298" s="6" t="s">
        <v>265</v>
      </c>
      <c r="E298" s="6" t="s">
        <v>348</v>
      </c>
    </row>
    <row r="299" spans="1:5" ht="15.75" customHeight="1">
      <c r="A299" s="6">
        <v>297</v>
      </c>
      <c r="B299" s="6" t="s">
        <v>260</v>
      </c>
      <c r="C299" s="6" t="s">
        <v>349</v>
      </c>
      <c r="D299" s="6" t="s">
        <v>262</v>
      </c>
      <c r="E299" s="6" t="s">
        <v>350</v>
      </c>
    </row>
    <row r="300" spans="1:5" ht="15.75" customHeight="1">
      <c r="A300" s="6">
        <v>298</v>
      </c>
      <c r="B300" s="6" t="s">
        <v>260</v>
      </c>
      <c r="C300" s="6" t="s">
        <v>351</v>
      </c>
      <c r="D300" s="6" t="s">
        <v>262</v>
      </c>
      <c r="E300" s="6" t="s">
        <v>352</v>
      </c>
    </row>
    <row r="301" spans="1:5" ht="15.75" customHeight="1">
      <c r="A301" s="6">
        <v>299</v>
      </c>
      <c r="B301" s="6" t="s">
        <v>260</v>
      </c>
      <c r="C301" s="6" t="s">
        <v>353</v>
      </c>
      <c r="D301" s="6" t="s">
        <v>262</v>
      </c>
      <c r="E301" s="6" t="s">
        <v>354</v>
      </c>
    </row>
    <row r="302" spans="1:5" ht="15.75" customHeight="1">
      <c r="A302" s="6">
        <v>300</v>
      </c>
      <c r="B302" s="6" t="s">
        <v>260</v>
      </c>
      <c r="C302" s="6" t="s">
        <v>355</v>
      </c>
      <c r="D302" s="6" t="s">
        <v>262</v>
      </c>
      <c r="E302" s="6" t="s">
        <v>356</v>
      </c>
    </row>
    <row r="303" spans="1:5" ht="15.75" customHeight="1">
      <c r="A303" s="6">
        <v>301</v>
      </c>
      <c r="B303" s="6" t="s">
        <v>260</v>
      </c>
      <c r="C303" s="6" t="s">
        <v>357</v>
      </c>
      <c r="D303" s="6" t="s">
        <v>262</v>
      </c>
      <c r="E303" s="6" t="s">
        <v>358</v>
      </c>
    </row>
    <row r="304" spans="1:5" ht="15.75" customHeight="1">
      <c r="A304" s="6">
        <v>302</v>
      </c>
      <c r="B304" s="6" t="s">
        <v>260</v>
      </c>
      <c r="C304" s="6" t="s">
        <v>359</v>
      </c>
      <c r="D304" s="6" t="s">
        <v>262</v>
      </c>
      <c r="E304" s="6" t="s">
        <v>360</v>
      </c>
    </row>
    <row r="305" spans="1:5" ht="15.75" customHeight="1">
      <c r="A305" s="6">
        <v>303</v>
      </c>
      <c r="B305" s="6" t="s">
        <v>260</v>
      </c>
      <c r="C305" s="6" t="s">
        <v>361</v>
      </c>
      <c r="D305" s="6" t="s">
        <v>262</v>
      </c>
      <c r="E305" s="6" t="s">
        <v>362</v>
      </c>
    </row>
    <row r="306" spans="1:5" ht="15.75" customHeight="1">
      <c r="A306" s="6">
        <v>304</v>
      </c>
      <c r="B306" s="6" t="s">
        <v>260</v>
      </c>
      <c r="C306" s="6" t="s">
        <v>363</v>
      </c>
      <c r="D306" s="6" t="s">
        <v>262</v>
      </c>
      <c r="E306" s="6" t="s">
        <v>364</v>
      </c>
    </row>
    <row r="307" spans="1:5" ht="15.75" customHeight="1">
      <c r="A307" s="6">
        <v>305</v>
      </c>
      <c r="B307" s="6" t="s">
        <v>260</v>
      </c>
      <c r="C307" s="6" t="s">
        <v>365</v>
      </c>
      <c r="D307" s="6" t="s">
        <v>265</v>
      </c>
      <c r="E307" s="6" t="s">
        <v>366</v>
      </c>
    </row>
    <row r="308" spans="1:5" ht="15.75" customHeight="1">
      <c r="A308" s="6">
        <v>306</v>
      </c>
      <c r="B308" s="6" t="s">
        <v>260</v>
      </c>
      <c r="C308" s="6" t="s">
        <v>367</v>
      </c>
      <c r="D308" s="6" t="s">
        <v>262</v>
      </c>
      <c r="E308" s="6" t="s">
        <v>368</v>
      </c>
    </row>
    <row r="309" spans="1:5" ht="15.75" customHeight="1">
      <c r="A309" s="6">
        <v>307</v>
      </c>
      <c r="B309" s="6" t="s">
        <v>260</v>
      </c>
      <c r="C309" s="6" t="s">
        <v>369</v>
      </c>
      <c r="D309" s="6" t="s">
        <v>265</v>
      </c>
      <c r="E309" s="6" t="s">
        <v>370</v>
      </c>
    </row>
    <row r="310" spans="1:5" ht="15.75" customHeight="1">
      <c r="A310" s="6">
        <v>308</v>
      </c>
      <c r="B310" s="6" t="s">
        <v>260</v>
      </c>
      <c r="C310" s="6" t="s">
        <v>371</v>
      </c>
      <c r="D310" s="6" t="s">
        <v>262</v>
      </c>
      <c r="E310" s="6" t="s">
        <v>372</v>
      </c>
    </row>
    <row r="311" spans="1:5" ht="15.75" customHeight="1">
      <c r="A311" s="6">
        <v>309</v>
      </c>
      <c r="B311" s="6" t="s">
        <v>260</v>
      </c>
      <c r="C311" s="6" t="s">
        <v>373</v>
      </c>
      <c r="D311" s="6" t="s">
        <v>265</v>
      </c>
      <c r="E311" s="6" t="s">
        <v>374</v>
      </c>
    </row>
    <row r="312" spans="1:5" ht="15.75" customHeight="1">
      <c r="A312" s="6">
        <v>310</v>
      </c>
      <c r="B312" s="6" t="s">
        <v>260</v>
      </c>
      <c r="C312" s="6" t="s">
        <v>375</v>
      </c>
      <c r="D312" s="6" t="s">
        <v>262</v>
      </c>
      <c r="E312" s="6" t="s">
        <v>376</v>
      </c>
    </row>
    <row r="313" spans="1:5" ht="15.75" customHeight="1">
      <c r="A313" s="6">
        <v>311</v>
      </c>
      <c r="B313" s="6" t="s">
        <v>260</v>
      </c>
      <c r="C313" s="6" t="s">
        <v>377</v>
      </c>
      <c r="D313" s="6" t="s">
        <v>262</v>
      </c>
      <c r="E313" s="6" t="s">
        <v>378</v>
      </c>
    </row>
    <row r="314" spans="1:5" ht="15.75" customHeight="1">
      <c r="A314" s="6">
        <v>312</v>
      </c>
      <c r="B314" s="6" t="s">
        <v>260</v>
      </c>
      <c r="C314" s="6" t="s">
        <v>379</v>
      </c>
      <c r="D314" s="6" t="s">
        <v>262</v>
      </c>
      <c r="E314" s="6" t="s">
        <v>380</v>
      </c>
    </row>
    <row r="315" spans="1:5" ht="15.75" customHeight="1">
      <c r="A315" s="6">
        <v>313</v>
      </c>
      <c r="B315" s="6" t="s">
        <v>260</v>
      </c>
      <c r="C315" s="6" t="s">
        <v>381</v>
      </c>
      <c r="D315" s="6" t="s">
        <v>262</v>
      </c>
      <c r="E315" s="6" t="s">
        <v>382</v>
      </c>
    </row>
    <row r="316" spans="1:5" ht="15.75" customHeight="1">
      <c r="A316" s="6">
        <v>314</v>
      </c>
      <c r="B316" s="6" t="s">
        <v>260</v>
      </c>
      <c r="C316" s="6" t="s">
        <v>383</v>
      </c>
      <c r="D316" s="6" t="s">
        <v>265</v>
      </c>
      <c r="E316" s="6" t="s">
        <v>384</v>
      </c>
    </row>
    <row r="317" spans="1:5" ht="15.75" customHeight="1">
      <c r="A317" s="6">
        <v>315</v>
      </c>
      <c r="B317" s="6" t="s">
        <v>260</v>
      </c>
      <c r="C317" s="6" t="s">
        <v>385</v>
      </c>
      <c r="D317" s="6" t="s">
        <v>262</v>
      </c>
      <c r="E317" s="6" t="s">
        <v>386</v>
      </c>
    </row>
    <row r="318" spans="1:5" ht="15.75" customHeight="1">
      <c r="A318" s="6">
        <v>316</v>
      </c>
      <c r="B318" s="6" t="s">
        <v>260</v>
      </c>
      <c r="C318" s="6" t="s">
        <v>387</v>
      </c>
      <c r="D318" s="6" t="s">
        <v>262</v>
      </c>
      <c r="E318" s="6" t="s">
        <v>388</v>
      </c>
    </row>
    <row r="319" spans="1:5" ht="15.75" customHeight="1">
      <c r="A319" s="6">
        <v>317</v>
      </c>
      <c r="B319" s="6" t="s">
        <v>260</v>
      </c>
      <c r="C319" s="6" t="s">
        <v>389</v>
      </c>
      <c r="D319" s="6" t="s">
        <v>262</v>
      </c>
      <c r="E319" s="6" t="s">
        <v>390</v>
      </c>
    </row>
    <row r="320" spans="1:5" ht="15.75" customHeight="1">
      <c r="A320" s="6">
        <v>318</v>
      </c>
      <c r="B320" s="6" t="s">
        <v>260</v>
      </c>
      <c r="C320" s="6" t="s">
        <v>391</v>
      </c>
      <c r="D320" s="6" t="s">
        <v>262</v>
      </c>
      <c r="E320" s="6" t="s">
        <v>392</v>
      </c>
    </row>
    <row r="321" spans="1:5" ht="15.75" customHeight="1">
      <c r="A321" s="6">
        <v>319</v>
      </c>
      <c r="B321" s="6" t="s">
        <v>260</v>
      </c>
      <c r="C321" s="6" t="s">
        <v>393</v>
      </c>
      <c r="D321" s="6" t="s">
        <v>262</v>
      </c>
      <c r="E321" s="6" t="s">
        <v>394</v>
      </c>
    </row>
    <row r="322" spans="1:5" ht="15.75" customHeight="1">
      <c r="A322" s="6">
        <v>320</v>
      </c>
      <c r="B322" s="6" t="s">
        <v>260</v>
      </c>
      <c r="C322" s="6" t="s">
        <v>395</v>
      </c>
      <c r="D322" s="6" t="s">
        <v>262</v>
      </c>
      <c r="E322" s="6" t="s">
        <v>396</v>
      </c>
    </row>
    <row r="323" spans="1:5" ht="15.75" customHeight="1">
      <c r="A323" s="6">
        <v>321</v>
      </c>
      <c r="B323" s="6" t="s">
        <v>260</v>
      </c>
      <c r="C323" s="6" t="s">
        <v>397</v>
      </c>
      <c r="D323" s="6" t="s">
        <v>262</v>
      </c>
      <c r="E323" s="6" t="s">
        <v>398</v>
      </c>
    </row>
    <row r="324" spans="1:5" ht="15.75" customHeight="1">
      <c r="A324" s="6">
        <v>322</v>
      </c>
      <c r="B324" s="6" t="s">
        <v>260</v>
      </c>
      <c r="C324" s="6" t="s">
        <v>399</v>
      </c>
      <c r="D324" s="6" t="s">
        <v>262</v>
      </c>
      <c r="E324" s="6" t="s">
        <v>400</v>
      </c>
    </row>
    <row r="325" spans="1:5" ht="15.75" customHeight="1">
      <c r="A325" s="6">
        <v>323</v>
      </c>
      <c r="B325" s="6" t="s">
        <v>260</v>
      </c>
      <c r="C325" s="6" t="s">
        <v>401</v>
      </c>
      <c r="D325" s="6" t="s">
        <v>262</v>
      </c>
      <c r="E325" s="6" t="s">
        <v>402</v>
      </c>
    </row>
    <row r="326" spans="1:5" ht="15.75" customHeight="1">
      <c r="A326" s="6">
        <v>324</v>
      </c>
      <c r="B326" s="6" t="s">
        <v>260</v>
      </c>
      <c r="C326" s="6" t="s">
        <v>403</v>
      </c>
      <c r="D326" s="6" t="s">
        <v>262</v>
      </c>
      <c r="E326" s="6" t="s">
        <v>404</v>
      </c>
    </row>
    <row r="327" spans="1:5" ht="15.75" customHeight="1">
      <c r="A327" s="6">
        <v>325</v>
      </c>
      <c r="B327" s="6" t="s">
        <v>260</v>
      </c>
      <c r="C327" s="6" t="s">
        <v>405</v>
      </c>
      <c r="D327" s="6" t="s">
        <v>262</v>
      </c>
      <c r="E327" s="6" t="s">
        <v>406</v>
      </c>
    </row>
    <row r="328" spans="1:5" ht="15.75" customHeight="1">
      <c r="A328" s="6">
        <v>326</v>
      </c>
      <c r="B328" s="6" t="s">
        <v>260</v>
      </c>
      <c r="C328" s="6" t="s">
        <v>407</v>
      </c>
      <c r="D328" s="6" t="s">
        <v>262</v>
      </c>
      <c r="E328" s="6" t="s">
        <v>408</v>
      </c>
    </row>
    <row r="329" spans="1:5" ht="15.75" customHeight="1">
      <c r="A329" s="6">
        <v>327</v>
      </c>
      <c r="B329" s="6" t="s">
        <v>260</v>
      </c>
      <c r="C329" s="6" t="s">
        <v>409</v>
      </c>
      <c r="D329" s="6" t="s">
        <v>262</v>
      </c>
      <c r="E329" s="6" t="s">
        <v>410</v>
      </c>
    </row>
    <row r="330" spans="1:5" ht="15.75" customHeight="1">
      <c r="A330" s="6">
        <v>328</v>
      </c>
      <c r="B330" s="6" t="s">
        <v>260</v>
      </c>
      <c r="C330" s="6" t="s">
        <v>411</v>
      </c>
      <c r="D330" s="6" t="s">
        <v>262</v>
      </c>
      <c r="E330" s="6" t="s">
        <v>412</v>
      </c>
    </row>
    <row r="331" spans="1:5" ht="15.75" customHeight="1">
      <c r="A331" s="6">
        <v>329</v>
      </c>
      <c r="B331" s="6" t="s">
        <v>260</v>
      </c>
      <c r="C331" s="6" t="s">
        <v>413</v>
      </c>
      <c r="D331" s="6" t="s">
        <v>262</v>
      </c>
      <c r="E331" s="6" t="s">
        <v>414</v>
      </c>
    </row>
    <row r="332" spans="1:5" ht="15.75" customHeight="1">
      <c r="A332" s="6">
        <v>330</v>
      </c>
      <c r="B332" s="6" t="s">
        <v>260</v>
      </c>
      <c r="C332" s="6" t="s">
        <v>415</v>
      </c>
      <c r="D332" s="6" t="s">
        <v>262</v>
      </c>
      <c r="E332" s="6" t="s">
        <v>416</v>
      </c>
    </row>
    <row r="333" spans="1:5" ht="15.75" customHeight="1">
      <c r="A333" s="6">
        <v>331</v>
      </c>
      <c r="B333" s="6" t="s">
        <v>260</v>
      </c>
      <c r="C333" s="6" t="s">
        <v>417</v>
      </c>
      <c r="D333" s="6" t="s">
        <v>262</v>
      </c>
      <c r="E333" s="6" t="s">
        <v>418</v>
      </c>
    </row>
    <row r="334" spans="1:5" ht="15.75" customHeight="1">
      <c r="A334" s="6">
        <v>332</v>
      </c>
      <c r="B334" s="6" t="s">
        <v>260</v>
      </c>
      <c r="C334" s="6" t="s">
        <v>419</v>
      </c>
      <c r="D334" s="6" t="s">
        <v>265</v>
      </c>
      <c r="E334" s="6" t="s">
        <v>420</v>
      </c>
    </row>
    <row r="335" spans="1:5" ht="15.75" customHeight="1">
      <c r="A335" s="6">
        <v>333</v>
      </c>
      <c r="B335" s="6" t="s">
        <v>260</v>
      </c>
      <c r="C335" s="6" t="s">
        <v>421</v>
      </c>
      <c r="D335" s="6" t="s">
        <v>262</v>
      </c>
      <c r="E335" s="6" t="s">
        <v>422</v>
      </c>
    </row>
    <row r="336" spans="1:5" ht="15.75" customHeight="1">
      <c r="A336" s="6">
        <v>334</v>
      </c>
      <c r="B336" s="6" t="s">
        <v>260</v>
      </c>
      <c r="C336" s="6" t="s">
        <v>423</v>
      </c>
      <c r="D336" s="6" t="s">
        <v>262</v>
      </c>
      <c r="E336" s="6" t="s">
        <v>424</v>
      </c>
    </row>
    <row r="337" spans="1:5" ht="15.75" customHeight="1">
      <c r="A337" s="6">
        <v>335</v>
      </c>
      <c r="B337" s="6" t="s">
        <v>260</v>
      </c>
      <c r="C337" s="6" t="s">
        <v>425</v>
      </c>
      <c r="D337" s="6" t="s">
        <v>262</v>
      </c>
      <c r="E337" s="6" t="s">
        <v>426</v>
      </c>
    </row>
    <row r="338" spans="1:5" ht="15.75" customHeight="1">
      <c r="A338" s="6">
        <v>336</v>
      </c>
      <c r="B338" s="6" t="s">
        <v>260</v>
      </c>
      <c r="C338" s="6" t="s">
        <v>427</v>
      </c>
      <c r="D338" s="6" t="s">
        <v>262</v>
      </c>
      <c r="E338" s="6" t="s">
        <v>428</v>
      </c>
    </row>
    <row r="339" spans="1:5" ht="15.75" customHeight="1">
      <c r="A339" s="6">
        <v>337</v>
      </c>
      <c r="B339" s="6" t="s">
        <v>260</v>
      </c>
      <c r="C339" s="6" t="s">
        <v>429</v>
      </c>
      <c r="D339" s="6" t="s">
        <v>262</v>
      </c>
      <c r="E339" s="6" t="s">
        <v>430</v>
      </c>
    </row>
    <row r="340" spans="1:5" ht="15.75" customHeight="1">
      <c r="A340" s="6">
        <v>338</v>
      </c>
      <c r="B340" s="6" t="s">
        <v>260</v>
      </c>
      <c r="C340" s="6" t="s">
        <v>431</v>
      </c>
      <c r="D340" s="6" t="s">
        <v>265</v>
      </c>
      <c r="E340" s="6" t="s">
        <v>432</v>
      </c>
    </row>
    <row r="341" spans="1:5" ht="15.75" customHeight="1">
      <c r="A341" s="6">
        <v>339</v>
      </c>
      <c r="B341" s="6" t="s">
        <v>260</v>
      </c>
      <c r="C341" s="6" t="s">
        <v>433</v>
      </c>
      <c r="D341" s="6" t="s">
        <v>265</v>
      </c>
      <c r="E341" s="6" t="s">
        <v>434</v>
      </c>
    </row>
    <row r="342" spans="1:5" ht="15.75" customHeight="1">
      <c r="A342" s="6">
        <v>340</v>
      </c>
      <c r="B342" s="6" t="s">
        <v>260</v>
      </c>
      <c r="C342" s="6" t="s">
        <v>435</v>
      </c>
      <c r="D342" s="6" t="s">
        <v>262</v>
      </c>
      <c r="E342" s="6" t="s">
        <v>436</v>
      </c>
    </row>
    <row r="343" spans="1:5" ht="15.75" customHeight="1">
      <c r="A343" s="6">
        <v>341</v>
      </c>
      <c r="B343" s="6" t="s">
        <v>260</v>
      </c>
      <c r="C343" s="6" t="s">
        <v>437</v>
      </c>
      <c r="D343" s="6" t="s">
        <v>262</v>
      </c>
      <c r="E343" s="6" t="s">
        <v>438</v>
      </c>
    </row>
    <row r="344" spans="1:5" ht="15.75" customHeight="1">
      <c r="A344" s="6">
        <v>342</v>
      </c>
      <c r="B344" s="6" t="s">
        <v>260</v>
      </c>
      <c r="C344" s="6" t="s">
        <v>439</v>
      </c>
      <c r="D344" s="6" t="s">
        <v>262</v>
      </c>
      <c r="E344" s="6" t="s">
        <v>440</v>
      </c>
    </row>
    <row r="345" spans="1:5" ht="15.75" customHeight="1">
      <c r="A345" s="6">
        <v>343</v>
      </c>
      <c r="B345" s="6" t="s">
        <v>260</v>
      </c>
      <c r="C345" s="6" t="s">
        <v>441</v>
      </c>
      <c r="D345" s="6" t="s">
        <v>262</v>
      </c>
      <c r="E345" s="6" t="s">
        <v>442</v>
      </c>
    </row>
    <row r="346" spans="1:5" ht="15.75" customHeight="1">
      <c r="A346" s="6">
        <v>344</v>
      </c>
      <c r="B346" s="6" t="s">
        <v>260</v>
      </c>
      <c r="C346" s="6" t="s">
        <v>443</v>
      </c>
      <c r="D346" s="6" t="s">
        <v>265</v>
      </c>
      <c r="E346" s="6" t="s">
        <v>444</v>
      </c>
    </row>
    <row r="347" spans="1:5" ht="15.75" customHeight="1">
      <c r="A347" s="6">
        <v>345</v>
      </c>
      <c r="B347" s="6" t="s">
        <v>260</v>
      </c>
      <c r="C347" s="6" t="s">
        <v>445</v>
      </c>
      <c r="D347" s="6" t="s">
        <v>262</v>
      </c>
      <c r="E347" s="6" t="s">
        <v>446</v>
      </c>
    </row>
    <row r="348" spans="1:5" ht="15.75" customHeight="1">
      <c r="A348" s="6">
        <v>346</v>
      </c>
      <c r="B348" s="6" t="s">
        <v>260</v>
      </c>
      <c r="C348" s="6" t="s">
        <v>447</v>
      </c>
      <c r="D348" s="6" t="s">
        <v>262</v>
      </c>
      <c r="E348" s="6" t="s">
        <v>448</v>
      </c>
    </row>
    <row r="349" spans="1:5" ht="15.75" customHeight="1">
      <c r="A349" s="6">
        <v>347</v>
      </c>
      <c r="B349" s="6" t="s">
        <v>260</v>
      </c>
      <c r="C349" s="6" t="s">
        <v>449</v>
      </c>
      <c r="D349" s="6" t="s">
        <v>262</v>
      </c>
      <c r="E349" s="6" t="s">
        <v>450</v>
      </c>
    </row>
    <row r="350" spans="1:5" ht="15.75" customHeight="1">
      <c r="A350" s="6">
        <v>348</v>
      </c>
      <c r="B350" s="6" t="s">
        <v>260</v>
      </c>
      <c r="C350" s="6" t="s">
        <v>451</v>
      </c>
      <c r="D350" s="6" t="s">
        <v>262</v>
      </c>
      <c r="E350" s="6" t="s">
        <v>452</v>
      </c>
    </row>
    <row r="351" spans="1:5" ht="15.75" customHeight="1">
      <c r="A351" s="6">
        <v>349</v>
      </c>
      <c r="B351" s="6" t="s">
        <v>260</v>
      </c>
      <c r="C351" s="6" t="s">
        <v>453</v>
      </c>
      <c r="D351" s="6" t="s">
        <v>262</v>
      </c>
      <c r="E351" s="6" t="s">
        <v>454</v>
      </c>
    </row>
    <row r="352" spans="1:5" ht="15.75" customHeight="1">
      <c r="A352" s="6">
        <v>350</v>
      </c>
      <c r="B352" s="6" t="s">
        <v>260</v>
      </c>
      <c r="C352" s="6" t="s">
        <v>455</v>
      </c>
      <c r="D352" s="6" t="s">
        <v>265</v>
      </c>
      <c r="E352" s="6" t="s">
        <v>456</v>
      </c>
    </row>
    <row r="353" spans="1:5" ht="15.75" customHeight="1">
      <c r="A353" s="6">
        <v>351</v>
      </c>
      <c r="B353" s="6" t="s">
        <v>260</v>
      </c>
      <c r="C353" s="6" t="s">
        <v>457</v>
      </c>
      <c r="D353" s="6" t="s">
        <v>262</v>
      </c>
      <c r="E353" s="6" t="s">
        <v>458</v>
      </c>
    </row>
    <row r="354" spans="1:5" ht="15.75" customHeight="1">
      <c r="A354" s="6">
        <v>352</v>
      </c>
      <c r="B354" s="6" t="s">
        <v>260</v>
      </c>
      <c r="C354" s="6" t="s">
        <v>459</v>
      </c>
      <c r="D354" s="6" t="s">
        <v>262</v>
      </c>
      <c r="E354" s="6" t="s">
        <v>460</v>
      </c>
    </row>
    <row r="355" spans="1:5" ht="15.75" customHeight="1">
      <c r="A355" s="6">
        <v>353</v>
      </c>
      <c r="B355" s="6" t="s">
        <v>260</v>
      </c>
      <c r="C355" s="6" t="s">
        <v>461</v>
      </c>
      <c r="D355" s="6" t="s">
        <v>262</v>
      </c>
      <c r="E355" s="6" t="s">
        <v>462</v>
      </c>
    </row>
    <row r="356" spans="1:5" ht="15.75" customHeight="1">
      <c r="A356" s="6">
        <v>354</v>
      </c>
      <c r="B356" s="6" t="s">
        <v>260</v>
      </c>
      <c r="C356" s="6" t="s">
        <v>463</v>
      </c>
      <c r="D356" s="6" t="s">
        <v>262</v>
      </c>
      <c r="E356" s="6" t="s">
        <v>464</v>
      </c>
    </row>
    <row r="357" spans="1:5" ht="15.75" customHeight="1">
      <c r="A357" s="6">
        <v>355</v>
      </c>
      <c r="B357" s="6" t="s">
        <v>260</v>
      </c>
      <c r="C357" s="6" t="s">
        <v>465</v>
      </c>
      <c r="D357" s="6" t="s">
        <v>262</v>
      </c>
      <c r="E357" s="6" t="s">
        <v>466</v>
      </c>
    </row>
    <row r="358" spans="1:5" ht="15.75" customHeight="1">
      <c r="A358" s="6">
        <v>356</v>
      </c>
      <c r="B358" s="6" t="s">
        <v>260</v>
      </c>
      <c r="C358" s="6" t="s">
        <v>467</v>
      </c>
      <c r="D358" s="6" t="s">
        <v>265</v>
      </c>
      <c r="E358" s="6" t="s">
        <v>468</v>
      </c>
    </row>
    <row r="359" spans="1:5" ht="15.75" customHeight="1">
      <c r="A359" s="6">
        <v>357</v>
      </c>
      <c r="B359" s="6" t="s">
        <v>260</v>
      </c>
      <c r="C359" s="6" t="s">
        <v>469</v>
      </c>
      <c r="D359" s="6" t="s">
        <v>262</v>
      </c>
      <c r="E359" s="6" t="s">
        <v>470</v>
      </c>
    </row>
    <row r="360" spans="1:5" ht="15.75" customHeight="1">
      <c r="A360" s="6">
        <v>358</v>
      </c>
      <c r="B360" s="6" t="s">
        <v>260</v>
      </c>
      <c r="C360" s="6" t="s">
        <v>471</v>
      </c>
      <c r="D360" s="6" t="s">
        <v>262</v>
      </c>
      <c r="E360" s="6" t="s">
        <v>472</v>
      </c>
    </row>
    <row r="361" spans="1:5" ht="15.75" customHeight="1">
      <c r="A361" s="6">
        <v>359</v>
      </c>
      <c r="B361" s="6" t="s">
        <v>260</v>
      </c>
      <c r="C361" s="6" t="s">
        <v>473</v>
      </c>
      <c r="D361" s="6" t="s">
        <v>265</v>
      </c>
      <c r="E361" s="6" t="s">
        <v>474</v>
      </c>
    </row>
    <row r="362" spans="1:5" ht="15.75" customHeight="1">
      <c r="A362" s="6">
        <v>360</v>
      </c>
      <c r="B362" s="6" t="s">
        <v>260</v>
      </c>
      <c r="C362" s="6" t="s">
        <v>475</v>
      </c>
      <c r="D362" s="6" t="s">
        <v>265</v>
      </c>
      <c r="E362" s="6" t="s">
        <v>476</v>
      </c>
    </row>
    <row r="363" spans="1:5" ht="15.75" customHeight="1">
      <c r="A363" s="6">
        <v>361</v>
      </c>
      <c r="B363" s="6" t="s">
        <v>260</v>
      </c>
      <c r="C363" s="6" t="s">
        <v>477</v>
      </c>
      <c r="D363" s="6" t="s">
        <v>265</v>
      </c>
      <c r="E363" s="6" t="s">
        <v>478</v>
      </c>
    </row>
    <row r="364" spans="1:5" ht="15.75" customHeight="1">
      <c r="A364" s="6">
        <v>362</v>
      </c>
      <c r="B364" s="6" t="s">
        <v>260</v>
      </c>
      <c r="C364" s="6" t="s">
        <v>479</v>
      </c>
      <c r="D364" s="6" t="s">
        <v>262</v>
      </c>
      <c r="E364" s="6" t="s">
        <v>480</v>
      </c>
    </row>
    <row r="365" spans="1:5" ht="15.75" customHeight="1">
      <c r="A365" s="6">
        <v>363</v>
      </c>
      <c r="B365" s="6" t="s">
        <v>260</v>
      </c>
      <c r="C365" s="6" t="s">
        <v>481</v>
      </c>
      <c r="D365" s="6" t="s">
        <v>265</v>
      </c>
      <c r="E365" s="6" t="s">
        <v>482</v>
      </c>
    </row>
    <row r="366" spans="1:5" ht="15.75" customHeight="1">
      <c r="A366" s="6">
        <v>364</v>
      </c>
      <c r="B366" s="6" t="s">
        <v>260</v>
      </c>
      <c r="C366" s="6" t="s">
        <v>483</v>
      </c>
      <c r="D366" s="6" t="s">
        <v>262</v>
      </c>
      <c r="E366" s="6" t="s">
        <v>484</v>
      </c>
    </row>
    <row r="367" spans="1:5" ht="15.75" customHeight="1">
      <c r="A367" s="6">
        <v>365</v>
      </c>
      <c r="B367" s="6" t="s">
        <v>260</v>
      </c>
      <c r="C367" s="6" t="s">
        <v>485</v>
      </c>
      <c r="D367" s="6" t="s">
        <v>262</v>
      </c>
      <c r="E367" s="6" t="s">
        <v>486</v>
      </c>
    </row>
    <row r="368" spans="1:5" ht="15.75" customHeight="1">
      <c r="A368" s="6">
        <v>366</v>
      </c>
      <c r="B368" s="6" t="s">
        <v>260</v>
      </c>
      <c r="C368" s="6" t="s">
        <v>487</v>
      </c>
      <c r="D368" s="6" t="s">
        <v>262</v>
      </c>
      <c r="E368" s="6" t="s">
        <v>488</v>
      </c>
    </row>
    <row r="369" spans="1:5" ht="15.75" customHeight="1">
      <c r="A369" s="6">
        <v>367</v>
      </c>
      <c r="B369" s="6" t="s">
        <v>260</v>
      </c>
      <c r="C369" s="6" t="s">
        <v>489</v>
      </c>
      <c r="D369" s="6" t="s">
        <v>262</v>
      </c>
      <c r="E369" s="6" t="s">
        <v>490</v>
      </c>
    </row>
    <row r="370" spans="1:5" ht="15.75" customHeight="1">
      <c r="A370" s="6">
        <v>368</v>
      </c>
      <c r="B370" s="6" t="s">
        <v>260</v>
      </c>
      <c r="C370" s="6" t="s">
        <v>491</v>
      </c>
      <c r="D370" s="6" t="s">
        <v>262</v>
      </c>
      <c r="E370" s="6" t="s">
        <v>492</v>
      </c>
    </row>
    <row r="371" spans="1:5" ht="15.75" customHeight="1">
      <c r="A371" s="6">
        <v>369</v>
      </c>
      <c r="B371" s="6" t="s">
        <v>260</v>
      </c>
      <c r="C371" s="6" t="s">
        <v>493</v>
      </c>
      <c r="D371" s="6" t="s">
        <v>262</v>
      </c>
      <c r="E371" s="6" t="s">
        <v>494</v>
      </c>
    </row>
    <row r="372" spans="1:5" ht="15.75" customHeight="1">
      <c r="A372" s="6">
        <v>370</v>
      </c>
      <c r="B372" s="6" t="s">
        <v>260</v>
      </c>
      <c r="C372" s="6" t="s">
        <v>495</v>
      </c>
      <c r="D372" s="6" t="s">
        <v>262</v>
      </c>
      <c r="E372" s="6" t="s">
        <v>496</v>
      </c>
    </row>
    <row r="373" spans="1:5" ht="15.75" customHeight="1">
      <c r="A373" s="6">
        <v>371</v>
      </c>
      <c r="B373" s="6" t="s">
        <v>260</v>
      </c>
      <c r="C373" s="6" t="s">
        <v>497</v>
      </c>
      <c r="D373" s="6" t="s">
        <v>262</v>
      </c>
      <c r="E373" s="6" t="s">
        <v>498</v>
      </c>
    </row>
    <row r="374" spans="1:5" ht="15.75" customHeight="1">
      <c r="A374" s="6">
        <v>372</v>
      </c>
      <c r="B374" s="6" t="s">
        <v>260</v>
      </c>
      <c r="C374" s="6" t="s">
        <v>499</v>
      </c>
      <c r="D374" s="6" t="s">
        <v>262</v>
      </c>
      <c r="E374" s="6" t="s">
        <v>500</v>
      </c>
    </row>
    <row r="375" spans="1:5" ht="15.75" customHeight="1">
      <c r="A375" s="6">
        <v>373</v>
      </c>
      <c r="B375" s="6" t="s">
        <v>260</v>
      </c>
      <c r="C375" s="6" t="s">
        <v>501</v>
      </c>
      <c r="D375" s="6" t="s">
        <v>262</v>
      </c>
      <c r="E375" s="6" t="s">
        <v>502</v>
      </c>
    </row>
    <row r="376" spans="1:5" ht="15.75" customHeight="1">
      <c r="A376" s="6">
        <v>374</v>
      </c>
      <c r="B376" s="6" t="s">
        <v>260</v>
      </c>
      <c r="C376" s="6" t="s">
        <v>503</v>
      </c>
      <c r="D376" s="6" t="s">
        <v>265</v>
      </c>
      <c r="E376" s="6" t="s">
        <v>504</v>
      </c>
    </row>
    <row r="377" spans="1:5" ht="15.75" customHeight="1">
      <c r="A377" s="6">
        <v>375</v>
      </c>
      <c r="B377" s="6" t="s">
        <v>260</v>
      </c>
      <c r="C377" s="6" t="s">
        <v>505</v>
      </c>
      <c r="D377" s="6" t="s">
        <v>262</v>
      </c>
      <c r="E377" s="6" t="s">
        <v>506</v>
      </c>
    </row>
    <row r="378" spans="1:5" ht="15.75" customHeight="1">
      <c r="A378" s="6">
        <v>376</v>
      </c>
      <c r="B378" s="6" t="s">
        <v>260</v>
      </c>
      <c r="C378" s="6" t="s">
        <v>507</v>
      </c>
      <c r="D378" s="6" t="s">
        <v>262</v>
      </c>
      <c r="E378" s="6" t="s">
        <v>508</v>
      </c>
    </row>
    <row r="379" spans="1:5" ht="15.75" customHeight="1">
      <c r="A379" s="6">
        <v>377</v>
      </c>
      <c r="B379" s="6" t="s">
        <v>260</v>
      </c>
      <c r="C379" s="6" t="s">
        <v>509</v>
      </c>
      <c r="D379" s="6" t="s">
        <v>262</v>
      </c>
      <c r="E379" s="6" t="s">
        <v>510</v>
      </c>
    </row>
    <row r="380" spans="1:5" ht="15.75" customHeight="1">
      <c r="A380" s="6">
        <v>378</v>
      </c>
      <c r="B380" s="6" t="s">
        <v>260</v>
      </c>
      <c r="C380" s="6" t="s">
        <v>511</v>
      </c>
      <c r="D380" s="6" t="s">
        <v>265</v>
      </c>
      <c r="E380" s="6" t="s">
        <v>512</v>
      </c>
    </row>
    <row r="381" spans="1:5" ht="15.75" customHeight="1">
      <c r="A381" s="6">
        <v>379</v>
      </c>
      <c r="B381" s="6" t="s">
        <v>260</v>
      </c>
      <c r="C381" s="6" t="s">
        <v>513</v>
      </c>
      <c r="D381" s="6" t="s">
        <v>262</v>
      </c>
      <c r="E381" s="6" t="s">
        <v>514</v>
      </c>
    </row>
    <row r="382" spans="1:5" ht="15.75" customHeight="1">
      <c r="A382" s="6">
        <v>380</v>
      </c>
      <c r="B382" s="6" t="s">
        <v>260</v>
      </c>
      <c r="C382" s="6" t="s">
        <v>515</v>
      </c>
      <c r="D382" s="6" t="s">
        <v>262</v>
      </c>
      <c r="E382" s="6" t="s">
        <v>516</v>
      </c>
    </row>
    <row r="383" spans="1:5" ht="15.75" customHeight="1">
      <c r="A383" s="6">
        <v>381</v>
      </c>
      <c r="B383" s="6" t="s">
        <v>260</v>
      </c>
      <c r="C383" s="6" t="s">
        <v>517</v>
      </c>
      <c r="D383" s="6" t="s">
        <v>262</v>
      </c>
      <c r="E383" s="6" t="s">
        <v>518</v>
      </c>
    </row>
    <row r="384" spans="1:5" ht="15.75" customHeight="1">
      <c r="A384" s="6">
        <v>382</v>
      </c>
      <c r="B384" s="6" t="s">
        <v>260</v>
      </c>
      <c r="C384" s="6" t="s">
        <v>519</v>
      </c>
      <c r="D384" s="6" t="s">
        <v>262</v>
      </c>
      <c r="E384" s="6" t="s">
        <v>520</v>
      </c>
    </row>
    <row r="385" spans="1:5" ht="15.75" customHeight="1">
      <c r="A385" s="6">
        <v>383</v>
      </c>
      <c r="B385" s="6" t="s">
        <v>260</v>
      </c>
      <c r="C385" s="6" t="s">
        <v>521</v>
      </c>
      <c r="D385" s="6" t="s">
        <v>262</v>
      </c>
      <c r="E385" s="6" t="s">
        <v>522</v>
      </c>
    </row>
    <row r="386" spans="1:5" ht="15.75" customHeight="1">
      <c r="A386" s="6">
        <v>384</v>
      </c>
      <c r="B386" s="6" t="s">
        <v>260</v>
      </c>
      <c r="C386" s="6" t="s">
        <v>523</v>
      </c>
      <c r="D386" s="6" t="s">
        <v>262</v>
      </c>
      <c r="E386" s="6" t="s">
        <v>524</v>
      </c>
    </row>
    <row r="387" spans="1:5" ht="15.75" customHeight="1">
      <c r="A387" s="6">
        <v>385</v>
      </c>
      <c r="B387" s="6" t="s">
        <v>260</v>
      </c>
      <c r="C387" s="6" t="s">
        <v>525</v>
      </c>
      <c r="D387" s="6" t="s">
        <v>262</v>
      </c>
      <c r="E387" s="6" t="s">
        <v>526</v>
      </c>
    </row>
    <row r="388" spans="1:5" ht="15.75" customHeight="1">
      <c r="A388" s="6">
        <v>386</v>
      </c>
      <c r="B388" s="6" t="s">
        <v>260</v>
      </c>
      <c r="C388" s="6" t="s">
        <v>527</v>
      </c>
      <c r="D388" s="6" t="s">
        <v>265</v>
      </c>
      <c r="E388" s="6" t="s">
        <v>528</v>
      </c>
    </row>
    <row r="389" spans="1:5" ht="15.75" customHeight="1">
      <c r="A389" s="6">
        <v>387</v>
      </c>
      <c r="B389" s="6" t="s">
        <v>260</v>
      </c>
      <c r="C389" s="6" t="s">
        <v>529</v>
      </c>
      <c r="D389" s="6" t="s">
        <v>262</v>
      </c>
      <c r="E389" s="6" t="s">
        <v>530</v>
      </c>
    </row>
    <row r="390" spans="1:5" ht="15.75" customHeight="1">
      <c r="A390" s="6">
        <v>388</v>
      </c>
      <c r="B390" s="6" t="s">
        <v>260</v>
      </c>
      <c r="C390" s="6" t="s">
        <v>531</v>
      </c>
      <c r="D390" s="6" t="s">
        <v>262</v>
      </c>
      <c r="E390" s="6" t="s">
        <v>532</v>
      </c>
    </row>
    <row r="391" spans="1:5" ht="15.75" customHeight="1">
      <c r="A391" s="6">
        <v>389</v>
      </c>
      <c r="B391" s="6" t="s">
        <v>260</v>
      </c>
      <c r="C391" s="6" t="s">
        <v>533</v>
      </c>
      <c r="D391" s="6" t="s">
        <v>262</v>
      </c>
      <c r="E391" s="6" t="s">
        <v>534</v>
      </c>
    </row>
    <row r="392" spans="1:5" ht="15.75" customHeight="1">
      <c r="A392" s="6">
        <v>390</v>
      </c>
      <c r="B392" s="6" t="s">
        <v>260</v>
      </c>
      <c r="C392" s="6" t="s">
        <v>535</v>
      </c>
      <c r="D392" s="6" t="s">
        <v>262</v>
      </c>
      <c r="E392" s="6" t="s">
        <v>536</v>
      </c>
    </row>
    <row r="393" spans="1:5" ht="15.75" customHeight="1">
      <c r="A393" s="6">
        <v>391</v>
      </c>
      <c r="B393" s="6" t="s">
        <v>260</v>
      </c>
      <c r="C393" s="6" t="s">
        <v>537</v>
      </c>
      <c r="D393" s="6" t="s">
        <v>262</v>
      </c>
      <c r="E393" s="6" t="s">
        <v>538</v>
      </c>
    </row>
    <row r="394" spans="1:5" ht="15.75" customHeight="1">
      <c r="A394" s="6">
        <v>392</v>
      </c>
      <c r="B394" s="6" t="s">
        <v>260</v>
      </c>
      <c r="C394" s="6" t="s">
        <v>539</v>
      </c>
      <c r="D394" s="6" t="s">
        <v>262</v>
      </c>
      <c r="E394" s="6" t="s">
        <v>540</v>
      </c>
    </row>
    <row r="395" spans="1:5" ht="15.75" customHeight="1">
      <c r="A395" s="6">
        <v>393</v>
      </c>
      <c r="B395" s="6" t="s">
        <v>260</v>
      </c>
      <c r="C395" s="6" t="s">
        <v>541</v>
      </c>
      <c r="D395" s="6" t="s">
        <v>262</v>
      </c>
      <c r="E395" s="6" t="s">
        <v>542</v>
      </c>
    </row>
    <row r="396" spans="1:5" ht="15.75" customHeight="1">
      <c r="A396" s="6">
        <v>394</v>
      </c>
      <c r="B396" s="6" t="s">
        <v>260</v>
      </c>
      <c r="C396" s="6" t="s">
        <v>543</v>
      </c>
      <c r="D396" s="6" t="s">
        <v>262</v>
      </c>
      <c r="E396" s="6" t="s">
        <v>544</v>
      </c>
    </row>
    <row r="397" spans="1:5" ht="15.75" customHeight="1">
      <c r="A397" s="6">
        <v>395</v>
      </c>
      <c r="B397" s="6" t="s">
        <v>260</v>
      </c>
      <c r="C397" s="6" t="s">
        <v>545</v>
      </c>
      <c r="D397" s="6" t="s">
        <v>265</v>
      </c>
      <c r="E397" s="6" t="s">
        <v>546</v>
      </c>
    </row>
    <row r="398" spans="1:5" ht="15.75" customHeight="1">
      <c r="A398" s="6">
        <v>396</v>
      </c>
      <c r="B398" s="6" t="s">
        <v>260</v>
      </c>
      <c r="C398" s="6" t="s">
        <v>547</v>
      </c>
      <c r="D398" s="6" t="s">
        <v>262</v>
      </c>
      <c r="E398" s="6" t="s">
        <v>548</v>
      </c>
    </row>
    <row r="399" spans="1:5" ht="15.75" customHeight="1">
      <c r="A399" s="6">
        <v>397</v>
      </c>
      <c r="B399" s="6" t="s">
        <v>260</v>
      </c>
      <c r="C399" s="6" t="s">
        <v>549</v>
      </c>
      <c r="D399" s="6" t="s">
        <v>262</v>
      </c>
      <c r="E399" s="6" t="s">
        <v>550</v>
      </c>
    </row>
    <row r="400" spans="1:5" ht="15.75" customHeight="1">
      <c r="A400" s="6">
        <v>398</v>
      </c>
      <c r="B400" s="6" t="s">
        <v>260</v>
      </c>
      <c r="C400" s="6" t="s">
        <v>551</v>
      </c>
      <c r="D400" s="6" t="s">
        <v>262</v>
      </c>
      <c r="E400" s="6" t="s">
        <v>552</v>
      </c>
    </row>
    <row r="401" spans="1:5" ht="15.75" customHeight="1">
      <c r="A401" s="6">
        <v>399</v>
      </c>
      <c r="B401" s="6" t="s">
        <v>260</v>
      </c>
      <c r="C401" s="6" t="s">
        <v>553</v>
      </c>
      <c r="D401" s="6" t="s">
        <v>262</v>
      </c>
      <c r="E401" s="6" t="s">
        <v>554</v>
      </c>
    </row>
    <row r="402" spans="1:5" ht="15.75" customHeight="1">
      <c r="A402" s="6">
        <v>400</v>
      </c>
      <c r="B402" s="8" t="s">
        <v>260</v>
      </c>
      <c r="C402" s="9" t="s">
        <v>555</v>
      </c>
      <c r="D402" s="9" t="s">
        <v>262</v>
      </c>
      <c r="E402" s="9" t="s">
        <v>556</v>
      </c>
    </row>
    <row r="403" spans="1:5" ht="15.75" customHeight="1">
      <c r="A403" s="6">
        <v>401</v>
      </c>
      <c r="B403" s="6" t="s">
        <v>260</v>
      </c>
      <c r="C403" s="6" t="s">
        <v>557</v>
      </c>
      <c r="D403" s="6" t="s">
        <v>265</v>
      </c>
      <c r="E403" s="6" t="s">
        <v>558</v>
      </c>
    </row>
    <row r="404" spans="1:5" ht="15.75" customHeight="1">
      <c r="A404" s="6">
        <v>402</v>
      </c>
      <c r="B404" s="6" t="s">
        <v>260</v>
      </c>
      <c r="C404" s="6" t="s">
        <v>559</v>
      </c>
      <c r="D404" s="6" t="s">
        <v>262</v>
      </c>
      <c r="E404" s="6" t="s">
        <v>560</v>
      </c>
    </row>
    <row r="405" spans="1:5" ht="15.75" customHeight="1">
      <c r="A405" s="6">
        <v>403</v>
      </c>
      <c r="B405" s="6" t="s">
        <v>260</v>
      </c>
      <c r="C405" s="6" t="s">
        <v>561</v>
      </c>
      <c r="D405" s="6" t="s">
        <v>262</v>
      </c>
      <c r="E405" s="6" t="s">
        <v>562</v>
      </c>
    </row>
    <row r="406" spans="1:5" ht="15.75" customHeight="1">
      <c r="A406" s="6">
        <v>404</v>
      </c>
      <c r="B406" s="6" t="s">
        <v>260</v>
      </c>
      <c r="C406" s="6" t="s">
        <v>563</v>
      </c>
      <c r="D406" s="6" t="s">
        <v>262</v>
      </c>
      <c r="E406" s="6" t="s">
        <v>564</v>
      </c>
    </row>
    <row r="407" spans="1:5" ht="15.75" customHeight="1">
      <c r="A407" s="6">
        <v>405</v>
      </c>
      <c r="B407" s="6" t="s">
        <v>260</v>
      </c>
      <c r="C407" s="6" t="s">
        <v>565</v>
      </c>
      <c r="D407" s="6" t="s">
        <v>262</v>
      </c>
      <c r="E407" s="6" t="s">
        <v>566</v>
      </c>
    </row>
    <row r="408" spans="1:5" ht="15.75" customHeight="1">
      <c r="A408" s="6">
        <v>406</v>
      </c>
      <c r="B408" s="6" t="s">
        <v>260</v>
      </c>
      <c r="C408" s="6" t="s">
        <v>567</v>
      </c>
      <c r="D408" s="6" t="s">
        <v>262</v>
      </c>
      <c r="E408" s="6" t="s">
        <v>568</v>
      </c>
    </row>
    <row r="409" spans="1:5" ht="15.75" customHeight="1">
      <c r="A409" s="6">
        <v>407</v>
      </c>
      <c r="B409" s="6" t="s">
        <v>260</v>
      </c>
      <c r="C409" s="6" t="s">
        <v>569</v>
      </c>
      <c r="D409" s="6" t="s">
        <v>262</v>
      </c>
      <c r="E409" s="6" t="s">
        <v>570</v>
      </c>
    </row>
    <row r="410" spans="1:5" ht="15.75" customHeight="1">
      <c r="A410" s="6">
        <v>408</v>
      </c>
      <c r="B410" s="6" t="s">
        <v>260</v>
      </c>
      <c r="C410" s="6" t="s">
        <v>571</v>
      </c>
      <c r="D410" s="6" t="s">
        <v>262</v>
      </c>
      <c r="E410" s="6" t="s">
        <v>572</v>
      </c>
    </row>
    <row r="411" spans="1:5" ht="15.75" customHeight="1">
      <c r="A411" s="6">
        <v>409</v>
      </c>
      <c r="B411" s="6" t="s">
        <v>260</v>
      </c>
      <c r="C411" s="6" t="s">
        <v>573</v>
      </c>
      <c r="D411" s="6" t="s">
        <v>265</v>
      </c>
      <c r="E411" s="6" t="s">
        <v>574</v>
      </c>
    </row>
    <row r="412" spans="1:5" ht="15.75" customHeight="1">
      <c r="A412" s="6">
        <v>410</v>
      </c>
      <c r="B412" s="6" t="s">
        <v>260</v>
      </c>
      <c r="C412" s="6" t="s">
        <v>575</v>
      </c>
      <c r="D412" s="6" t="s">
        <v>262</v>
      </c>
      <c r="E412" s="6" t="s">
        <v>576</v>
      </c>
    </row>
    <row r="413" spans="1:5" ht="15.75" customHeight="1">
      <c r="A413" s="6">
        <v>411</v>
      </c>
      <c r="B413" s="6" t="s">
        <v>260</v>
      </c>
      <c r="C413" s="6" t="s">
        <v>577</v>
      </c>
      <c r="D413" s="6" t="s">
        <v>262</v>
      </c>
      <c r="E413" s="6" t="s">
        <v>578</v>
      </c>
    </row>
    <row r="414" spans="1:5" ht="15.75" customHeight="1">
      <c r="A414" s="6">
        <v>412</v>
      </c>
      <c r="B414" s="6" t="s">
        <v>260</v>
      </c>
      <c r="C414" s="6" t="s">
        <v>579</v>
      </c>
      <c r="D414" s="6" t="s">
        <v>262</v>
      </c>
      <c r="E414" s="6" t="s">
        <v>580</v>
      </c>
    </row>
    <row r="415" spans="1:5" ht="15.75" customHeight="1">
      <c r="A415" s="6">
        <v>413</v>
      </c>
      <c r="B415" s="6" t="s">
        <v>260</v>
      </c>
      <c r="C415" s="6" t="s">
        <v>581</v>
      </c>
      <c r="D415" s="6" t="s">
        <v>262</v>
      </c>
      <c r="E415" s="6" t="s">
        <v>582</v>
      </c>
    </row>
    <row r="416" spans="1:5" ht="15.75" customHeight="1">
      <c r="A416" s="6">
        <v>414</v>
      </c>
      <c r="B416" s="6" t="s">
        <v>260</v>
      </c>
      <c r="C416" s="6" t="s">
        <v>583</v>
      </c>
      <c r="D416" s="6" t="s">
        <v>262</v>
      </c>
      <c r="E416" s="6" t="s">
        <v>584</v>
      </c>
    </row>
    <row r="417" spans="1:5" ht="15.75" customHeight="1">
      <c r="A417" s="6">
        <v>415</v>
      </c>
      <c r="B417" s="6" t="s">
        <v>260</v>
      </c>
      <c r="C417" s="6" t="s">
        <v>585</v>
      </c>
      <c r="D417" s="6" t="s">
        <v>262</v>
      </c>
      <c r="E417" s="6" t="s">
        <v>586</v>
      </c>
    </row>
    <row r="418" spans="1:5" ht="15.75" customHeight="1">
      <c r="A418" s="6">
        <v>416</v>
      </c>
      <c r="B418" s="6" t="s">
        <v>260</v>
      </c>
      <c r="C418" s="6" t="s">
        <v>587</v>
      </c>
      <c r="D418" s="6" t="s">
        <v>262</v>
      </c>
      <c r="E418" s="6" t="s">
        <v>588</v>
      </c>
    </row>
    <row r="419" spans="1:5" ht="15.75" customHeight="1">
      <c r="A419" s="6">
        <v>417</v>
      </c>
      <c r="B419" s="6" t="s">
        <v>260</v>
      </c>
      <c r="C419" s="6" t="s">
        <v>589</v>
      </c>
      <c r="D419" s="6" t="s">
        <v>262</v>
      </c>
      <c r="E419" s="6" t="s">
        <v>590</v>
      </c>
    </row>
    <row r="420" spans="1:5" ht="15.75" customHeight="1">
      <c r="A420" s="6">
        <v>418</v>
      </c>
      <c r="B420" s="6" t="s">
        <v>260</v>
      </c>
      <c r="C420" s="6" t="s">
        <v>591</v>
      </c>
      <c r="D420" s="6" t="s">
        <v>262</v>
      </c>
      <c r="E420" s="6" t="s">
        <v>592</v>
      </c>
    </row>
    <row r="421" spans="1:5" ht="15.75" customHeight="1">
      <c r="A421" s="6">
        <v>419</v>
      </c>
      <c r="B421" s="6" t="s">
        <v>260</v>
      </c>
      <c r="C421" s="6" t="s">
        <v>593</v>
      </c>
      <c r="D421" s="6" t="s">
        <v>262</v>
      </c>
      <c r="E421" s="6" t="s">
        <v>594</v>
      </c>
    </row>
    <row r="422" spans="1:5" ht="15.75" customHeight="1">
      <c r="A422" s="6">
        <v>420</v>
      </c>
      <c r="B422" s="6" t="s">
        <v>260</v>
      </c>
      <c r="C422" s="6" t="s">
        <v>595</v>
      </c>
      <c r="D422" s="6" t="s">
        <v>262</v>
      </c>
      <c r="E422" s="6" t="s">
        <v>596</v>
      </c>
    </row>
    <row r="423" spans="1:5" ht="15.75" customHeight="1">
      <c r="A423" s="6">
        <v>421</v>
      </c>
      <c r="B423" s="6" t="s">
        <v>260</v>
      </c>
      <c r="C423" s="6" t="s">
        <v>597</v>
      </c>
      <c r="D423" s="6" t="s">
        <v>265</v>
      </c>
      <c r="E423" s="6" t="s">
        <v>598</v>
      </c>
    </row>
    <row r="424" spans="1:5" ht="15.75" customHeight="1">
      <c r="A424" s="6">
        <v>422</v>
      </c>
      <c r="B424" s="6" t="s">
        <v>260</v>
      </c>
      <c r="C424" s="6" t="s">
        <v>599</v>
      </c>
      <c r="D424" s="6" t="s">
        <v>265</v>
      </c>
      <c r="E424" s="6" t="s">
        <v>600</v>
      </c>
    </row>
    <row r="425" spans="1:5" ht="15.75" customHeight="1">
      <c r="A425" s="6">
        <v>423</v>
      </c>
      <c r="B425" s="6" t="s">
        <v>260</v>
      </c>
      <c r="C425" s="6" t="s">
        <v>601</v>
      </c>
      <c r="D425" s="6" t="s">
        <v>262</v>
      </c>
      <c r="E425" s="6" t="s">
        <v>602</v>
      </c>
    </row>
    <row r="426" spans="1:5" ht="15.75" customHeight="1">
      <c r="A426" s="6">
        <v>424</v>
      </c>
      <c r="B426" s="6" t="s">
        <v>260</v>
      </c>
      <c r="C426" s="6" t="s">
        <v>603</v>
      </c>
      <c r="D426" s="6" t="s">
        <v>262</v>
      </c>
      <c r="E426" s="6" t="s">
        <v>604</v>
      </c>
    </row>
    <row r="427" spans="1:5" ht="15.75" customHeight="1">
      <c r="A427" s="6">
        <v>425</v>
      </c>
      <c r="B427" s="6" t="s">
        <v>260</v>
      </c>
      <c r="C427" s="6" t="s">
        <v>605</v>
      </c>
      <c r="D427" s="6" t="s">
        <v>262</v>
      </c>
      <c r="E427" s="6" t="s">
        <v>606</v>
      </c>
    </row>
    <row r="428" spans="1:5" ht="15.75" customHeight="1">
      <c r="A428" s="6">
        <v>426</v>
      </c>
      <c r="B428" s="6" t="s">
        <v>260</v>
      </c>
      <c r="C428" s="6" t="s">
        <v>607</v>
      </c>
      <c r="D428" s="6" t="s">
        <v>262</v>
      </c>
      <c r="E428" s="6" t="s">
        <v>608</v>
      </c>
    </row>
    <row r="429" spans="1:5" ht="15.75" customHeight="1">
      <c r="A429" s="6">
        <v>427</v>
      </c>
      <c r="B429" s="6" t="s">
        <v>260</v>
      </c>
      <c r="C429" s="6" t="s">
        <v>609</v>
      </c>
      <c r="D429" s="6" t="s">
        <v>262</v>
      </c>
      <c r="E429" s="6" t="s">
        <v>610</v>
      </c>
    </row>
    <row r="430" spans="1:5" ht="15.75" customHeight="1">
      <c r="A430" s="6">
        <v>428</v>
      </c>
      <c r="B430" s="6" t="s">
        <v>260</v>
      </c>
      <c r="C430" s="6" t="s">
        <v>611</v>
      </c>
      <c r="D430" s="6" t="s">
        <v>262</v>
      </c>
      <c r="E430" s="6" t="s">
        <v>612</v>
      </c>
    </row>
    <row r="431" spans="1:5" ht="15.75" customHeight="1">
      <c r="A431" s="6">
        <v>429</v>
      </c>
      <c r="B431" s="6" t="s">
        <v>260</v>
      </c>
      <c r="C431" s="6" t="s">
        <v>613</v>
      </c>
      <c r="D431" s="6" t="s">
        <v>262</v>
      </c>
      <c r="E431" s="6" t="s">
        <v>614</v>
      </c>
    </row>
    <row r="432" spans="1:5" ht="15.75" customHeight="1">
      <c r="A432" s="6">
        <v>430</v>
      </c>
      <c r="B432" s="6" t="s">
        <v>260</v>
      </c>
      <c r="C432" s="6" t="s">
        <v>615</v>
      </c>
      <c r="D432" s="6" t="s">
        <v>265</v>
      </c>
      <c r="E432" s="6" t="s">
        <v>616</v>
      </c>
    </row>
    <row r="433" spans="1:5" ht="15.75" customHeight="1">
      <c r="A433" s="6">
        <v>431</v>
      </c>
      <c r="B433" s="6" t="s">
        <v>260</v>
      </c>
      <c r="C433" s="6" t="s">
        <v>617</v>
      </c>
      <c r="D433" s="6" t="s">
        <v>262</v>
      </c>
      <c r="E433" s="6" t="s">
        <v>618</v>
      </c>
    </row>
    <row r="434" spans="1:5" ht="15.75" customHeight="1">
      <c r="A434" s="6">
        <v>432</v>
      </c>
      <c r="B434" s="6" t="s">
        <v>260</v>
      </c>
      <c r="C434" s="6" t="s">
        <v>619</v>
      </c>
      <c r="D434" s="6" t="s">
        <v>262</v>
      </c>
      <c r="E434" s="6" t="s">
        <v>620</v>
      </c>
    </row>
    <row r="435" spans="1:5" ht="15.75" customHeight="1">
      <c r="A435" s="6">
        <v>433</v>
      </c>
      <c r="B435" s="6" t="s">
        <v>260</v>
      </c>
      <c r="C435" s="6" t="s">
        <v>621</v>
      </c>
      <c r="D435" s="6" t="s">
        <v>262</v>
      </c>
      <c r="E435" s="6" t="s">
        <v>622</v>
      </c>
    </row>
    <row r="436" spans="1:5" ht="15.75" customHeight="1">
      <c r="A436" s="6">
        <v>434</v>
      </c>
      <c r="B436" s="6" t="s">
        <v>260</v>
      </c>
      <c r="C436" s="6" t="s">
        <v>623</v>
      </c>
      <c r="D436" s="6" t="s">
        <v>262</v>
      </c>
      <c r="E436" s="6" t="s">
        <v>624</v>
      </c>
    </row>
    <row r="437" spans="1:5" ht="15.75" customHeight="1">
      <c r="A437" s="6">
        <v>435</v>
      </c>
      <c r="B437" s="6" t="s">
        <v>260</v>
      </c>
      <c r="C437" s="6" t="s">
        <v>625</v>
      </c>
      <c r="D437" s="6" t="s">
        <v>262</v>
      </c>
      <c r="E437" s="6" t="s">
        <v>626</v>
      </c>
    </row>
    <row r="438" spans="1:5" ht="15.75" customHeight="1">
      <c r="A438" s="6">
        <v>436</v>
      </c>
      <c r="B438" s="6" t="s">
        <v>260</v>
      </c>
      <c r="C438" s="6" t="s">
        <v>627</v>
      </c>
      <c r="D438" s="6" t="s">
        <v>262</v>
      </c>
      <c r="E438" s="6" t="s">
        <v>628</v>
      </c>
    </row>
    <row r="439" spans="1:5" ht="15.75" customHeight="1">
      <c r="A439" s="6">
        <v>437</v>
      </c>
      <c r="B439" s="6" t="s">
        <v>260</v>
      </c>
      <c r="C439" s="6" t="s">
        <v>629</v>
      </c>
      <c r="D439" s="6" t="s">
        <v>265</v>
      </c>
      <c r="E439" s="6" t="s">
        <v>630</v>
      </c>
    </row>
    <row r="440" spans="1:5" ht="15.75" customHeight="1">
      <c r="A440" s="6">
        <v>438</v>
      </c>
      <c r="B440" s="6" t="s">
        <v>260</v>
      </c>
      <c r="C440" s="6" t="s">
        <v>631</v>
      </c>
      <c r="D440" s="6" t="s">
        <v>262</v>
      </c>
      <c r="E440" s="6" t="s">
        <v>632</v>
      </c>
    </row>
    <row r="441" spans="1:5" ht="15.75" customHeight="1">
      <c r="A441" s="6">
        <v>439</v>
      </c>
      <c r="B441" s="6" t="s">
        <v>260</v>
      </c>
      <c r="C441" s="6" t="s">
        <v>633</v>
      </c>
      <c r="D441" s="6" t="s">
        <v>265</v>
      </c>
      <c r="E441" s="6" t="s">
        <v>634</v>
      </c>
    </row>
    <row r="442" spans="1:5" ht="15.75" customHeight="1">
      <c r="A442" s="6">
        <v>440</v>
      </c>
      <c r="B442" s="6" t="s">
        <v>260</v>
      </c>
      <c r="C442" s="7" t="s">
        <v>635</v>
      </c>
      <c r="D442" s="7" t="s">
        <v>265</v>
      </c>
      <c r="E442" s="7" t="s">
        <v>636</v>
      </c>
    </row>
    <row r="443" spans="1:5" ht="15.75" customHeight="1">
      <c r="A443" s="6">
        <v>441</v>
      </c>
      <c r="B443" s="6" t="s">
        <v>637</v>
      </c>
      <c r="C443" s="6" t="s">
        <v>638</v>
      </c>
      <c r="D443" s="6" t="s">
        <v>262</v>
      </c>
      <c r="E443" s="6" t="s">
        <v>639</v>
      </c>
    </row>
    <row r="444" spans="1:5" ht="15.75" customHeight="1">
      <c r="A444" s="6">
        <v>442</v>
      </c>
      <c r="B444" s="6" t="s">
        <v>637</v>
      </c>
      <c r="C444" s="6" t="s">
        <v>640</v>
      </c>
      <c r="D444" s="6" t="s">
        <v>262</v>
      </c>
      <c r="E444" s="6" t="s">
        <v>641</v>
      </c>
    </row>
    <row r="445" spans="1:5" ht="15.75" customHeight="1">
      <c r="A445" s="6">
        <v>443</v>
      </c>
      <c r="B445" s="6" t="s">
        <v>637</v>
      </c>
      <c r="C445" s="6" t="s">
        <v>642</v>
      </c>
      <c r="D445" s="6" t="s">
        <v>265</v>
      </c>
      <c r="E445" s="6" t="s">
        <v>643</v>
      </c>
    </row>
    <row r="446" spans="1:5" ht="15.75" customHeight="1">
      <c r="A446" s="6">
        <v>444</v>
      </c>
      <c r="B446" s="6" t="s">
        <v>637</v>
      </c>
      <c r="C446" s="6" t="s">
        <v>644</v>
      </c>
      <c r="D446" s="6" t="s">
        <v>262</v>
      </c>
      <c r="E446" s="6" t="s">
        <v>645</v>
      </c>
    </row>
    <row r="447" spans="1:5" ht="15.75" customHeight="1">
      <c r="A447" s="6">
        <v>445</v>
      </c>
      <c r="B447" s="6" t="s">
        <v>637</v>
      </c>
      <c r="C447" s="6" t="s">
        <v>646</v>
      </c>
      <c r="D447" s="6" t="s">
        <v>262</v>
      </c>
      <c r="E447" s="6" t="s">
        <v>647</v>
      </c>
    </row>
    <row r="448" spans="1:5" ht="15.75" customHeight="1">
      <c r="A448" s="6">
        <v>446</v>
      </c>
      <c r="B448" s="6" t="s">
        <v>637</v>
      </c>
      <c r="C448" s="6" t="s">
        <v>648</v>
      </c>
      <c r="D448" s="6" t="s">
        <v>262</v>
      </c>
      <c r="E448" s="6" t="s">
        <v>649</v>
      </c>
    </row>
    <row r="449" spans="1:5" ht="15.75" customHeight="1">
      <c r="A449" s="6">
        <v>447</v>
      </c>
      <c r="B449" s="6" t="s">
        <v>637</v>
      </c>
      <c r="C449" s="6" t="s">
        <v>650</v>
      </c>
      <c r="D449" s="6" t="s">
        <v>262</v>
      </c>
      <c r="E449" s="6" t="s">
        <v>651</v>
      </c>
    </row>
    <row r="450" spans="1:5" ht="15.75" customHeight="1">
      <c r="A450" s="6">
        <v>448</v>
      </c>
      <c r="B450" s="6" t="s">
        <v>637</v>
      </c>
      <c r="C450" s="6" t="s">
        <v>652</v>
      </c>
      <c r="D450" s="6" t="s">
        <v>265</v>
      </c>
      <c r="E450" s="6" t="s">
        <v>653</v>
      </c>
    </row>
    <row r="451" spans="1:5" ht="15.75" customHeight="1">
      <c r="A451" s="6">
        <v>449</v>
      </c>
      <c r="B451" s="6" t="s">
        <v>637</v>
      </c>
      <c r="C451" s="6" t="s">
        <v>654</v>
      </c>
      <c r="D451" s="6" t="s">
        <v>265</v>
      </c>
      <c r="E451" s="6" t="s">
        <v>655</v>
      </c>
    </row>
    <row r="452" spans="1:5" ht="15.75" customHeight="1">
      <c r="A452" s="6">
        <v>450</v>
      </c>
      <c r="B452" s="6" t="s">
        <v>637</v>
      </c>
      <c r="C452" s="6" t="s">
        <v>656</v>
      </c>
      <c r="D452" s="6" t="s">
        <v>262</v>
      </c>
      <c r="E452" s="6" t="s">
        <v>657</v>
      </c>
    </row>
    <row r="453" spans="1:5" ht="15.75" customHeight="1">
      <c r="A453" s="6">
        <v>451</v>
      </c>
      <c r="B453" s="6" t="s">
        <v>637</v>
      </c>
      <c r="C453" s="6" t="s">
        <v>658</v>
      </c>
      <c r="D453" s="6" t="s">
        <v>262</v>
      </c>
      <c r="E453" s="6" t="s">
        <v>659</v>
      </c>
    </row>
    <row r="454" spans="1:5" ht="15.75" customHeight="1">
      <c r="A454" s="6">
        <v>452</v>
      </c>
      <c r="B454" s="6" t="s">
        <v>637</v>
      </c>
      <c r="C454" s="6" t="s">
        <v>660</v>
      </c>
      <c r="D454" s="6" t="s">
        <v>262</v>
      </c>
      <c r="E454" s="6" t="s">
        <v>661</v>
      </c>
    </row>
    <row r="455" spans="1:5" ht="15.75" customHeight="1">
      <c r="A455" s="6">
        <v>453</v>
      </c>
      <c r="B455" s="6" t="s">
        <v>637</v>
      </c>
      <c r="C455" s="6" t="s">
        <v>662</v>
      </c>
      <c r="D455" s="6" t="s">
        <v>262</v>
      </c>
      <c r="E455" s="6" t="s">
        <v>663</v>
      </c>
    </row>
    <row r="456" spans="1:5" ht="15.75" customHeight="1">
      <c r="A456" s="6">
        <v>454</v>
      </c>
      <c r="B456" s="6" t="s">
        <v>637</v>
      </c>
      <c r="C456" s="6" t="s">
        <v>664</v>
      </c>
      <c r="D456" s="6" t="s">
        <v>262</v>
      </c>
      <c r="E456" s="6" t="s">
        <v>665</v>
      </c>
    </row>
    <row r="457" spans="1:5" ht="15.75" customHeight="1">
      <c r="A457" s="6">
        <v>455</v>
      </c>
      <c r="B457" s="6" t="s">
        <v>637</v>
      </c>
      <c r="C457" s="6" t="s">
        <v>666</v>
      </c>
      <c r="D457" s="6" t="s">
        <v>265</v>
      </c>
      <c r="E457" s="6" t="s">
        <v>667</v>
      </c>
    </row>
    <row r="458" spans="1:5" ht="15.75" customHeight="1">
      <c r="A458" s="6">
        <v>456</v>
      </c>
      <c r="B458" s="6" t="s">
        <v>637</v>
      </c>
      <c r="C458" s="6" t="s">
        <v>668</v>
      </c>
      <c r="D458" s="6" t="s">
        <v>262</v>
      </c>
      <c r="E458" s="6" t="s">
        <v>669</v>
      </c>
    </row>
    <row r="459" spans="1:5" ht="15.75" customHeight="1">
      <c r="A459" s="6">
        <v>457</v>
      </c>
      <c r="B459" s="6" t="s">
        <v>637</v>
      </c>
      <c r="C459" s="6" t="s">
        <v>670</v>
      </c>
      <c r="D459" s="6" t="s">
        <v>262</v>
      </c>
      <c r="E459" s="6" t="s">
        <v>671</v>
      </c>
    </row>
    <row r="460" spans="1:5" ht="15.75" customHeight="1">
      <c r="A460" s="6">
        <v>458</v>
      </c>
      <c r="B460" s="6" t="s">
        <v>637</v>
      </c>
      <c r="C460" s="6" t="s">
        <v>672</v>
      </c>
      <c r="D460" s="6" t="s">
        <v>262</v>
      </c>
      <c r="E460" s="6" t="s">
        <v>673</v>
      </c>
    </row>
    <row r="461" spans="1:5" ht="15.75" customHeight="1">
      <c r="A461" s="6">
        <v>459</v>
      </c>
      <c r="B461" s="6" t="s">
        <v>637</v>
      </c>
      <c r="C461" s="6" t="s">
        <v>674</v>
      </c>
      <c r="D461" s="6" t="s">
        <v>262</v>
      </c>
      <c r="E461" s="6" t="s">
        <v>675</v>
      </c>
    </row>
    <row r="462" spans="1:5" ht="15.75" customHeight="1">
      <c r="A462" s="6">
        <v>460</v>
      </c>
      <c r="B462" s="6" t="s">
        <v>637</v>
      </c>
      <c r="C462" s="6" t="s">
        <v>676</v>
      </c>
      <c r="D462" s="6" t="s">
        <v>262</v>
      </c>
      <c r="E462" s="6" t="s">
        <v>677</v>
      </c>
    </row>
    <row r="463" spans="1:5" ht="15.75" customHeight="1">
      <c r="A463" s="6">
        <v>461</v>
      </c>
      <c r="B463" s="6" t="s">
        <v>637</v>
      </c>
      <c r="C463" s="6" t="s">
        <v>678</v>
      </c>
      <c r="D463" s="6" t="s">
        <v>262</v>
      </c>
      <c r="E463" s="6" t="s">
        <v>679</v>
      </c>
    </row>
    <row r="464" spans="1:5" ht="15.75" customHeight="1">
      <c r="A464" s="6">
        <v>462</v>
      </c>
      <c r="B464" s="6" t="s">
        <v>680</v>
      </c>
      <c r="C464" s="6" t="s">
        <v>681</v>
      </c>
      <c r="D464" s="6" t="s">
        <v>262</v>
      </c>
      <c r="E464" s="6" t="s">
        <v>682</v>
      </c>
    </row>
    <row r="465" spans="1:5" ht="15.75" customHeight="1">
      <c r="A465" s="6">
        <v>463</v>
      </c>
      <c r="B465" s="6" t="s">
        <v>680</v>
      </c>
      <c r="C465" s="6" t="s">
        <v>683</v>
      </c>
      <c r="D465" s="6" t="s">
        <v>262</v>
      </c>
      <c r="E465" s="6" t="s">
        <v>684</v>
      </c>
    </row>
    <row r="466" spans="1:5" ht="15.75" customHeight="1">
      <c r="A466" s="6">
        <v>464</v>
      </c>
      <c r="B466" s="6" t="s">
        <v>680</v>
      </c>
      <c r="C466" s="6" t="s">
        <v>685</v>
      </c>
      <c r="D466" s="6" t="s">
        <v>262</v>
      </c>
      <c r="E466" s="6" t="s">
        <v>686</v>
      </c>
    </row>
    <row r="467" spans="1:5" ht="15.75" customHeight="1">
      <c r="A467" s="6">
        <v>465</v>
      </c>
      <c r="B467" s="6" t="s">
        <v>680</v>
      </c>
      <c r="C467" s="6" t="s">
        <v>687</v>
      </c>
      <c r="D467" s="6" t="s">
        <v>265</v>
      </c>
      <c r="E467" s="6" t="s">
        <v>688</v>
      </c>
    </row>
    <row r="468" spans="1:5" ht="15.75" customHeight="1">
      <c r="A468" s="6">
        <v>466</v>
      </c>
      <c r="B468" s="6" t="s">
        <v>680</v>
      </c>
      <c r="C468" s="6" t="s">
        <v>689</v>
      </c>
      <c r="D468" s="6" t="s">
        <v>262</v>
      </c>
      <c r="E468" s="6" t="s">
        <v>690</v>
      </c>
    </row>
    <row r="469" spans="1:5" ht="15.75" customHeight="1">
      <c r="A469" s="6">
        <v>467</v>
      </c>
      <c r="B469" s="6" t="s">
        <v>680</v>
      </c>
      <c r="C469" s="6" t="s">
        <v>691</v>
      </c>
      <c r="D469" s="6" t="s">
        <v>262</v>
      </c>
      <c r="E469" s="6" t="s">
        <v>692</v>
      </c>
    </row>
    <row r="470" spans="1:5" ht="15.75" customHeight="1">
      <c r="A470" s="6">
        <v>468</v>
      </c>
      <c r="B470" s="6" t="s">
        <v>680</v>
      </c>
      <c r="C470" s="6" t="s">
        <v>693</v>
      </c>
      <c r="D470" s="6" t="s">
        <v>262</v>
      </c>
      <c r="E470" s="6" t="s">
        <v>694</v>
      </c>
    </row>
    <row r="471" spans="1:5" ht="15.75" customHeight="1">
      <c r="A471" s="6">
        <v>469</v>
      </c>
      <c r="B471" s="6" t="s">
        <v>680</v>
      </c>
      <c r="C471" s="6" t="s">
        <v>695</v>
      </c>
      <c r="D471" s="6" t="s">
        <v>262</v>
      </c>
      <c r="E471" s="6" t="s">
        <v>696</v>
      </c>
    </row>
    <row r="472" spans="1:5" ht="15.75" customHeight="1">
      <c r="A472" s="6">
        <v>470</v>
      </c>
      <c r="B472" s="6" t="s">
        <v>680</v>
      </c>
      <c r="C472" s="6" t="s">
        <v>697</v>
      </c>
      <c r="D472" s="6" t="s">
        <v>262</v>
      </c>
      <c r="E472" s="6" t="s">
        <v>698</v>
      </c>
    </row>
    <row r="473" spans="1:5" ht="15.75" customHeight="1">
      <c r="A473" s="6">
        <v>471</v>
      </c>
      <c r="B473" s="6" t="s">
        <v>680</v>
      </c>
      <c r="C473" s="6" t="s">
        <v>699</v>
      </c>
      <c r="D473" s="6" t="s">
        <v>265</v>
      </c>
      <c r="E473" s="6" t="s">
        <v>700</v>
      </c>
    </row>
    <row r="474" spans="1:5" ht="15.75" customHeight="1">
      <c r="A474" s="6">
        <v>472</v>
      </c>
      <c r="B474" s="6" t="s">
        <v>680</v>
      </c>
      <c r="C474" s="6" t="s">
        <v>701</v>
      </c>
      <c r="D474" s="6" t="s">
        <v>265</v>
      </c>
      <c r="E474" s="6" t="s">
        <v>702</v>
      </c>
    </row>
    <row r="475" spans="1:5" ht="15.75" customHeight="1">
      <c r="A475" s="6">
        <v>473</v>
      </c>
      <c r="B475" s="6" t="s">
        <v>680</v>
      </c>
      <c r="C475" s="6" t="s">
        <v>703</v>
      </c>
      <c r="D475" s="6" t="s">
        <v>265</v>
      </c>
      <c r="E475" s="6" t="s">
        <v>704</v>
      </c>
    </row>
    <row r="476" spans="1:5" ht="15.75" customHeight="1">
      <c r="A476" s="6">
        <v>474</v>
      </c>
      <c r="B476" s="6" t="s">
        <v>680</v>
      </c>
      <c r="C476" s="6" t="s">
        <v>705</v>
      </c>
      <c r="D476" s="6" t="s">
        <v>262</v>
      </c>
      <c r="E476" s="6" t="s">
        <v>706</v>
      </c>
    </row>
    <row r="477" spans="1:5" ht="15.75" customHeight="1">
      <c r="A477" s="6">
        <v>475</v>
      </c>
      <c r="B477" s="6" t="s">
        <v>680</v>
      </c>
      <c r="C477" s="6" t="s">
        <v>707</v>
      </c>
      <c r="D477" s="6" t="s">
        <v>262</v>
      </c>
      <c r="E477" s="6" t="s">
        <v>708</v>
      </c>
    </row>
    <row r="478" spans="1:5" ht="15.75" customHeight="1">
      <c r="A478" s="6">
        <v>476</v>
      </c>
      <c r="B478" s="6" t="s">
        <v>680</v>
      </c>
      <c r="C478" s="6" t="s">
        <v>709</v>
      </c>
      <c r="D478" s="6" t="s">
        <v>265</v>
      </c>
      <c r="E478" s="6" t="s">
        <v>710</v>
      </c>
    </row>
    <row r="479" spans="1:5" ht="15.75" customHeight="1">
      <c r="A479" s="6">
        <v>477</v>
      </c>
      <c r="B479" s="6" t="s">
        <v>680</v>
      </c>
      <c r="C479" s="6" t="s">
        <v>711</v>
      </c>
      <c r="D479" s="6" t="s">
        <v>262</v>
      </c>
      <c r="E479" s="6" t="s">
        <v>712</v>
      </c>
    </row>
    <row r="480" spans="1:5" ht="15.75" customHeight="1">
      <c r="A480" s="6">
        <v>478</v>
      </c>
      <c r="B480" s="6" t="s">
        <v>680</v>
      </c>
      <c r="C480" s="6" t="s">
        <v>713</v>
      </c>
      <c r="D480" s="6" t="s">
        <v>265</v>
      </c>
      <c r="E480" s="6" t="s">
        <v>714</v>
      </c>
    </row>
    <row r="481" spans="1:5" ht="15.75" customHeight="1">
      <c r="A481" s="6">
        <v>479</v>
      </c>
      <c r="B481" s="6" t="s">
        <v>680</v>
      </c>
      <c r="C481" s="6" t="s">
        <v>715</v>
      </c>
      <c r="D481" s="6" t="s">
        <v>262</v>
      </c>
      <c r="E481" s="6" t="s">
        <v>716</v>
      </c>
    </row>
    <row r="482" spans="1:5" ht="15.75" customHeight="1">
      <c r="A482" s="6">
        <v>480</v>
      </c>
      <c r="B482" s="6" t="s">
        <v>680</v>
      </c>
      <c r="C482" s="6" t="s">
        <v>717</v>
      </c>
      <c r="D482" s="6" t="s">
        <v>262</v>
      </c>
      <c r="E482" s="6" t="s">
        <v>718</v>
      </c>
    </row>
    <row r="483" spans="1:5" ht="15.75" customHeight="1">
      <c r="A483" s="6">
        <v>481</v>
      </c>
      <c r="B483" s="6" t="s">
        <v>680</v>
      </c>
      <c r="C483" s="6" t="s">
        <v>719</v>
      </c>
      <c r="D483" s="6" t="s">
        <v>265</v>
      </c>
      <c r="E483" s="6" t="s">
        <v>720</v>
      </c>
    </row>
    <row r="484" spans="1:5" ht="15.75" customHeight="1">
      <c r="A484" s="6">
        <v>482</v>
      </c>
      <c r="B484" s="6" t="s">
        <v>680</v>
      </c>
      <c r="C484" s="6" t="s">
        <v>721</v>
      </c>
      <c r="D484" s="6" t="s">
        <v>265</v>
      </c>
      <c r="E484" s="6" t="s">
        <v>722</v>
      </c>
    </row>
    <row r="485" spans="1:5" ht="15.75" customHeight="1">
      <c r="A485" s="6">
        <v>483</v>
      </c>
      <c r="B485" s="6" t="s">
        <v>680</v>
      </c>
      <c r="C485" s="6" t="s">
        <v>723</v>
      </c>
      <c r="D485" s="6" t="s">
        <v>265</v>
      </c>
      <c r="E485" s="6" t="s">
        <v>724</v>
      </c>
    </row>
    <row r="486" spans="1:5" ht="15.75" customHeight="1">
      <c r="A486" s="6">
        <v>484</v>
      </c>
      <c r="B486" s="6" t="s">
        <v>680</v>
      </c>
      <c r="C486" s="6" t="s">
        <v>725</v>
      </c>
      <c r="D486" s="6" t="s">
        <v>262</v>
      </c>
      <c r="E486" s="6" t="s">
        <v>726</v>
      </c>
    </row>
    <row r="487" spans="1:5" ht="15.75" customHeight="1">
      <c r="A487" s="6">
        <v>485</v>
      </c>
      <c r="B487" s="6" t="s">
        <v>680</v>
      </c>
      <c r="C487" s="6" t="s">
        <v>727</v>
      </c>
      <c r="D487" s="6" t="s">
        <v>262</v>
      </c>
      <c r="E487" s="6" t="s">
        <v>728</v>
      </c>
    </row>
    <row r="488" spans="1:5" ht="15.75" customHeight="1">
      <c r="A488" s="6">
        <v>486</v>
      </c>
      <c r="B488" s="6" t="s">
        <v>680</v>
      </c>
      <c r="C488" s="6" t="s">
        <v>729</v>
      </c>
      <c r="D488" s="6" t="s">
        <v>262</v>
      </c>
      <c r="E488" s="6" t="s">
        <v>730</v>
      </c>
    </row>
    <row r="489" spans="1:5" ht="15.75" customHeight="1">
      <c r="A489" s="6">
        <v>487</v>
      </c>
      <c r="B489" s="6" t="s">
        <v>680</v>
      </c>
      <c r="C489" s="6" t="s">
        <v>731</v>
      </c>
      <c r="D489" s="6" t="s">
        <v>262</v>
      </c>
      <c r="E489" s="6" t="s">
        <v>732</v>
      </c>
    </row>
    <row r="490" spans="1:5" ht="15.75" customHeight="1">
      <c r="A490" s="6">
        <v>488</v>
      </c>
      <c r="B490" s="6" t="s">
        <v>680</v>
      </c>
      <c r="C490" s="6" t="s">
        <v>733</v>
      </c>
      <c r="D490" s="6" t="s">
        <v>262</v>
      </c>
      <c r="E490" s="6" t="s">
        <v>734</v>
      </c>
    </row>
    <row r="491" spans="1:5" ht="15.75" customHeight="1">
      <c r="A491" s="6">
        <v>489</v>
      </c>
      <c r="B491" s="6" t="s">
        <v>680</v>
      </c>
      <c r="C491" s="6" t="s">
        <v>735</v>
      </c>
      <c r="D491" s="6" t="s">
        <v>262</v>
      </c>
      <c r="E491" s="6" t="s">
        <v>736</v>
      </c>
    </row>
    <row r="492" spans="1:5" ht="15.75" customHeight="1">
      <c r="A492" s="6">
        <v>490</v>
      </c>
      <c r="B492" s="6" t="s">
        <v>680</v>
      </c>
      <c r="C492" s="6" t="s">
        <v>737</v>
      </c>
      <c r="D492" s="6" t="s">
        <v>265</v>
      </c>
      <c r="E492" s="6" t="s">
        <v>738</v>
      </c>
    </row>
    <row r="493" spans="1:5" ht="15.75" customHeight="1">
      <c r="A493" s="6">
        <v>491</v>
      </c>
      <c r="B493" s="6" t="s">
        <v>680</v>
      </c>
      <c r="C493" s="6" t="s">
        <v>739</v>
      </c>
      <c r="D493" s="6" t="s">
        <v>262</v>
      </c>
      <c r="E493" s="6" t="s">
        <v>740</v>
      </c>
    </row>
    <row r="494" spans="1:5" ht="15.75" customHeight="1">
      <c r="A494" s="6">
        <v>492</v>
      </c>
      <c r="B494" s="6" t="s">
        <v>680</v>
      </c>
      <c r="C494" s="6" t="s">
        <v>741</v>
      </c>
      <c r="D494" s="6" t="s">
        <v>265</v>
      </c>
      <c r="E494" s="6" t="s">
        <v>742</v>
      </c>
    </row>
    <row r="495" spans="1:5" ht="15.75" customHeight="1">
      <c r="A495" s="6">
        <v>493</v>
      </c>
      <c r="B495" s="6" t="s">
        <v>680</v>
      </c>
      <c r="C495" s="6" t="s">
        <v>743</v>
      </c>
      <c r="D495" s="6" t="s">
        <v>262</v>
      </c>
      <c r="E495" s="6" t="s">
        <v>744</v>
      </c>
    </row>
    <row r="496" spans="1:5" ht="15.75" customHeight="1">
      <c r="A496" s="6">
        <v>494</v>
      </c>
      <c r="B496" s="6" t="s">
        <v>680</v>
      </c>
      <c r="C496" s="6" t="s">
        <v>745</v>
      </c>
      <c r="D496" s="6" t="s">
        <v>262</v>
      </c>
      <c r="E496" s="6" t="s">
        <v>746</v>
      </c>
    </row>
    <row r="497" spans="1:5" ht="15.75" customHeight="1">
      <c r="A497" s="6">
        <v>495</v>
      </c>
      <c r="B497" s="6" t="s">
        <v>680</v>
      </c>
      <c r="C497" s="6" t="s">
        <v>747</v>
      </c>
      <c r="D497" s="6" t="s">
        <v>262</v>
      </c>
      <c r="E497" s="6" t="s">
        <v>748</v>
      </c>
    </row>
    <row r="498" spans="1:5" ht="15.75" customHeight="1">
      <c r="A498" s="6">
        <v>496</v>
      </c>
      <c r="B498" s="6" t="s">
        <v>680</v>
      </c>
      <c r="C498" s="6" t="s">
        <v>749</v>
      </c>
      <c r="D498" s="6" t="s">
        <v>262</v>
      </c>
      <c r="E498" s="6" t="s">
        <v>750</v>
      </c>
    </row>
    <row r="499" spans="1:5" ht="15.75" customHeight="1">
      <c r="A499" s="6">
        <v>497</v>
      </c>
      <c r="B499" s="6" t="s">
        <v>680</v>
      </c>
      <c r="C499" s="6" t="s">
        <v>751</v>
      </c>
      <c r="D499" s="6" t="s">
        <v>262</v>
      </c>
      <c r="E499" s="6" t="s">
        <v>752</v>
      </c>
    </row>
    <row r="500" spans="1:5" ht="15.75" customHeight="1">
      <c r="A500" s="6">
        <v>498</v>
      </c>
      <c r="B500" s="6" t="s">
        <v>680</v>
      </c>
      <c r="C500" s="6" t="s">
        <v>753</v>
      </c>
      <c r="D500" s="6" t="s">
        <v>262</v>
      </c>
      <c r="E500" s="6" t="s">
        <v>754</v>
      </c>
    </row>
    <row r="501" spans="1:5" ht="15.75" customHeight="1">
      <c r="A501" s="6">
        <v>499</v>
      </c>
      <c r="B501" s="6" t="s">
        <v>680</v>
      </c>
      <c r="C501" s="6" t="s">
        <v>755</v>
      </c>
      <c r="D501" s="6" t="s">
        <v>262</v>
      </c>
      <c r="E501" s="6" t="s">
        <v>756</v>
      </c>
    </row>
    <row r="502" spans="1:5" ht="15.75" customHeight="1">
      <c r="A502" s="6">
        <v>500</v>
      </c>
      <c r="B502" s="6" t="s">
        <v>680</v>
      </c>
      <c r="C502" s="6" t="s">
        <v>757</v>
      </c>
      <c r="D502" s="6" t="s">
        <v>262</v>
      </c>
      <c r="E502" s="6" t="s">
        <v>758</v>
      </c>
    </row>
    <row r="503" spans="1:5" ht="15.75" customHeight="1">
      <c r="A503" s="6">
        <v>501</v>
      </c>
      <c r="B503" s="6" t="s">
        <v>680</v>
      </c>
      <c r="C503" s="6" t="s">
        <v>759</v>
      </c>
      <c r="D503" s="6" t="s">
        <v>262</v>
      </c>
      <c r="E503" s="6" t="s">
        <v>760</v>
      </c>
    </row>
    <row r="504" spans="1:5" ht="15.75" customHeight="1">
      <c r="A504" s="6">
        <v>502</v>
      </c>
      <c r="B504" s="6" t="s">
        <v>680</v>
      </c>
      <c r="C504" s="6" t="s">
        <v>761</v>
      </c>
      <c r="D504" s="6" t="s">
        <v>265</v>
      </c>
      <c r="E504" s="6" t="s">
        <v>762</v>
      </c>
    </row>
    <row r="505" spans="1:5" ht="15.75" customHeight="1">
      <c r="A505" s="6">
        <v>503</v>
      </c>
      <c r="B505" s="6" t="s">
        <v>680</v>
      </c>
      <c r="C505" s="6" t="s">
        <v>763</v>
      </c>
      <c r="D505" s="6" t="s">
        <v>262</v>
      </c>
      <c r="E505" s="6" t="s">
        <v>764</v>
      </c>
    </row>
    <row r="506" spans="1:5" ht="15.75" customHeight="1">
      <c r="A506" s="6">
        <v>504</v>
      </c>
      <c r="B506" s="6" t="s">
        <v>680</v>
      </c>
      <c r="C506" s="6" t="s">
        <v>765</v>
      </c>
      <c r="D506" s="6" t="s">
        <v>262</v>
      </c>
      <c r="E506" s="6" t="s">
        <v>766</v>
      </c>
    </row>
    <row r="507" spans="1:5" ht="15.75" customHeight="1">
      <c r="A507" s="6">
        <v>505</v>
      </c>
      <c r="B507" s="6" t="s">
        <v>680</v>
      </c>
      <c r="C507" s="6" t="s">
        <v>767</v>
      </c>
      <c r="D507" s="6" t="s">
        <v>265</v>
      </c>
      <c r="E507" s="6" t="s">
        <v>768</v>
      </c>
    </row>
    <row r="508" spans="1:5" ht="15.75" customHeight="1">
      <c r="A508" s="6">
        <v>506</v>
      </c>
      <c r="B508" s="6" t="s">
        <v>680</v>
      </c>
      <c r="C508" s="6" t="s">
        <v>769</v>
      </c>
      <c r="D508" s="6" t="s">
        <v>265</v>
      </c>
      <c r="E508" s="6" t="s">
        <v>770</v>
      </c>
    </row>
    <row r="509" spans="1:5" ht="15.75" customHeight="1">
      <c r="A509" s="6">
        <v>507</v>
      </c>
      <c r="B509" s="6" t="s">
        <v>680</v>
      </c>
      <c r="C509" s="6" t="s">
        <v>771</v>
      </c>
      <c r="D509" s="6" t="s">
        <v>262</v>
      </c>
      <c r="E509" s="6" t="s">
        <v>772</v>
      </c>
    </row>
    <row r="510" spans="1:5" ht="15.75" customHeight="1">
      <c r="A510" s="6">
        <v>508</v>
      </c>
      <c r="B510" s="6" t="s">
        <v>680</v>
      </c>
      <c r="C510" s="6" t="s">
        <v>773</v>
      </c>
      <c r="D510" s="6" t="s">
        <v>262</v>
      </c>
      <c r="E510" s="6" t="s">
        <v>774</v>
      </c>
    </row>
    <row r="511" spans="1:5" ht="15.75" customHeight="1">
      <c r="A511" s="6">
        <v>509</v>
      </c>
      <c r="B511" s="6" t="s">
        <v>680</v>
      </c>
      <c r="C511" s="6" t="s">
        <v>775</v>
      </c>
      <c r="D511" s="6" t="s">
        <v>265</v>
      </c>
      <c r="E511" s="6" t="s">
        <v>776</v>
      </c>
    </row>
    <row r="512" spans="1:5" ht="15.75" customHeight="1">
      <c r="A512" s="6">
        <v>510</v>
      </c>
      <c r="B512" s="6" t="s">
        <v>680</v>
      </c>
      <c r="C512" s="6" t="s">
        <v>777</v>
      </c>
      <c r="D512" s="6" t="s">
        <v>262</v>
      </c>
      <c r="E512" s="6" t="s">
        <v>778</v>
      </c>
    </row>
    <row r="513" spans="1:5" ht="15.75" customHeight="1">
      <c r="A513" s="6">
        <v>511</v>
      </c>
      <c r="B513" s="6" t="s">
        <v>680</v>
      </c>
      <c r="C513" s="6" t="s">
        <v>779</v>
      </c>
      <c r="D513" s="6" t="s">
        <v>262</v>
      </c>
      <c r="E513" s="6" t="s">
        <v>780</v>
      </c>
    </row>
    <row r="514" spans="1:5" ht="15.75" customHeight="1">
      <c r="A514" s="6">
        <v>512</v>
      </c>
      <c r="B514" s="6" t="s">
        <v>680</v>
      </c>
      <c r="C514" s="6" t="s">
        <v>781</v>
      </c>
      <c r="D514" s="6" t="s">
        <v>262</v>
      </c>
      <c r="E514" s="6" t="s">
        <v>782</v>
      </c>
    </row>
    <row r="515" spans="1:5" ht="15.75" customHeight="1">
      <c r="A515" s="6">
        <v>513</v>
      </c>
      <c r="B515" s="6" t="s">
        <v>680</v>
      </c>
      <c r="C515" s="6" t="s">
        <v>783</v>
      </c>
      <c r="D515" s="6" t="s">
        <v>265</v>
      </c>
      <c r="E515" s="6" t="s">
        <v>784</v>
      </c>
    </row>
    <row r="516" spans="1:5" ht="15.75" customHeight="1">
      <c r="A516" s="6">
        <v>514</v>
      </c>
      <c r="B516" s="6" t="s">
        <v>680</v>
      </c>
      <c r="C516" s="6" t="s">
        <v>785</v>
      </c>
      <c r="D516" s="6" t="s">
        <v>265</v>
      </c>
      <c r="E516" s="6" t="s">
        <v>786</v>
      </c>
    </row>
    <row r="517" spans="1:5" ht="15.75" customHeight="1">
      <c r="A517" s="6">
        <v>515</v>
      </c>
      <c r="B517" s="6" t="s">
        <v>680</v>
      </c>
      <c r="C517" s="6" t="s">
        <v>787</v>
      </c>
      <c r="D517" s="6" t="s">
        <v>262</v>
      </c>
      <c r="E517" s="6" t="s">
        <v>788</v>
      </c>
    </row>
    <row r="518" spans="1:5" ht="15.75" customHeight="1">
      <c r="A518" s="6">
        <v>516</v>
      </c>
      <c r="B518" s="6" t="s">
        <v>680</v>
      </c>
      <c r="C518" s="6" t="s">
        <v>789</v>
      </c>
      <c r="D518" s="6" t="s">
        <v>265</v>
      </c>
      <c r="E518" s="6" t="s">
        <v>790</v>
      </c>
    </row>
    <row r="519" spans="1:5" ht="15.75" customHeight="1">
      <c r="A519" s="6">
        <v>517</v>
      </c>
      <c r="B519" s="6" t="s">
        <v>680</v>
      </c>
      <c r="C519" s="6" t="s">
        <v>791</v>
      </c>
      <c r="D519" s="6" t="s">
        <v>262</v>
      </c>
      <c r="E519" s="6" t="s">
        <v>792</v>
      </c>
    </row>
    <row r="520" spans="1:5" ht="15.75" customHeight="1">
      <c r="A520" s="6">
        <v>518</v>
      </c>
      <c r="B520" s="6" t="s">
        <v>680</v>
      </c>
      <c r="C520" s="6" t="s">
        <v>793</v>
      </c>
      <c r="D520" s="6" t="s">
        <v>265</v>
      </c>
      <c r="E520" s="6" t="s">
        <v>794</v>
      </c>
    </row>
    <row r="521" spans="1:5" ht="15.75" customHeight="1">
      <c r="A521" s="6">
        <v>519</v>
      </c>
      <c r="B521" s="6" t="s">
        <v>680</v>
      </c>
      <c r="C521" s="6" t="s">
        <v>795</v>
      </c>
      <c r="D521" s="6" t="s">
        <v>265</v>
      </c>
      <c r="E521" s="6" t="s">
        <v>796</v>
      </c>
    </row>
    <row r="522" spans="1:5" ht="15.75" customHeight="1">
      <c r="A522" s="6">
        <v>520</v>
      </c>
      <c r="B522" s="6" t="s">
        <v>797</v>
      </c>
      <c r="C522" s="6" t="s">
        <v>798</v>
      </c>
      <c r="D522" s="6" t="s">
        <v>265</v>
      </c>
      <c r="E522" s="6" t="s">
        <v>799</v>
      </c>
    </row>
    <row r="523" spans="1:5" ht="15.75" customHeight="1">
      <c r="A523" s="6">
        <v>521</v>
      </c>
      <c r="B523" s="6" t="s">
        <v>797</v>
      </c>
      <c r="C523" s="6" t="s">
        <v>800</v>
      </c>
      <c r="D523" s="6" t="s">
        <v>265</v>
      </c>
      <c r="E523" s="6" t="s">
        <v>801</v>
      </c>
    </row>
    <row r="524" spans="1:5" ht="15.75" customHeight="1">
      <c r="A524" s="6">
        <v>522</v>
      </c>
      <c r="B524" s="6" t="s">
        <v>797</v>
      </c>
      <c r="C524" s="6" t="s">
        <v>802</v>
      </c>
      <c r="D524" s="6" t="s">
        <v>262</v>
      </c>
      <c r="E524" s="6" t="s">
        <v>803</v>
      </c>
    </row>
    <row r="525" spans="1:5" ht="15.75" customHeight="1">
      <c r="A525" s="6">
        <v>523</v>
      </c>
      <c r="B525" s="6" t="s">
        <v>797</v>
      </c>
      <c r="C525" s="6" t="s">
        <v>804</v>
      </c>
      <c r="D525" s="6" t="s">
        <v>265</v>
      </c>
      <c r="E525" s="6" t="s">
        <v>805</v>
      </c>
    </row>
    <row r="526" spans="1:5" ht="15.75" customHeight="1">
      <c r="A526" s="6">
        <v>524</v>
      </c>
      <c r="B526" s="6" t="s">
        <v>797</v>
      </c>
      <c r="C526" s="6" t="s">
        <v>806</v>
      </c>
      <c r="D526" s="6" t="s">
        <v>265</v>
      </c>
      <c r="E526" s="6" t="s">
        <v>807</v>
      </c>
    </row>
    <row r="527" spans="1:5" ht="15.75" customHeight="1">
      <c r="A527" s="6">
        <v>525</v>
      </c>
      <c r="B527" s="6" t="s">
        <v>797</v>
      </c>
      <c r="C527" s="6" t="s">
        <v>808</v>
      </c>
      <c r="D527" s="6" t="s">
        <v>265</v>
      </c>
      <c r="E527" s="6" t="s">
        <v>809</v>
      </c>
    </row>
    <row r="528" spans="1:5" ht="15.75" customHeight="1">
      <c r="A528" s="6">
        <v>526</v>
      </c>
      <c r="B528" s="6" t="s">
        <v>797</v>
      </c>
      <c r="C528" s="6" t="s">
        <v>810</v>
      </c>
      <c r="D528" s="6" t="s">
        <v>262</v>
      </c>
      <c r="E528" s="6" t="s">
        <v>811</v>
      </c>
    </row>
    <row r="529" spans="1:5" ht="15.75" customHeight="1">
      <c r="A529" s="6">
        <v>527</v>
      </c>
      <c r="B529" s="6" t="s">
        <v>797</v>
      </c>
      <c r="C529" s="6" t="s">
        <v>812</v>
      </c>
      <c r="D529" s="6" t="s">
        <v>265</v>
      </c>
      <c r="E529" s="6" t="s">
        <v>813</v>
      </c>
    </row>
    <row r="530" spans="1:5" ht="15.75" customHeight="1">
      <c r="A530" s="6">
        <v>528</v>
      </c>
      <c r="B530" s="6" t="s">
        <v>797</v>
      </c>
      <c r="C530" s="6" t="s">
        <v>814</v>
      </c>
      <c r="D530" s="6" t="s">
        <v>265</v>
      </c>
      <c r="E530" s="6" t="s">
        <v>815</v>
      </c>
    </row>
    <row r="531" spans="1:5" ht="15.75" customHeight="1">
      <c r="A531" s="6">
        <v>529</v>
      </c>
      <c r="B531" s="6" t="s">
        <v>797</v>
      </c>
      <c r="C531" s="6" t="s">
        <v>816</v>
      </c>
      <c r="D531" s="6" t="s">
        <v>265</v>
      </c>
      <c r="E531" s="6" t="s">
        <v>817</v>
      </c>
    </row>
    <row r="532" spans="1:5" ht="15.75" customHeight="1">
      <c r="A532" s="6">
        <v>530</v>
      </c>
      <c r="B532" s="6" t="s">
        <v>797</v>
      </c>
      <c r="C532" s="6" t="s">
        <v>818</v>
      </c>
      <c r="D532" s="6" t="s">
        <v>265</v>
      </c>
      <c r="E532" s="6" t="s">
        <v>819</v>
      </c>
    </row>
  </sheetData>
  <sheetProtection/>
  <autoFilter ref="A2:E532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电电Kodi</cp:lastModifiedBy>
  <dcterms:created xsi:type="dcterms:W3CDTF">2020-04-02T04:01:42Z</dcterms:created>
  <dcterms:modified xsi:type="dcterms:W3CDTF">2020-05-20T08:42:19Z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