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990" activeTab="0"/>
  </bookViews>
  <sheets>
    <sheet name="合格人员 海口市建设工程质量安全监督站面向社会招聘工作人员 " sheetId="1" r:id="rId1"/>
  </sheets>
  <definedNames/>
  <calcPr fullCalcOnLoad="1"/>
</workbook>
</file>

<file path=xl/sharedStrings.xml><?xml version="1.0" encoding="utf-8"?>
<sst xmlns="http://schemas.openxmlformats.org/spreadsheetml/2006/main" count="196" uniqueCount="11">
  <si>
    <t>海口市建设工程质量安全监督站面向社会招聘
工作人员合格人员</t>
  </si>
  <si>
    <t>序号</t>
  </si>
  <si>
    <t>报考岗位</t>
  </si>
  <si>
    <t>姓名</t>
  </si>
  <si>
    <t>性别</t>
  </si>
  <si>
    <t>0101_技术岗位1</t>
  </si>
  <si>
    <t>0102_技术岗位2</t>
  </si>
  <si>
    <t>0103_技术岗位3</t>
  </si>
  <si>
    <t>0104_技术岗位4</t>
  </si>
  <si>
    <t>0105_技术岗位5</t>
  </si>
  <si>
    <t>0106_管理岗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</si>
</sst>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3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3"/>
  <sheetViews>
    <sheetView tabSelected="1" workbookViewId="0" topLeftCell="A1">
      <selection activeCell="J8" sqref="J8"/>
    </sheetView>
  </sheetViews>
  <sheetFormatPr defaultColWidth="9.00390625" defaultRowHeight="15"/>
  <cols>
    <col min="1" max="4" width="20.57421875" style="0" customWidth="1"/>
  </cols>
  <sheetData>
    <row r="1" spans="1:4" ht="73.5" customHeight="1">
      <c r="A1" s="1" t="s">
        <v>0</v>
      </c>
      <c r="B1" s="2"/>
      <c r="C1" s="2"/>
      <c r="D1" s="2"/>
    </row>
    <row r="2" spans="1:4" ht="30" customHeight="1">
      <c r="A2" s="3" t="s">
        <v>1</v>
      </c>
      <c r="B2" s="3" t="s">
        <v>2</v>
      </c>
      <c r="C2" s="3" t="s">
        <v>3</v>
      </c>
      <c r="D2" s="3" t="s">
        <v>4</v>
      </c>
    </row>
    <row r="3" spans="1:4" ht="30" customHeight="1">
      <c r="A3" s="4">
        <v>1</v>
      </c>
      <c r="B3" s="4" t="s">
        <v>5</v>
      </c>
      <c r="C3" s="4" t="str">
        <f>"罗运志"</f>
        <v>罗运志</v>
      </c>
      <c r="D3" s="4" t="str">
        <f>"男"</f>
        <v>男</v>
      </c>
    </row>
    <row r="4" spans="1:4" ht="30" customHeight="1">
      <c r="A4" s="4">
        <v>2</v>
      </c>
      <c r="B4" s="4" t="s">
        <v>5</v>
      </c>
      <c r="C4" s="4" t="str">
        <f>"王友亮"</f>
        <v>王友亮</v>
      </c>
      <c r="D4" s="4" t="str">
        <f>"男"</f>
        <v>男</v>
      </c>
    </row>
    <row r="5" spans="1:4" ht="30" customHeight="1">
      <c r="A5" s="4">
        <v>3</v>
      </c>
      <c r="B5" s="4" t="s">
        <v>5</v>
      </c>
      <c r="C5" s="4" t="str">
        <f>"冯大道"</f>
        <v>冯大道</v>
      </c>
      <c r="D5" s="4" t="str">
        <f>"男"</f>
        <v>男</v>
      </c>
    </row>
    <row r="6" spans="1:4" ht="30" customHeight="1">
      <c r="A6" s="4">
        <v>4</v>
      </c>
      <c r="B6" s="4" t="s">
        <v>6</v>
      </c>
      <c r="C6" s="4" t="str">
        <f>"张苗"</f>
        <v>张苗</v>
      </c>
      <c r="D6" s="4" t="str">
        <f>"女"</f>
        <v>女</v>
      </c>
    </row>
    <row r="7" spans="1:4" ht="30" customHeight="1">
      <c r="A7" s="4">
        <v>5</v>
      </c>
      <c r="B7" s="4" t="s">
        <v>6</v>
      </c>
      <c r="C7" s="4" t="str">
        <f>"钟兴博"</f>
        <v>钟兴博</v>
      </c>
      <c r="D7" s="4" t="str">
        <f aca="true" t="shared" si="0" ref="D7:D14">"男"</f>
        <v>男</v>
      </c>
    </row>
    <row r="8" spans="1:4" ht="30" customHeight="1">
      <c r="A8" s="4">
        <v>6</v>
      </c>
      <c r="B8" s="4" t="s">
        <v>6</v>
      </c>
      <c r="C8" s="4" t="str">
        <f>"羊强进"</f>
        <v>羊强进</v>
      </c>
      <c r="D8" s="4" t="str">
        <f t="shared" si="0"/>
        <v>男</v>
      </c>
    </row>
    <row r="9" spans="1:4" ht="30" customHeight="1">
      <c r="A9" s="4">
        <v>7</v>
      </c>
      <c r="B9" s="4" t="s">
        <v>6</v>
      </c>
      <c r="C9" s="4" t="str">
        <f>"刘泽威"</f>
        <v>刘泽威</v>
      </c>
      <c r="D9" s="4" t="str">
        <f t="shared" si="0"/>
        <v>男</v>
      </c>
    </row>
    <row r="10" spans="1:4" ht="30" customHeight="1">
      <c r="A10" s="4">
        <v>8</v>
      </c>
      <c r="B10" s="4" t="s">
        <v>6</v>
      </c>
      <c r="C10" s="4" t="str">
        <f>"王潇斌"</f>
        <v>王潇斌</v>
      </c>
      <c r="D10" s="4" t="str">
        <f t="shared" si="0"/>
        <v>男</v>
      </c>
    </row>
    <row r="11" spans="1:4" ht="30" customHeight="1">
      <c r="A11" s="4">
        <v>9</v>
      </c>
      <c r="B11" s="4" t="s">
        <v>6</v>
      </c>
      <c r="C11" s="4" t="str">
        <f>"江宇杰"</f>
        <v>江宇杰</v>
      </c>
      <c r="D11" s="4" t="str">
        <f t="shared" si="0"/>
        <v>男</v>
      </c>
    </row>
    <row r="12" spans="1:4" ht="30" customHeight="1">
      <c r="A12" s="4">
        <v>10</v>
      </c>
      <c r="B12" s="4" t="s">
        <v>6</v>
      </c>
      <c r="C12" s="4" t="str">
        <f>"杨世煌"</f>
        <v>杨世煌</v>
      </c>
      <c r="D12" s="4" t="str">
        <f t="shared" si="0"/>
        <v>男</v>
      </c>
    </row>
    <row r="13" spans="1:4" ht="30" customHeight="1">
      <c r="A13" s="4">
        <v>11</v>
      </c>
      <c r="B13" s="4" t="s">
        <v>6</v>
      </c>
      <c r="C13" s="4" t="str">
        <f>"陈景"</f>
        <v>陈景</v>
      </c>
      <c r="D13" s="4" t="str">
        <f t="shared" si="0"/>
        <v>男</v>
      </c>
    </row>
    <row r="14" spans="1:4" ht="30" customHeight="1">
      <c r="A14" s="4">
        <v>12</v>
      </c>
      <c r="B14" s="4" t="s">
        <v>6</v>
      </c>
      <c r="C14" s="4" t="str">
        <f>"王运洪"</f>
        <v>王运洪</v>
      </c>
      <c r="D14" s="4" t="str">
        <f t="shared" si="0"/>
        <v>男</v>
      </c>
    </row>
    <row r="15" spans="1:4" ht="30" customHeight="1">
      <c r="A15" s="4">
        <v>13</v>
      </c>
      <c r="B15" s="4" t="s">
        <v>6</v>
      </c>
      <c r="C15" s="4" t="str">
        <f>"洪后余"</f>
        <v>洪后余</v>
      </c>
      <c r="D15" s="4" t="str">
        <f>"女"</f>
        <v>女</v>
      </c>
    </row>
    <row r="16" spans="1:4" ht="30" customHeight="1">
      <c r="A16" s="4">
        <v>14</v>
      </c>
      <c r="B16" s="4" t="s">
        <v>6</v>
      </c>
      <c r="C16" s="4" t="str">
        <f>"洪艺"</f>
        <v>洪艺</v>
      </c>
      <c r="D16" s="4" t="str">
        <f>"女"</f>
        <v>女</v>
      </c>
    </row>
    <row r="17" spans="1:4" ht="30" customHeight="1">
      <c r="A17" s="4">
        <v>15</v>
      </c>
      <c r="B17" s="4" t="s">
        <v>6</v>
      </c>
      <c r="C17" s="4" t="str">
        <f>"陈振才"</f>
        <v>陈振才</v>
      </c>
      <c r="D17" s="4" t="str">
        <f>"男"</f>
        <v>男</v>
      </c>
    </row>
    <row r="18" spans="1:4" ht="30" customHeight="1">
      <c r="A18" s="4">
        <v>16</v>
      </c>
      <c r="B18" s="4" t="s">
        <v>6</v>
      </c>
      <c r="C18" s="4" t="str">
        <f>"陈和燕"</f>
        <v>陈和燕</v>
      </c>
      <c r="D18" s="4" t="str">
        <f>"女"</f>
        <v>女</v>
      </c>
    </row>
    <row r="19" spans="1:4" ht="30" customHeight="1">
      <c r="A19" s="4">
        <v>17</v>
      </c>
      <c r="B19" s="4" t="s">
        <v>6</v>
      </c>
      <c r="C19" s="4" t="str">
        <f>"赵晶晶"</f>
        <v>赵晶晶</v>
      </c>
      <c r="D19" s="4" t="str">
        <f>"女"</f>
        <v>女</v>
      </c>
    </row>
    <row r="20" spans="1:4" ht="30" customHeight="1">
      <c r="A20" s="4">
        <v>18</v>
      </c>
      <c r="B20" s="4" t="s">
        <v>6</v>
      </c>
      <c r="C20" s="4" t="str">
        <f>"张慧"</f>
        <v>张慧</v>
      </c>
      <c r="D20" s="4" t="str">
        <f>"女"</f>
        <v>女</v>
      </c>
    </row>
    <row r="21" spans="1:4" ht="30" customHeight="1">
      <c r="A21" s="4">
        <v>19</v>
      </c>
      <c r="B21" s="4" t="s">
        <v>6</v>
      </c>
      <c r="C21" s="4" t="str">
        <f>"王岸"</f>
        <v>王岸</v>
      </c>
      <c r="D21" s="4" t="str">
        <f>"男"</f>
        <v>男</v>
      </c>
    </row>
    <row r="22" spans="1:4" ht="30" customHeight="1">
      <c r="A22" s="4">
        <v>20</v>
      </c>
      <c r="B22" s="4" t="s">
        <v>7</v>
      </c>
      <c r="C22" s="4" t="str">
        <f>"温祥灵"</f>
        <v>温祥灵</v>
      </c>
      <c r="D22" s="4" t="str">
        <f>"男"</f>
        <v>男</v>
      </c>
    </row>
    <row r="23" spans="1:4" ht="30" customHeight="1">
      <c r="A23" s="4">
        <v>21</v>
      </c>
      <c r="B23" s="4" t="s">
        <v>7</v>
      </c>
      <c r="C23" s="4" t="str">
        <f>"王和祥"</f>
        <v>王和祥</v>
      </c>
      <c r="D23" s="4" t="str">
        <f>"男"</f>
        <v>男</v>
      </c>
    </row>
    <row r="24" spans="1:4" ht="30" customHeight="1">
      <c r="A24" s="4">
        <v>22</v>
      </c>
      <c r="B24" s="4" t="s">
        <v>7</v>
      </c>
      <c r="C24" s="4" t="str">
        <f>"林慧"</f>
        <v>林慧</v>
      </c>
      <c r="D24" s="4" t="str">
        <f>"女"</f>
        <v>女</v>
      </c>
    </row>
    <row r="25" spans="1:4" ht="30" customHeight="1">
      <c r="A25" s="4">
        <v>23</v>
      </c>
      <c r="B25" s="4" t="s">
        <v>7</v>
      </c>
      <c r="C25" s="4" t="str">
        <f>"陈勋就"</f>
        <v>陈勋就</v>
      </c>
      <c r="D25" s="4" t="str">
        <f aca="true" t="shared" si="1" ref="D25:D35">"男"</f>
        <v>男</v>
      </c>
    </row>
    <row r="26" spans="1:4" ht="30" customHeight="1">
      <c r="A26" s="4">
        <v>24</v>
      </c>
      <c r="B26" s="4" t="s">
        <v>8</v>
      </c>
      <c r="C26" s="4" t="str">
        <f>"张耀泽"</f>
        <v>张耀泽</v>
      </c>
      <c r="D26" s="4" t="str">
        <f t="shared" si="1"/>
        <v>男</v>
      </c>
    </row>
    <row r="27" spans="1:4" ht="30" customHeight="1">
      <c r="A27" s="4">
        <v>25</v>
      </c>
      <c r="B27" s="4" t="s">
        <v>8</v>
      </c>
      <c r="C27" s="4" t="str">
        <f>"叶保海"</f>
        <v>叶保海</v>
      </c>
      <c r="D27" s="4" t="str">
        <f t="shared" si="1"/>
        <v>男</v>
      </c>
    </row>
    <row r="28" spans="1:4" ht="30" customHeight="1">
      <c r="A28" s="4">
        <v>26</v>
      </c>
      <c r="B28" s="4" t="s">
        <v>8</v>
      </c>
      <c r="C28" s="4" t="str">
        <f>"陈希越"</f>
        <v>陈希越</v>
      </c>
      <c r="D28" s="4" t="str">
        <f t="shared" si="1"/>
        <v>男</v>
      </c>
    </row>
    <row r="29" spans="1:4" ht="30" customHeight="1">
      <c r="A29" s="4">
        <v>27</v>
      </c>
      <c r="B29" s="4" t="s">
        <v>8</v>
      </c>
      <c r="C29" s="4" t="str">
        <f>"刘先明"</f>
        <v>刘先明</v>
      </c>
      <c r="D29" s="4" t="str">
        <f t="shared" si="1"/>
        <v>男</v>
      </c>
    </row>
    <row r="30" spans="1:4" ht="30" customHeight="1">
      <c r="A30" s="4">
        <v>28</v>
      </c>
      <c r="B30" s="4" t="s">
        <v>8</v>
      </c>
      <c r="C30" s="4" t="str">
        <f>"李昌权"</f>
        <v>李昌权</v>
      </c>
      <c r="D30" s="4" t="str">
        <f t="shared" si="1"/>
        <v>男</v>
      </c>
    </row>
    <row r="31" spans="1:4" ht="30" customHeight="1">
      <c r="A31" s="4">
        <v>29</v>
      </c>
      <c r="B31" s="4" t="s">
        <v>8</v>
      </c>
      <c r="C31" s="4" t="str">
        <f>"何瑞超"</f>
        <v>何瑞超</v>
      </c>
      <c r="D31" s="4" t="str">
        <f t="shared" si="1"/>
        <v>男</v>
      </c>
    </row>
    <row r="32" spans="1:4" ht="30" customHeight="1">
      <c r="A32" s="4">
        <v>30</v>
      </c>
      <c r="B32" s="4" t="s">
        <v>8</v>
      </c>
      <c r="C32" s="4" t="str">
        <f>"陈程"</f>
        <v>陈程</v>
      </c>
      <c r="D32" s="4" t="str">
        <f t="shared" si="1"/>
        <v>男</v>
      </c>
    </row>
    <row r="33" spans="1:4" ht="30" customHeight="1">
      <c r="A33" s="4">
        <v>31</v>
      </c>
      <c r="B33" s="4" t="s">
        <v>8</v>
      </c>
      <c r="C33" s="4" t="str">
        <f>"冯耀国"</f>
        <v>冯耀国</v>
      </c>
      <c r="D33" s="4" t="str">
        <f t="shared" si="1"/>
        <v>男</v>
      </c>
    </row>
    <row r="34" spans="1:4" ht="30" customHeight="1">
      <c r="A34" s="4">
        <v>32</v>
      </c>
      <c r="B34" s="4" t="s">
        <v>8</v>
      </c>
      <c r="C34" s="4" t="str">
        <f>"韦振东"</f>
        <v>韦振东</v>
      </c>
      <c r="D34" s="4" t="str">
        <f t="shared" si="1"/>
        <v>男</v>
      </c>
    </row>
    <row r="35" spans="1:4" ht="30" customHeight="1">
      <c r="A35" s="4">
        <v>33</v>
      </c>
      <c r="B35" s="4" t="s">
        <v>8</v>
      </c>
      <c r="C35" s="4" t="str">
        <f>"蒙积明"</f>
        <v>蒙积明</v>
      </c>
      <c r="D35" s="4" t="str">
        <f t="shared" si="1"/>
        <v>男</v>
      </c>
    </row>
    <row r="36" spans="1:4" ht="30" customHeight="1">
      <c r="A36" s="4">
        <v>34</v>
      </c>
      <c r="B36" s="4" t="s">
        <v>8</v>
      </c>
      <c r="C36" s="4" t="str">
        <f>"黎俊雅"</f>
        <v>黎俊雅</v>
      </c>
      <c r="D36" s="4" t="str">
        <f>"女"</f>
        <v>女</v>
      </c>
    </row>
    <row r="37" spans="1:4" ht="30" customHeight="1">
      <c r="A37" s="4">
        <v>35</v>
      </c>
      <c r="B37" s="4" t="s">
        <v>8</v>
      </c>
      <c r="C37" s="4" t="str">
        <f>"陈小润"</f>
        <v>陈小润</v>
      </c>
      <c r="D37" s="4" t="str">
        <f aca="true" t="shared" si="2" ref="D37:D66">"男"</f>
        <v>男</v>
      </c>
    </row>
    <row r="38" spans="1:4" ht="30" customHeight="1">
      <c r="A38" s="4">
        <v>36</v>
      </c>
      <c r="B38" s="4" t="s">
        <v>8</v>
      </c>
      <c r="C38" s="4" t="str">
        <f>"吴坤超"</f>
        <v>吴坤超</v>
      </c>
      <c r="D38" s="4" t="str">
        <f t="shared" si="2"/>
        <v>男</v>
      </c>
    </row>
    <row r="39" spans="1:4" ht="30" customHeight="1">
      <c r="A39" s="4">
        <v>37</v>
      </c>
      <c r="B39" s="4" t="s">
        <v>8</v>
      </c>
      <c r="C39" s="4" t="str">
        <f>"苏仕伟"</f>
        <v>苏仕伟</v>
      </c>
      <c r="D39" s="4" t="str">
        <f t="shared" si="2"/>
        <v>男</v>
      </c>
    </row>
    <row r="40" spans="1:4" ht="30" customHeight="1">
      <c r="A40" s="4">
        <v>38</v>
      </c>
      <c r="B40" s="4" t="s">
        <v>8</v>
      </c>
      <c r="C40" s="4" t="str">
        <f>"陈秋"</f>
        <v>陈秋</v>
      </c>
      <c r="D40" s="4" t="str">
        <f t="shared" si="2"/>
        <v>男</v>
      </c>
    </row>
    <row r="41" spans="1:4" ht="30" customHeight="1">
      <c r="A41" s="4">
        <v>39</v>
      </c>
      <c r="B41" s="4" t="s">
        <v>8</v>
      </c>
      <c r="C41" s="4" t="str">
        <f>"王春政"</f>
        <v>王春政</v>
      </c>
      <c r="D41" s="4" t="str">
        <f t="shared" si="2"/>
        <v>男</v>
      </c>
    </row>
    <row r="42" spans="1:4" ht="30" customHeight="1">
      <c r="A42" s="4">
        <v>40</v>
      </c>
      <c r="B42" s="4" t="s">
        <v>8</v>
      </c>
      <c r="C42" s="4" t="str">
        <f>"王和平"</f>
        <v>王和平</v>
      </c>
      <c r="D42" s="4" t="str">
        <f t="shared" si="2"/>
        <v>男</v>
      </c>
    </row>
    <row r="43" spans="1:4" ht="30" customHeight="1">
      <c r="A43" s="4">
        <v>41</v>
      </c>
      <c r="B43" s="4" t="s">
        <v>8</v>
      </c>
      <c r="C43" s="4" t="str">
        <f>"吴毓珍"</f>
        <v>吴毓珍</v>
      </c>
      <c r="D43" s="4" t="str">
        <f t="shared" si="2"/>
        <v>男</v>
      </c>
    </row>
    <row r="44" spans="1:4" ht="30" customHeight="1">
      <c r="A44" s="4">
        <v>42</v>
      </c>
      <c r="B44" s="4" t="s">
        <v>8</v>
      </c>
      <c r="C44" s="4" t="str">
        <f>"邢太聪"</f>
        <v>邢太聪</v>
      </c>
      <c r="D44" s="4" t="str">
        <f t="shared" si="2"/>
        <v>男</v>
      </c>
    </row>
    <row r="45" spans="1:4" ht="30" customHeight="1">
      <c r="A45" s="4">
        <v>43</v>
      </c>
      <c r="B45" s="4" t="s">
        <v>8</v>
      </c>
      <c r="C45" s="4" t="str">
        <f>"吴育佳"</f>
        <v>吴育佳</v>
      </c>
      <c r="D45" s="4" t="str">
        <f t="shared" si="2"/>
        <v>男</v>
      </c>
    </row>
    <row r="46" spans="1:4" ht="30" customHeight="1">
      <c r="A46" s="4">
        <v>44</v>
      </c>
      <c r="B46" s="4" t="s">
        <v>8</v>
      </c>
      <c r="C46" s="4" t="str">
        <f>"谢代宁"</f>
        <v>谢代宁</v>
      </c>
      <c r="D46" s="4" t="str">
        <f t="shared" si="2"/>
        <v>男</v>
      </c>
    </row>
    <row r="47" spans="1:4" ht="30" customHeight="1">
      <c r="A47" s="4">
        <v>45</v>
      </c>
      <c r="B47" s="4" t="s">
        <v>8</v>
      </c>
      <c r="C47" s="4" t="str">
        <f>"江鹏"</f>
        <v>江鹏</v>
      </c>
      <c r="D47" s="4" t="str">
        <f t="shared" si="2"/>
        <v>男</v>
      </c>
    </row>
    <row r="48" spans="1:4" ht="30" customHeight="1">
      <c r="A48" s="4">
        <v>46</v>
      </c>
      <c r="B48" s="4" t="s">
        <v>8</v>
      </c>
      <c r="C48" s="4" t="str">
        <f>"钟明然"</f>
        <v>钟明然</v>
      </c>
      <c r="D48" s="4" t="str">
        <f t="shared" si="2"/>
        <v>男</v>
      </c>
    </row>
    <row r="49" spans="1:4" ht="30" customHeight="1">
      <c r="A49" s="4">
        <v>47</v>
      </c>
      <c r="B49" s="4" t="s">
        <v>8</v>
      </c>
      <c r="C49" s="4" t="str">
        <f>"张斌斌"</f>
        <v>张斌斌</v>
      </c>
      <c r="D49" s="4" t="str">
        <f t="shared" si="2"/>
        <v>男</v>
      </c>
    </row>
    <row r="50" spans="1:4" ht="30" customHeight="1">
      <c r="A50" s="4">
        <v>48</v>
      </c>
      <c r="B50" s="4" t="s">
        <v>8</v>
      </c>
      <c r="C50" s="4" t="str">
        <f>"王祉弢"</f>
        <v>王祉弢</v>
      </c>
      <c r="D50" s="4" t="str">
        <f t="shared" si="2"/>
        <v>男</v>
      </c>
    </row>
    <row r="51" spans="1:4" ht="30" customHeight="1">
      <c r="A51" s="4">
        <v>49</v>
      </c>
      <c r="B51" s="4" t="s">
        <v>8</v>
      </c>
      <c r="C51" s="4" t="str">
        <f>"林清宙"</f>
        <v>林清宙</v>
      </c>
      <c r="D51" s="4" t="str">
        <f t="shared" si="2"/>
        <v>男</v>
      </c>
    </row>
    <row r="52" spans="1:4" ht="30" customHeight="1">
      <c r="A52" s="4">
        <v>50</v>
      </c>
      <c r="B52" s="4" t="s">
        <v>8</v>
      </c>
      <c r="C52" s="4" t="str">
        <f>"蒙威任"</f>
        <v>蒙威任</v>
      </c>
      <c r="D52" s="4" t="str">
        <f t="shared" si="2"/>
        <v>男</v>
      </c>
    </row>
    <row r="53" spans="1:4" ht="30" customHeight="1">
      <c r="A53" s="4">
        <v>51</v>
      </c>
      <c r="B53" s="4" t="s">
        <v>8</v>
      </c>
      <c r="C53" s="4" t="str">
        <f>"苏振刚"</f>
        <v>苏振刚</v>
      </c>
      <c r="D53" s="4" t="str">
        <f t="shared" si="2"/>
        <v>男</v>
      </c>
    </row>
    <row r="54" spans="1:4" ht="30" customHeight="1">
      <c r="A54" s="4">
        <v>52</v>
      </c>
      <c r="B54" s="4" t="s">
        <v>8</v>
      </c>
      <c r="C54" s="4" t="str">
        <f>"赵泽民"</f>
        <v>赵泽民</v>
      </c>
      <c r="D54" s="4" t="str">
        <f t="shared" si="2"/>
        <v>男</v>
      </c>
    </row>
    <row r="55" spans="1:4" ht="30" customHeight="1">
      <c r="A55" s="4">
        <v>53</v>
      </c>
      <c r="B55" s="4" t="s">
        <v>8</v>
      </c>
      <c r="C55" s="4" t="str">
        <f>"陈奕旺"</f>
        <v>陈奕旺</v>
      </c>
      <c r="D55" s="4" t="str">
        <f t="shared" si="2"/>
        <v>男</v>
      </c>
    </row>
    <row r="56" spans="1:4" ht="30" customHeight="1">
      <c r="A56" s="4">
        <v>54</v>
      </c>
      <c r="B56" s="4" t="s">
        <v>8</v>
      </c>
      <c r="C56" s="4" t="str">
        <f>"袁晨恒"</f>
        <v>袁晨恒</v>
      </c>
      <c r="D56" s="4" t="str">
        <f t="shared" si="2"/>
        <v>男</v>
      </c>
    </row>
    <row r="57" spans="1:4" ht="30" customHeight="1">
      <c r="A57" s="4">
        <v>55</v>
      </c>
      <c r="B57" s="4" t="s">
        <v>8</v>
      </c>
      <c r="C57" s="4" t="str">
        <f>"蔡笃军"</f>
        <v>蔡笃军</v>
      </c>
      <c r="D57" s="4" t="str">
        <f t="shared" si="2"/>
        <v>男</v>
      </c>
    </row>
    <row r="58" spans="1:4" ht="30" customHeight="1">
      <c r="A58" s="4">
        <v>56</v>
      </c>
      <c r="B58" s="4" t="s">
        <v>8</v>
      </c>
      <c r="C58" s="4" t="str">
        <f>"符良聪"</f>
        <v>符良聪</v>
      </c>
      <c r="D58" s="4" t="str">
        <f t="shared" si="2"/>
        <v>男</v>
      </c>
    </row>
    <row r="59" spans="1:4" ht="30" customHeight="1">
      <c r="A59" s="4">
        <v>57</v>
      </c>
      <c r="B59" s="4" t="s">
        <v>8</v>
      </c>
      <c r="C59" s="4" t="str">
        <f>"王延永"</f>
        <v>王延永</v>
      </c>
      <c r="D59" s="4" t="str">
        <f t="shared" si="2"/>
        <v>男</v>
      </c>
    </row>
    <row r="60" spans="1:4" ht="30" customHeight="1">
      <c r="A60" s="4">
        <v>58</v>
      </c>
      <c r="B60" s="4" t="s">
        <v>8</v>
      </c>
      <c r="C60" s="4" t="str">
        <f>"周豪宇"</f>
        <v>周豪宇</v>
      </c>
      <c r="D60" s="4" t="str">
        <f t="shared" si="2"/>
        <v>男</v>
      </c>
    </row>
    <row r="61" spans="1:4" ht="30" customHeight="1">
      <c r="A61" s="4">
        <v>59</v>
      </c>
      <c r="B61" s="4" t="s">
        <v>8</v>
      </c>
      <c r="C61" s="4" t="str">
        <f>"庄鹏"</f>
        <v>庄鹏</v>
      </c>
      <c r="D61" s="4" t="str">
        <f t="shared" si="2"/>
        <v>男</v>
      </c>
    </row>
    <row r="62" spans="1:4" ht="30" customHeight="1">
      <c r="A62" s="4">
        <v>60</v>
      </c>
      <c r="B62" s="4" t="s">
        <v>8</v>
      </c>
      <c r="C62" s="4" t="str">
        <f>"陈显任"</f>
        <v>陈显任</v>
      </c>
      <c r="D62" s="4" t="str">
        <f t="shared" si="2"/>
        <v>男</v>
      </c>
    </row>
    <row r="63" spans="1:4" ht="30" customHeight="1">
      <c r="A63" s="4">
        <v>61</v>
      </c>
      <c r="B63" s="4" t="s">
        <v>8</v>
      </c>
      <c r="C63" s="4" t="str">
        <f>"罗寅嘉"</f>
        <v>罗寅嘉</v>
      </c>
      <c r="D63" s="4" t="str">
        <f t="shared" si="2"/>
        <v>男</v>
      </c>
    </row>
    <row r="64" spans="1:4" ht="30" customHeight="1">
      <c r="A64" s="4">
        <v>62</v>
      </c>
      <c r="B64" s="4" t="s">
        <v>8</v>
      </c>
      <c r="C64" s="4" t="str">
        <f>"苏红庆"</f>
        <v>苏红庆</v>
      </c>
      <c r="D64" s="4" t="str">
        <f t="shared" si="2"/>
        <v>男</v>
      </c>
    </row>
    <row r="65" spans="1:4" ht="30" customHeight="1">
      <c r="A65" s="4">
        <v>63</v>
      </c>
      <c r="B65" s="4" t="s">
        <v>8</v>
      </c>
      <c r="C65" s="4" t="str">
        <f>"张裕欣"</f>
        <v>张裕欣</v>
      </c>
      <c r="D65" s="4" t="str">
        <f t="shared" si="2"/>
        <v>男</v>
      </c>
    </row>
    <row r="66" spans="1:4" ht="30" customHeight="1">
      <c r="A66" s="4">
        <v>64</v>
      </c>
      <c r="B66" s="4" t="s">
        <v>8</v>
      </c>
      <c r="C66" s="4" t="str">
        <f>"张天霖"</f>
        <v>张天霖</v>
      </c>
      <c r="D66" s="4" t="str">
        <f t="shared" si="2"/>
        <v>男</v>
      </c>
    </row>
    <row r="67" spans="1:4" ht="30" customHeight="1">
      <c r="A67" s="4">
        <v>65</v>
      </c>
      <c r="B67" s="4" t="s">
        <v>8</v>
      </c>
      <c r="C67" s="4" t="str">
        <f>"王秋花"</f>
        <v>王秋花</v>
      </c>
      <c r="D67" s="4" t="str">
        <f>"女"</f>
        <v>女</v>
      </c>
    </row>
    <row r="68" spans="1:4" ht="30" customHeight="1">
      <c r="A68" s="4">
        <v>66</v>
      </c>
      <c r="B68" s="4" t="s">
        <v>8</v>
      </c>
      <c r="C68" s="4" t="str">
        <f>"石梓松"</f>
        <v>石梓松</v>
      </c>
      <c r="D68" s="4" t="str">
        <f aca="true" t="shared" si="3" ref="D68:D73">"男"</f>
        <v>男</v>
      </c>
    </row>
    <row r="69" spans="1:4" ht="30" customHeight="1">
      <c r="A69" s="4">
        <v>67</v>
      </c>
      <c r="B69" s="4" t="s">
        <v>8</v>
      </c>
      <c r="C69" s="4" t="str">
        <f>"辜铄"</f>
        <v>辜铄</v>
      </c>
      <c r="D69" s="4" t="str">
        <f t="shared" si="3"/>
        <v>男</v>
      </c>
    </row>
    <row r="70" spans="1:4" ht="30" customHeight="1">
      <c r="A70" s="4">
        <v>68</v>
      </c>
      <c r="B70" s="4" t="s">
        <v>8</v>
      </c>
      <c r="C70" s="4" t="str">
        <f>"李昌业"</f>
        <v>李昌业</v>
      </c>
      <c r="D70" s="4" t="str">
        <f t="shared" si="3"/>
        <v>男</v>
      </c>
    </row>
    <row r="71" spans="1:4" ht="30" customHeight="1">
      <c r="A71" s="4">
        <v>69</v>
      </c>
      <c r="B71" s="4" t="s">
        <v>8</v>
      </c>
      <c r="C71" s="4" t="str">
        <f>"李林飞"</f>
        <v>李林飞</v>
      </c>
      <c r="D71" s="4" t="str">
        <f t="shared" si="3"/>
        <v>男</v>
      </c>
    </row>
    <row r="72" spans="1:4" ht="30" customHeight="1">
      <c r="A72" s="4">
        <v>70</v>
      </c>
      <c r="B72" s="4" t="s">
        <v>8</v>
      </c>
      <c r="C72" s="4" t="str">
        <f>"邓贤林"</f>
        <v>邓贤林</v>
      </c>
      <c r="D72" s="4" t="str">
        <f t="shared" si="3"/>
        <v>男</v>
      </c>
    </row>
    <row r="73" spans="1:4" ht="30" customHeight="1">
      <c r="A73" s="4">
        <v>71</v>
      </c>
      <c r="B73" s="4" t="s">
        <v>8</v>
      </c>
      <c r="C73" s="4" t="str">
        <f>"林书宏"</f>
        <v>林书宏</v>
      </c>
      <c r="D73" s="4" t="str">
        <f t="shared" si="3"/>
        <v>男</v>
      </c>
    </row>
    <row r="74" spans="1:4" ht="30" customHeight="1">
      <c r="A74" s="4">
        <v>72</v>
      </c>
      <c r="B74" s="4" t="s">
        <v>8</v>
      </c>
      <c r="C74" s="4" t="str">
        <f>"吴慧梅"</f>
        <v>吴慧梅</v>
      </c>
      <c r="D74" s="4" t="str">
        <f>"女"</f>
        <v>女</v>
      </c>
    </row>
    <row r="75" spans="1:4" ht="30" customHeight="1">
      <c r="A75" s="4">
        <v>73</v>
      </c>
      <c r="B75" s="4" t="s">
        <v>8</v>
      </c>
      <c r="C75" s="4" t="str">
        <f>"官建君"</f>
        <v>官建君</v>
      </c>
      <c r="D75" s="4" t="str">
        <f>"男"</f>
        <v>男</v>
      </c>
    </row>
    <row r="76" spans="1:4" ht="30" customHeight="1">
      <c r="A76" s="4">
        <v>74</v>
      </c>
      <c r="B76" s="4" t="s">
        <v>8</v>
      </c>
      <c r="C76" s="4" t="str">
        <f>"林强"</f>
        <v>林强</v>
      </c>
      <c r="D76" s="4" t="str">
        <f>"女"</f>
        <v>女</v>
      </c>
    </row>
    <row r="77" spans="1:4" ht="30" customHeight="1">
      <c r="A77" s="4">
        <v>75</v>
      </c>
      <c r="B77" s="4" t="s">
        <v>8</v>
      </c>
      <c r="C77" s="4" t="str">
        <f>"黎开华"</f>
        <v>黎开华</v>
      </c>
      <c r="D77" s="4" t="str">
        <f aca="true" t="shared" si="4" ref="D77:D93">"男"</f>
        <v>男</v>
      </c>
    </row>
    <row r="78" spans="1:4" ht="30" customHeight="1">
      <c r="A78" s="4">
        <v>76</v>
      </c>
      <c r="B78" s="4" t="s">
        <v>8</v>
      </c>
      <c r="C78" s="4" t="str">
        <f>"郭立雄"</f>
        <v>郭立雄</v>
      </c>
      <c r="D78" s="4" t="str">
        <f t="shared" si="4"/>
        <v>男</v>
      </c>
    </row>
    <row r="79" spans="1:4" ht="30" customHeight="1">
      <c r="A79" s="4">
        <v>77</v>
      </c>
      <c r="B79" s="4" t="s">
        <v>8</v>
      </c>
      <c r="C79" s="4" t="str">
        <f>"王渊"</f>
        <v>王渊</v>
      </c>
      <c r="D79" s="4" t="str">
        <f t="shared" si="4"/>
        <v>男</v>
      </c>
    </row>
    <row r="80" spans="1:4" ht="30" customHeight="1">
      <c r="A80" s="4">
        <v>78</v>
      </c>
      <c r="B80" s="4" t="s">
        <v>8</v>
      </c>
      <c r="C80" s="4" t="str">
        <f>"颜佰盛"</f>
        <v>颜佰盛</v>
      </c>
      <c r="D80" s="4" t="str">
        <f t="shared" si="4"/>
        <v>男</v>
      </c>
    </row>
    <row r="81" spans="1:4" ht="30" customHeight="1">
      <c r="A81" s="4">
        <v>79</v>
      </c>
      <c r="B81" s="4" t="s">
        <v>8</v>
      </c>
      <c r="C81" s="4" t="str">
        <f>"刘家庄"</f>
        <v>刘家庄</v>
      </c>
      <c r="D81" s="4" t="str">
        <f t="shared" si="4"/>
        <v>男</v>
      </c>
    </row>
    <row r="82" spans="1:4" ht="30" customHeight="1">
      <c r="A82" s="4">
        <v>80</v>
      </c>
      <c r="B82" s="4" t="s">
        <v>8</v>
      </c>
      <c r="C82" s="4" t="str">
        <f>"王岑星"</f>
        <v>王岑星</v>
      </c>
      <c r="D82" s="4" t="str">
        <f t="shared" si="4"/>
        <v>男</v>
      </c>
    </row>
    <row r="83" spans="1:4" ht="30" customHeight="1">
      <c r="A83" s="4">
        <v>81</v>
      </c>
      <c r="B83" s="4" t="s">
        <v>8</v>
      </c>
      <c r="C83" s="4" t="str">
        <f>"符锐"</f>
        <v>符锐</v>
      </c>
      <c r="D83" s="4" t="str">
        <f t="shared" si="4"/>
        <v>男</v>
      </c>
    </row>
    <row r="84" spans="1:4" ht="30" customHeight="1">
      <c r="A84" s="4">
        <v>82</v>
      </c>
      <c r="B84" s="4" t="s">
        <v>8</v>
      </c>
      <c r="C84" s="4" t="str">
        <f>"冯裕良"</f>
        <v>冯裕良</v>
      </c>
      <c r="D84" s="4" t="str">
        <f t="shared" si="4"/>
        <v>男</v>
      </c>
    </row>
    <row r="85" spans="1:4" ht="30" customHeight="1">
      <c r="A85" s="4">
        <v>83</v>
      </c>
      <c r="B85" s="4" t="s">
        <v>9</v>
      </c>
      <c r="C85" s="4" t="str">
        <f>"梁安安"</f>
        <v>梁安安</v>
      </c>
      <c r="D85" s="4" t="str">
        <f t="shared" si="4"/>
        <v>男</v>
      </c>
    </row>
    <row r="86" spans="1:4" ht="30" customHeight="1">
      <c r="A86" s="4">
        <v>84</v>
      </c>
      <c r="B86" s="4" t="s">
        <v>9</v>
      </c>
      <c r="C86" s="4" t="str">
        <f>"符振生"</f>
        <v>符振生</v>
      </c>
      <c r="D86" s="4" t="str">
        <f t="shared" si="4"/>
        <v>男</v>
      </c>
    </row>
    <row r="87" spans="1:4" ht="30" customHeight="1">
      <c r="A87" s="4">
        <v>85</v>
      </c>
      <c r="B87" s="4" t="s">
        <v>9</v>
      </c>
      <c r="C87" s="4" t="str">
        <f>"李儒觉"</f>
        <v>李儒觉</v>
      </c>
      <c r="D87" s="4" t="str">
        <f t="shared" si="4"/>
        <v>男</v>
      </c>
    </row>
    <row r="88" spans="1:4" ht="30" customHeight="1">
      <c r="A88" s="4">
        <v>86</v>
      </c>
      <c r="B88" s="4" t="s">
        <v>9</v>
      </c>
      <c r="C88" s="4" t="str">
        <f>"林大伟"</f>
        <v>林大伟</v>
      </c>
      <c r="D88" s="4" t="str">
        <f t="shared" si="4"/>
        <v>男</v>
      </c>
    </row>
    <row r="89" spans="1:4" ht="30" customHeight="1">
      <c r="A89" s="4">
        <v>87</v>
      </c>
      <c r="B89" s="4" t="s">
        <v>9</v>
      </c>
      <c r="C89" s="4" t="str">
        <f>"苏德豪"</f>
        <v>苏德豪</v>
      </c>
      <c r="D89" s="4" t="str">
        <f t="shared" si="4"/>
        <v>男</v>
      </c>
    </row>
    <row r="90" spans="1:4" ht="30" customHeight="1">
      <c r="A90" s="4">
        <v>88</v>
      </c>
      <c r="B90" s="4" t="s">
        <v>9</v>
      </c>
      <c r="C90" s="4" t="str">
        <f>"杨瑞帆"</f>
        <v>杨瑞帆</v>
      </c>
      <c r="D90" s="4" t="str">
        <f t="shared" si="4"/>
        <v>男</v>
      </c>
    </row>
    <row r="91" spans="1:4" ht="30" customHeight="1">
      <c r="A91" s="4">
        <v>89</v>
      </c>
      <c r="B91" s="4" t="s">
        <v>9</v>
      </c>
      <c r="C91" s="4" t="str">
        <f>"赵平"</f>
        <v>赵平</v>
      </c>
      <c r="D91" s="4" t="str">
        <f t="shared" si="4"/>
        <v>男</v>
      </c>
    </row>
    <row r="92" spans="1:4" ht="30" customHeight="1">
      <c r="A92" s="4">
        <v>90</v>
      </c>
      <c r="B92" s="4" t="s">
        <v>9</v>
      </c>
      <c r="C92" s="4" t="str">
        <f>"张子奇"</f>
        <v>张子奇</v>
      </c>
      <c r="D92" s="4" t="str">
        <f t="shared" si="4"/>
        <v>男</v>
      </c>
    </row>
    <row r="93" spans="1:4" ht="30" customHeight="1">
      <c r="A93" s="4">
        <v>91</v>
      </c>
      <c r="B93" s="4" t="s">
        <v>9</v>
      </c>
      <c r="C93" s="4" t="str">
        <f>"吴李保"</f>
        <v>吴李保</v>
      </c>
      <c r="D93" s="4" t="str">
        <f t="shared" si="4"/>
        <v>男</v>
      </c>
    </row>
    <row r="94" spans="1:4" ht="30" customHeight="1">
      <c r="A94" s="4">
        <v>92</v>
      </c>
      <c r="B94" s="4" t="s">
        <v>9</v>
      </c>
      <c r="C94" s="4" t="str">
        <f>"梁红雪"</f>
        <v>梁红雪</v>
      </c>
      <c r="D94" s="4" t="str">
        <f>"女"</f>
        <v>女</v>
      </c>
    </row>
    <row r="95" spans="1:4" ht="30" customHeight="1">
      <c r="A95" s="4">
        <v>93</v>
      </c>
      <c r="B95" s="4" t="s">
        <v>9</v>
      </c>
      <c r="C95" s="4" t="str">
        <f>"符业辉"</f>
        <v>符业辉</v>
      </c>
      <c r="D95" s="4" t="str">
        <f aca="true" t="shared" si="5" ref="D95:D123">"男"</f>
        <v>男</v>
      </c>
    </row>
    <row r="96" spans="1:4" ht="30" customHeight="1">
      <c r="A96" s="4">
        <v>94</v>
      </c>
      <c r="B96" s="4" t="s">
        <v>9</v>
      </c>
      <c r="C96" s="4" t="str">
        <f>"窦同辉"</f>
        <v>窦同辉</v>
      </c>
      <c r="D96" s="4" t="str">
        <f t="shared" si="5"/>
        <v>男</v>
      </c>
    </row>
    <row r="97" spans="1:4" ht="30" customHeight="1">
      <c r="A97" s="4">
        <v>95</v>
      </c>
      <c r="B97" s="4" t="s">
        <v>9</v>
      </c>
      <c r="C97" s="4" t="str">
        <f>"罗志强"</f>
        <v>罗志强</v>
      </c>
      <c r="D97" s="4" t="str">
        <f t="shared" si="5"/>
        <v>男</v>
      </c>
    </row>
    <row r="98" spans="1:4" ht="30" customHeight="1">
      <c r="A98" s="4">
        <v>96</v>
      </c>
      <c r="B98" s="4" t="s">
        <v>9</v>
      </c>
      <c r="C98" s="4" t="str">
        <f>"杨震宇"</f>
        <v>杨震宇</v>
      </c>
      <c r="D98" s="4" t="str">
        <f t="shared" si="5"/>
        <v>男</v>
      </c>
    </row>
    <row r="99" spans="1:4" ht="30" customHeight="1">
      <c r="A99" s="4">
        <v>97</v>
      </c>
      <c r="B99" s="4" t="s">
        <v>9</v>
      </c>
      <c r="C99" s="4" t="str">
        <f>"钟乙斌"</f>
        <v>钟乙斌</v>
      </c>
      <c r="D99" s="4" t="str">
        <f t="shared" si="5"/>
        <v>男</v>
      </c>
    </row>
    <row r="100" spans="1:4" ht="30" customHeight="1">
      <c r="A100" s="4">
        <v>98</v>
      </c>
      <c r="B100" s="4" t="s">
        <v>9</v>
      </c>
      <c r="C100" s="4" t="str">
        <f>"冯宣豪"</f>
        <v>冯宣豪</v>
      </c>
      <c r="D100" s="4" t="str">
        <f t="shared" si="5"/>
        <v>男</v>
      </c>
    </row>
    <row r="101" spans="1:4" ht="30" customHeight="1">
      <c r="A101" s="4">
        <v>99</v>
      </c>
      <c r="B101" s="4" t="s">
        <v>9</v>
      </c>
      <c r="C101" s="4" t="str">
        <f>"何伟卓"</f>
        <v>何伟卓</v>
      </c>
      <c r="D101" s="4" t="str">
        <f t="shared" si="5"/>
        <v>男</v>
      </c>
    </row>
    <row r="102" spans="1:4" ht="30" customHeight="1">
      <c r="A102" s="4">
        <v>100</v>
      </c>
      <c r="B102" s="4" t="s">
        <v>9</v>
      </c>
      <c r="C102" s="4" t="str">
        <f>"李博求"</f>
        <v>李博求</v>
      </c>
      <c r="D102" s="4" t="str">
        <f t="shared" si="5"/>
        <v>男</v>
      </c>
    </row>
    <row r="103" spans="1:4" ht="30" customHeight="1">
      <c r="A103" s="4">
        <v>101</v>
      </c>
      <c r="B103" s="4" t="s">
        <v>9</v>
      </c>
      <c r="C103" s="4" t="str">
        <f>"庄志"</f>
        <v>庄志</v>
      </c>
      <c r="D103" s="4" t="str">
        <f t="shared" si="5"/>
        <v>男</v>
      </c>
    </row>
    <row r="104" spans="1:4" ht="30" customHeight="1">
      <c r="A104" s="4">
        <v>102</v>
      </c>
      <c r="B104" s="4" t="s">
        <v>9</v>
      </c>
      <c r="C104" s="4" t="str">
        <f>"陈显鹍"</f>
        <v>陈显鹍</v>
      </c>
      <c r="D104" s="4" t="str">
        <f t="shared" si="5"/>
        <v>男</v>
      </c>
    </row>
    <row r="105" spans="1:4" ht="30" customHeight="1">
      <c r="A105" s="4">
        <v>103</v>
      </c>
      <c r="B105" s="4" t="s">
        <v>9</v>
      </c>
      <c r="C105" s="4" t="str">
        <f>"陈长和"</f>
        <v>陈长和</v>
      </c>
      <c r="D105" s="4" t="str">
        <f t="shared" si="5"/>
        <v>男</v>
      </c>
    </row>
    <row r="106" spans="1:4" ht="30" customHeight="1">
      <c r="A106" s="4">
        <v>104</v>
      </c>
      <c r="B106" s="4" t="s">
        <v>9</v>
      </c>
      <c r="C106" s="4" t="str">
        <f>"曾庆彪"</f>
        <v>曾庆彪</v>
      </c>
      <c r="D106" s="4" t="str">
        <f t="shared" si="5"/>
        <v>男</v>
      </c>
    </row>
    <row r="107" spans="1:4" ht="30" customHeight="1">
      <c r="A107" s="4">
        <v>105</v>
      </c>
      <c r="B107" s="4" t="s">
        <v>9</v>
      </c>
      <c r="C107" s="4" t="str">
        <f>"陈开元"</f>
        <v>陈开元</v>
      </c>
      <c r="D107" s="4" t="str">
        <f t="shared" si="5"/>
        <v>男</v>
      </c>
    </row>
    <row r="108" spans="1:4" ht="30" customHeight="1">
      <c r="A108" s="4">
        <v>106</v>
      </c>
      <c r="B108" s="4" t="s">
        <v>9</v>
      </c>
      <c r="C108" s="4" t="str">
        <f>"李帅"</f>
        <v>李帅</v>
      </c>
      <c r="D108" s="4" t="str">
        <f t="shared" si="5"/>
        <v>男</v>
      </c>
    </row>
    <row r="109" spans="1:4" ht="30" customHeight="1">
      <c r="A109" s="4">
        <v>107</v>
      </c>
      <c r="B109" s="4" t="s">
        <v>9</v>
      </c>
      <c r="C109" s="4" t="str">
        <f>"王冠"</f>
        <v>王冠</v>
      </c>
      <c r="D109" s="4" t="str">
        <f t="shared" si="5"/>
        <v>男</v>
      </c>
    </row>
    <row r="110" spans="1:4" ht="30" customHeight="1">
      <c r="A110" s="4">
        <v>108</v>
      </c>
      <c r="B110" s="4" t="s">
        <v>9</v>
      </c>
      <c r="C110" s="4" t="str">
        <f>"唐春远"</f>
        <v>唐春远</v>
      </c>
      <c r="D110" s="4" t="str">
        <f t="shared" si="5"/>
        <v>男</v>
      </c>
    </row>
    <row r="111" spans="1:4" ht="30" customHeight="1">
      <c r="A111" s="4">
        <v>109</v>
      </c>
      <c r="B111" s="4" t="s">
        <v>9</v>
      </c>
      <c r="C111" s="4" t="str">
        <f>"符洲存"</f>
        <v>符洲存</v>
      </c>
      <c r="D111" s="4" t="str">
        <f t="shared" si="5"/>
        <v>男</v>
      </c>
    </row>
    <row r="112" spans="1:4" ht="30" customHeight="1">
      <c r="A112" s="4">
        <v>110</v>
      </c>
      <c r="B112" s="4" t="s">
        <v>9</v>
      </c>
      <c r="C112" s="4" t="str">
        <f>"陈兴源"</f>
        <v>陈兴源</v>
      </c>
      <c r="D112" s="4" t="str">
        <f t="shared" si="5"/>
        <v>男</v>
      </c>
    </row>
    <row r="113" spans="1:4" ht="30" customHeight="1">
      <c r="A113" s="4">
        <v>111</v>
      </c>
      <c r="B113" s="4" t="s">
        <v>9</v>
      </c>
      <c r="C113" s="4" t="str">
        <f>"杜朝彬"</f>
        <v>杜朝彬</v>
      </c>
      <c r="D113" s="4" t="str">
        <f t="shared" si="5"/>
        <v>男</v>
      </c>
    </row>
    <row r="114" spans="1:4" ht="30" customHeight="1">
      <c r="A114" s="4">
        <v>112</v>
      </c>
      <c r="B114" s="4" t="s">
        <v>9</v>
      </c>
      <c r="C114" s="4" t="str">
        <f>"万大成"</f>
        <v>万大成</v>
      </c>
      <c r="D114" s="4" t="str">
        <f t="shared" si="5"/>
        <v>男</v>
      </c>
    </row>
    <row r="115" spans="1:4" ht="30" customHeight="1">
      <c r="A115" s="4">
        <v>113</v>
      </c>
      <c r="B115" s="4" t="s">
        <v>9</v>
      </c>
      <c r="C115" s="4" t="str">
        <f>"曾轨"</f>
        <v>曾轨</v>
      </c>
      <c r="D115" s="4" t="str">
        <f t="shared" si="5"/>
        <v>男</v>
      </c>
    </row>
    <row r="116" spans="1:4" ht="30" customHeight="1">
      <c r="A116" s="4">
        <v>114</v>
      </c>
      <c r="B116" s="4" t="s">
        <v>9</v>
      </c>
      <c r="C116" s="4" t="str">
        <f>"姜东尧"</f>
        <v>姜东尧</v>
      </c>
      <c r="D116" s="4" t="str">
        <f t="shared" si="5"/>
        <v>男</v>
      </c>
    </row>
    <row r="117" spans="1:4" ht="30" customHeight="1">
      <c r="A117" s="4">
        <v>115</v>
      </c>
      <c r="B117" s="4" t="s">
        <v>9</v>
      </c>
      <c r="C117" s="4" t="str">
        <f>"唐剑宝"</f>
        <v>唐剑宝</v>
      </c>
      <c r="D117" s="4" t="str">
        <f t="shared" si="5"/>
        <v>男</v>
      </c>
    </row>
    <row r="118" spans="1:4" ht="30" customHeight="1">
      <c r="A118" s="4">
        <v>116</v>
      </c>
      <c r="B118" s="4" t="s">
        <v>9</v>
      </c>
      <c r="C118" s="4" t="str">
        <f>"王良珠"</f>
        <v>王良珠</v>
      </c>
      <c r="D118" s="4" t="str">
        <f t="shared" si="5"/>
        <v>男</v>
      </c>
    </row>
    <row r="119" spans="1:4" ht="30" customHeight="1">
      <c r="A119" s="4">
        <v>117</v>
      </c>
      <c r="B119" s="4" t="s">
        <v>9</v>
      </c>
      <c r="C119" s="4" t="str">
        <f>"唐紫腾"</f>
        <v>唐紫腾</v>
      </c>
      <c r="D119" s="4" t="str">
        <f t="shared" si="5"/>
        <v>男</v>
      </c>
    </row>
    <row r="120" spans="1:4" ht="30" customHeight="1">
      <c r="A120" s="4">
        <v>118</v>
      </c>
      <c r="B120" s="4" t="s">
        <v>9</v>
      </c>
      <c r="C120" s="4" t="str">
        <f>"吴德胜"</f>
        <v>吴德胜</v>
      </c>
      <c r="D120" s="4" t="str">
        <f t="shared" si="5"/>
        <v>男</v>
      </c>
    </row>
    <row r="121" spans="1:4" ht="30" customHeight="1">
      <c r="A121" s="4">
        <v>119</v>
      </c>
      <c r="B121" s="4" t="s">
        <v>9</v>
      </c>
      <c r="C121" s="4" t="str">
        <f>"李华"</f>
        <v>李华</v>
      </c>
      <c r="D121" s="4" t="str">
        <f t="shared" si="5"/>
        <v>男</v>
      </c>
    </row>
    <row r="122" spans="1:4" ht="30" customHeight="1">
      <c r="A122" s="4">
        <v>120</v>
      </c>
      <c r="B122" s="4" t="s">
        <v>9</v>
      </c>
      <c r="C122" s="4" t="str">
        <f>"张维统"</f>
        <v>张维统</v>
      </c>
      <c r="D122" s="4" t="str">
        <f t="shared" si="5"/>
        <v>男</v>
      </c>
    </row>
    <row r="123" spans="1:4" ht="30" customHeight="1">
      <c r="A123" s="4">
        <v>121</v>
      </c>
      <c r="B123" s="4" t="s">
        <v>9</v>
      </c>
      <c r="C123" s="4" t="str">
        <f>"张洪波"</f>
        <v>张洪波</v>
      </c>
      <c r="D123" s="4" t="str">
        <f t="shared" si="5"/>
        <v>男</v>
      </c>
    </row>
    <row r="124" spans="1:4" ht="30" customHeight="1">
      <c r="A124" s="4">
        <v>122</v>
      </c>
      <c r="B124" s="4" t="s">
        <v>9</v>
      </c>
      <c r="C124" s="4" t="str">
        <f>"黄键"</f>
        <v>黄键</v>
      </c>
      <c r="D124" s="4" t="str">
        <f>"女"</f>
        <v>女</v>
      </c>
    </row>
    <row r="125" spans="1:4" ht="30" customHeight="1">
      <c r="A125" s="4">
        <v>123</v>
      </c>
      <c r="B125" s="4" t="s">
        <v>9</v>
      </c>
      <c r="C125" s="4" t="str">
        <f>"陈才智"</f>
        <v>陈才智</v>
      </c>
      <c r="D125" s="4" t="str">
        <f aca="true" t="shared" si="6" ref="D125:D137">"男"</f>
        <v>男</v>
      </c>
    </row>
    <row r="126" spans="1:4" ht="30" customHeight="1">
      <c r="A126" s="4">
        <v>124</v>
      </c>
      <c r="B126" s="4" t="s">
        <v>9</v>
      </c>
      <c r="C126" s="4" t="str">
        <f>"邢维旺"</f>
        <v>邢维旺</v>
      </c>
      <c r="D126" s="4" t="str">
        <f t="shared" si="6"/>
        <v>男</v>
      </c>
    </row>
    <row r="127" spans="1:4" ht="30" customHeight="1">
      <c r="A127" s="4">
        <v>125</v>
      </c>
      <c r="B127" s="4" t="s">
        <v>9</v>
      </c>
      <c r="C127" s="4" t="str">
        <f>"陈涛峰"</f>
        <v>陈涛峰</v>
      </c>
      <c r="D127" s="4" t="str">
        <f t="shared" si="6"/>
        <v>男</v>
      </c>
    </row>
    <row r="128" spans="1:4" ht="30" customHeight="1">
      <c r="A128" s="4">
        <v>126</v>
      </c>
      <c r="B128" s="4" t="s">
        <v>9</v>
      </c>
      <c r="C128" s="4" t="str">
        <f>"何俊霖"</f>
        <v>何俊霖</v>
      </c>
      <c r="D128" s="4" t="str">
        <f t="shared" si="6"/>
        <v>男</v>
      </c>
    </row>
    <row r="129" spans="1:4" ht="30" customHeight="1">
      <c r="A129" s="4">
        <v>127</v>
      </c>
      <c r="B129" s="4" t="s">
        <v>9</v>
      </c>
      <c r="C129" s="4" t="str">
        <f>"劳邦凯"</f>
        <v>劳邦凯</v>
      </c>
      <c r="D129" s="4" t="str">
        <f t="shared" si="6"/>
        <v>男</v>
      </c>
    </row>
    <row r="130" spans="1:4" ht="30" customHeight="1">
      <c r="A130" s="4">
        <v>128</v>
      </c>
      <c r="B130" s="4" t="s">
        <v>9</v>
      </c>
      <c r="C130" s="4" t="str">
        <f>"郑康旭"</f>
        <v>郑康旭</v>
      </c>
      <c r="D130" s="4" t="str">
        <f t="shared" si="6"/>
        <v>男</v>
      </c>
    </row>
    <row r="131" spans="1:4" ht="30" customHeight="1">
      <c r="A131" s="4">
        <v>129</v>
      </c>
      <c r="B131" s="4" t="s">
        <v>9</v>
      </c>
      <c r="C131" s="4" t="str">
        <f>"庄魁超"</f>
        <v>庄魁超</v>
      </c>
      <c r="D131" s="4" t="str">
        <f t="shared" si="6"/>
        <v>男</v>
      </c>
    </row>
    <row r="132" spans="1:4" ht="30" customHeight="1">
      <c r="A132" s="4">
        <v>130</v>
      </c>
      <c r="B132" s="4" t="s">
        <v>9</v>
      </c>
      <c r="C132" s="4" t="str">
        <f>"唐斯恺"</f>
        <v>唐斯恺</v>
      </c>
      <c r="D132" s="4" t="str">
        <f t="shared" si="6"/>
        <v>男</v>
      </c>
    </row>
    <row r="133" spans="1:4" ht="30" customHeight="1">
      <c r="A133" s="4">
        <v>131</v>
      </c>
      <c r="B133" s="4" t="s">
        <v>9</v>
      </c>
      <c r="C133" s="4" t="str">
        <f>"陈津羽"</f>
        <v>陈津羽</v>
      </c>
      <c r="D133" s="4" t="str">
        <f t="shared" si="6"/>
        <v>男</v>
      </c>
    </row>
    <row r="134" spans="1:4" ht="30" customHeight="1">
      <c r="A134" s="4">
        <v>132</v>
      </c>
      <c r="B134" s="4" t="s">
        <v>9</v>
      </c>
      <c r="C134" s="4" t="str">
        <f>"陈家祥"</f>
        <v>陈家祥</v>
      </c>
      <c r="D134" s="4" t="str">
        <f t="shared" si="6"/>
        <v>男</v>
      </c>
    </row>
    <row r="135" spans="1:4" ht="30" customHeight="1">
      <c r="A135" s="4">
        <v>133</v>
      </c>
      <c r="B135" s="4" t="s">
        <v>9</v>
      </c>
      <c r="C135" s="4" t="str">
        <f>"陈少贝"</f>
        <v>陈少贝</v>
      </c>
      <c r="D135" s="4" t="str">
        <f t="shared" si="6"/>
        <v>男</v>
      </c>
    </row>
    <row r="136" spans="1:4" ht="30" customHeight="1">
      <c r="A136" s="4">
        <v>134</v>
      </c>
      <c r="B136" s="4" t="s">
        <v>9</v>
      </c>
      <c r="C136" s="4" t="str">
        <f>"陈锋"</f>
        <v>陈锋</v>
      </c>
      <c r="D136" s="4" t="str">
        <f t="shared" si="6"/>
        <v>男</v>
      </c>
    </row>
    <row r="137" spans="1:4" ht="30" customHeight="1">
      <c r="A137" s="4">
        <v>135</v>
      </c>
      <c r="B137" s="4" t="s">
        <v>9</v>
      </c>
      <c r="C137" s="4" t="str">
        <f>"吴赐俊"</f>
        <v>吴赐俊</v>
      </c>
      <c r="D137" s="4" t="str">
        <f t="shared" si="6"/>
        <v>男</v>
      </c>
    </row>
    <row r="138" spans="1:4" ht="30" customHeight="1">
      <c r="A138" s="4">
        <v>136</v>
      </c>
      <c r="B138" s="4" t="s">
        <v>9</v>
      </c>
      <c r="C138" s="4" t="str">
        <f>"朱文静"</f>
        <v>朱文静</v>
      </c>
      <c r="D138" s="4" t="str">
        <f>"女"</f>
        <v>女</v>
      </c>
    </row>
    <row r="139" spans="1:4" ht="30" customHeight="1">
      <c r="A139" s="4">
        <v>137</v>
      </c>
      <c r="B139" s="4" t="s">
        <v>9</v>
      </c>
      <c r="C139" s="4" t="str">
        <f>"冯娇"</f>
        <v>冯娇</v>
      </c>
      <c r="D139" s="4" t="str">
        <f>"女"</f>
        <v>女</v>
      </c>
    </row>
    <row r="140" spans="1:4" ht="30" customHeight="1">
      <c r="A140" s="4">
        <v>138</v>
      </c>
      <c r="B140" s="4" t="s">
        <v>9</v>
      </c>
      <c r="C140" s="4" t="str">
        <f>"杨润"</f>
        <v>杨润</v>
      </c>
      <c r="D140" s="4" t="str">
        <f>"男"</f>
        <v>男</v>
      </c>
    </row>
    <row r="141" spans="1:4" ht="30" customHeight="1">
      <c r="A141" s="4">
        <v>139</v>
      </c>
      <c r="B141" s="4" t="s">
        <v>9</v>
      </c>
      <c r="C141" s="4" t="str">
        <f>"王荣强"</f>
        <v>王荣强</v>
      </c>
      <c r="D141" s="4" t="str">
        <f>"男"</f>
        <v>男</v>
      </c>
    </row>
    <row r="142" spans="1:4" ht="30" customHeight="1">
      <c r="A142" s="4">
        <v>140</v>
      </c>
      <c r="B142" s="4" t="s">
        <v>9</v>
      </c>
      <c r="C142" s="4" t="str">
        <f>"林馨蕾"</f>
        <v>林馨蕾</v>
      </c>
      <c r="D142" s="4" t="str">
        <f>"女"</f>
        <v>女</v>
      </c>
    </row>
    <row r="143" spans="1:4" ht="30" customHeight="1">
      <c r="A143" s="4">
        <v>141</v>
      </c>
      <c r="B143" s="4" t="s">
        <v>9</v>
      </c>
      <c r="C143" s="4" t="str">
        <f>"陈梅颜"</f>
        <v>陈梅颜</v>
      </c>
      <c r="D143" s="4" t="str">
        <f>"女"</f>
        <v>女</v>
      </c>
    </row>
    <row r="144" spans="1:4" ht="30" customHeight="1">
      <c r="A144" s="4">
        <v>142</v>
      </c>
      <c r="B144" s="4" t="s">
        <v>9</v>
      </c>
      <c r="C144" s="4" t="str">
        <f>"吴秋敏"</f>
        <v>吴秋敏</v>
      </c>
      <c r="D144" s="4" t="str">
        <f aca="true" t="shared" si="7" ref="D144:D150">"男"</f>
        <v>男</v>
      </c>
    </row>
    <row r="145" spans="1:4" ht="30" customHeight="1">
      <c r="A145" s="4">
        <v>143</v>
      </c>
      <c r="B145" s="4" t="s">
        <v>9</v>
      </c>
      <c r="C145" s="4" t="str">
        <f>"吉祥豪"</f>
        <v>吉祥豪</v>
      </c>
      <c r="D145" s="4" t="str">
        <f t="shared" si="7"/>
        <v>男</v>
      </c>
    </row>
    <row r="146" spans="1:4" ht="30" customHeight="1">
      <c r="A146" s="4">
        <v>144</v>
      </c>
      <c r="B146" s="4" t="s">
        <v>9</v>
      </c>
      <c r="C146" s="4" t="str">
        <f>"何定葵"</f>
        <v>何定葵</v>
      </c>
      <c r="D146" s="4" t="str">
        <f t="shared" si="7"/>
        <v>男</v>
      </c>
    </row>
    <row r="147" spans="1:4" ht="30" customHeight="1">
      <c r="A147" s="4">
        <v>145</v>
      </c>
      <c r="B147" s="4" t="s">
        <v>9</v>
      </c>
      <c r="C147" s="4" t="str">
        <f>"薛万维"</f>
        <v>薛万维</v>
      </c>
      <c r="D147" s="4" t="str">
        <f t="shared" si="7"/>
        <v>男</v>
      </c>
    </row>
    <row r="148" spans="1:4" ht="30" customHeight="1">
      <c r="A148" s="4">
        <v>146</v>
      </c>
      <c r="B148" s="4" t="s">
        <v>10</v>
      </c>
      <c r="C148" s="4" t="str">
        <f>"李正弘"</f>
        <v>李正弘</v>
      </c>
      <c r="D148" s="4" t="str">
        <f t="shared" si="7"/>
        <v>男</v>
      </c>
    </row>
    <row r="149" spans="1:4" ht="30" customHeight="1">
      <c r="A149" s="4">
        <v>147</v>
      </c>
      <c r="B149" s="4" t="s">
        <v>10</v>
      </c>
      <c r="C149" s="4" t="str">
        <f>"苏明明"</f>
        <v>苏明明</v>
      </c>
      <c r="D149" s="4" t="str">
        <f t="shared" si="7"/>
        <v>男</v>
      </c>
    </row>
    <row r="150" spans="1:4" ht="30" customHeight="1">
      <c r="A150" s="4">
        <v>148</v>
      </c>
      <c r="B150" s="4" t="s">
        <v>10</v>
      </c>
      <c r="C150" s="4" t="str">
        <f>"符绵泮"</f>
        <v>符绵泮</v>
      </c>
      <c r="D150" s="4" t="str">
        <f t="shared" si="7"/>
        <v>男</v>
      </c>
    </row>
    <row r="151" spans="1:4" ht="30" customHeight="1">
      <c r="A151" s="4">
        <v>149</v>
      </c>
      <c r="B151" s="4" t="s">
        <v>10</v>
      </c>
      <c r="C151" s="4" t="str">
        <f>"陈静"</f>
        <v>陈静</v>
      </c>
      <c r="D151" s="4" t="str">
        <f aca="true" t="shared" si="8" ref="D151:D156">"女"</f>
        <v>女</v>
      </c>
    </row>
    <row r="152" spans="1:4" ht="30" customHeight="1">
      <c r="A152" s="4">
        <v>150</v>
      </c>
      <c r="B152" s="4" t="s">
        <v>10</v>
      </c>
      <c r="C152" s="4" t="str">
        <f>"陈雅萍"</f>
        <v>陈雅萍</v>
      </c>
      <c r="D152" s="4" t="str">
        <f t="shared" si="8"/>
        <v>女</v>
      </c>
    </row>
    <row r="153" spans="1:4" ht="30" customHeight="1">
      <c r="A153" s="4">
        <v>151</v>
      </c>
      <c r="B153" s="4" t="s">
        <v>10</v>
      </c>
      <c r="C153" s="4" t="str">
        <f>"蔡樱"</f>
        <v>蔡樱</v>
      </c>
      <c r="D153" s="4" t="str">
        <f t="shared" si="8"/>
        <v>女</v>
      </c>
    </row>
    <row r="154" spans="1:4" ht="30" customHeight="1">
      <c r="A154" s="4">
        <v>152</v>
      </c>
      <c r="B154" s="4" t="s">
        <v>10</v>
      </c>
      <c r="C154" s="4" t="str">
        <f>"李晓婷"</f>
        <v>李晓婷</v>
      </c>
      <c r="D154" s="4" t="str">
        <f t="shared" si="8"/>
        <v>女</v>
      </c>
    </row>
    <row r="155" spans="1:4" ht="30" customHeight="1">
      <c r="A155" s="4">
        <v>153</v>
      </c>
      <c r="B155" s="4" t="s">
        <v>10</v>
      </c>
      <c r="C155" s="4" t="str">
        <f>"张欢欢"</f>
        <v>张欢欢</v>
      </c>
      <c r="D155" s="4" t="str">
        <f t="shared" si="8"/>
        <v>女</v>
      </c>
    </row>
    <row r="156" spans="1:4" ht="30" customHeight="1">
      <c r="A156" s="4">
        <v>154</v>
      </c>
      <c r="B156" s="4" t="s">
        <v>10</v>
      </c>
      <c r="C156" s="4" t="str">
        <f>"李虹"</f>
        <v>李虹</v>
      </c>
      <c r="D156" s="4" t="str">
        <f t="shared" si="8"/>
        <v>女</v>
      </c>
    </row>
    <row r="157" spans="1:4" ht="30" customHeight="1">
      <c r="A157" s="4">
        <v>155</v>
      </c>
      <c r="B157" s="4" t="s">
        <v>10</v>
      </c>
      <c r="C157" s="4" t="str">
        <f>"陈林"</f>
        <v>陈林</v>
      </c>
      <c r="D157" s="4" t="str">
        <f>"男"</f>
        <v>男</v>
      </c>
    </row>
    <row r="158" spans="1:4" ht="30" customHeight="1">
      <c r="A158" s="4">
        <v>156</v>
      </c>
      <c r="B158" s="4" t="s">
        <v>10</v>
      </c>
      <c r="C158" s="4" t="str">
        <f>"林马珍"</f>
        <v>林马珍</v>
      </c>
      <c r="D158" s="4" t="str">
        <f>"女"</f>
        <v>女</v>
      </c>
    </row>
    <row r="159" spans="1:4" ht="30" customHeight="1">
      <c r="A159" s="4">
        <v>157</v>
      </c>
      <c r="B159" s="4" t="s">
        <v>10</v>
      </c>
      <c r="C159" s="4" t="str">
        <f>"张杰"</f>
        <v>张杰</v>
      </c>
      <c r="D159" s="4" t="str">
        <f>"男"</f>
        <v>男</v>
      </c>
    </row>
    <row r="160" spans="1:4" ht="30" customHeight="1">
      <c r="A160" s="4">
        <v>158</v>
      </c>
      <c r="B160" s="4" t="s">
        <v>10</v>
      </c>
      <c r="C160" s="4" t="str">
        <f>"文林莹子"</f>
        <v>文林莹子</v>
      </c>
      <c r="D160" s="4" t="str">
        <f>"女"</f>
        <v>女</v>
      </c>
    </row>
    <row r="161" spans="1:4" ht="30" customHeight="1">
      <c r="A161" s="4">
        <v>159</v>
      </c>
      <c r="B161" s="4" t="s">
        <v>10</v>
      </c>
      <c r="C161" s="4" t="str">
        <f>"蔡馥蔓"</f>
        <v>蔡馥蔓</v>
      </c>
      <c r="D161" s="4" t="str">
        <f>"女"</f>
        <v>女</v>
      </c>
    </row>
    <row r="162" spans="1:4" ht="30" customHeight="1">
      <c r="A162" s="4">
        <v>160</v>
      </c>
      <c r="B162" s="4" t="s">
        <v>10</v>
      </c>
      <c r="C162" s="4" t="str">
        <f>"文丽蔚"</f>
        <v>文丽蔚</v>
      </c>
      <c r="D162" s="4" t="str">
        <f>"女"</f>
        <v>女</v>
      </c>
    </row>
    <row r="163" spans="1:4" ht="30" customHeight="1">
      <c r="A163" s="4">
        <v>161</v>
      </c>
      <c r="B163" s="4" t="s">
        <v>10</v>
      </c>
      <c r="C163" s="4" t="str">
        <f>"马威"</f>
        <v>马威</v>
      </c>
      <c r="D163" s="4" t="str">
        <f>"男"</f>
        <v>男</v>
      </c>
    </row>
    <row r="164" spans="1:4" ht="30" customHeight="1">
      <c r="A164" s="4">
        <v>162</v>
      </c>
      <c r="B164" s="4" t="s">
        <v>10</v>
      </c>
      <c r="C164" s="4" t="str">
        <f>"许文彬"</f>
        <v>许文彬</v>
      </c>
      <c r="D164" s="4" t="str">
        <f>"女"</f>
        <v>女</v>
      </c>
    </row>
    <row r="165" spans="1:4" ht="30" customHeight="1">
      <c r="A165" s="4">
        <v>163</v>
      </c>
      <c r="B165" s="4" t="s">
        <v>10</v>
      </c>
      <c r="C165" s="4" t="str">
        <f>"欧哲宝"</f>
        <v>欧哲宝</v>
      </c>
      <c r="D165" s="4" t="str">
        <f>"男"</f>
        <v>男</v>
      </c>
    </row>
    <row r="166" spans="1:4" ht="30" customHeight="1">
      <c r="A166" s="4">
        <v>164</v>
      </c>
      <c r="B166" s="4" t="s">
        <v>10</v>
      </c>
      <c r="C166" s="4" t="str">
        <f>"吴珊珊"</f>
        <v>吴珊珊</v>
      </c>
      <c r="D166" s="4" t="str">
        <f>"女"</f>
        <v>女</v>
      </c>
    </row>
    <row r="167" spans="1:4" ht="30" customHeight="1">
      <c r="A167" s="4">
        <v>165</v>
      </c>
      <c r="B167" s="4" t="s">
        <v>10</v>
      </c>
      <c r="C167" s="4" t="str">
        <f>"许春美"</f>
        <v>许春美</v>
      </c>
      <c r="D167" s="4" t="str">
        <f>"女"</f>
        <v>女</v>
      </c>
    </row>
    <row r="168" spans="1:4" ht="30" customHeight="1">
      <c r="A168" s="4">
        <v>166</v>
      </c>
      <c r="B168" s="4" t="s">
        <v>10</v>
      </c>
      <c r="C168" s="4" t="str">
        <f>"朱显勃"</f>
        <v>朱显勃</v>
      </c>
      <c r="D168" s="4" t="str">
        <f>"男"</f>
        <v>男</v>
      </c>
    </row>
    <row r="169" spans="1:4" ht="30" customHeight="1">
      <c r="A169" s="4">
        <v>167</v>
      </c>
      <c r="B169" s="4" t="s">
        <v>10</v>
      </c>
      <c r="C169" s="4" t="str">
        <f>"张懿霈"</f>
        <v>张懿霈</v>
      </c>
      <c r="D169" s="4" t="str">
        <f>"女"</f>
        <v>女</v>
      </c>
    </row>
    <row r="170" spans="1:4" ht="30" customHeight="1">
      <c r="A170" s="4">
        <v>168</v>
      </c>
      <c r="B170" s="4" t="s">
        <v>10</v>
      </c>
      <c r="C170" s="4" t="str">
        <f>"何洋"</f>
        <v>何洋</v>
      </c>
      <c r="D170" s="4" t="str">
        <f>"女"</f>
        <v>女</v>
      </c>
    </row>
    <row r="171" spans="1:4" ht="30" customHeight="1">
      <c r="A171" s="4">
        <v>169</v>
      </c>
      <c r="B171" s="4" t="s">
        <v>10</v>
      </c>
      <c r="C171" s="4" t="str">
        <f>"杨潇"</f>
        <v>杨潇</v>
      </c>
      <c r="D171" s="4" t="str">
        <f>"女"</f>
        <v>女</v>
      </c>
    </row>
    <row r="172" spans="1:4" ht="30" customHeight="1">
      <c r="A172" s="4">
        <v>170</v>
      </c>
      <c r="B172" s="4" t="s">
        <v>10</v>
      </c>
      <c r="C172" s="4" t="str">
        <f>"李钰"</f>
        <v>李钰</v>
      </c>
      <c r="D172" s="4" t="str">
        <f>"女"</f>
        <v>女</v>
      </c>
    </row>
    <row r="173" spans="1:4" ht="30" customHeight="1">
      <c r="A173" s="4">
        <v>171</v>
      </c>
      <c r="B173" s="4" t="s">
        <v>10</v>
      </c>
      <c r="C173" s="4" t="str">
        <f>"张大为"</f>
        <v>张大为</v>
      </c>
      <c r="D173" s="4" t="str">
        <f>"男"</f>
        <v>男</v>
      </c>
    </row>
    <row r="174" spans="1:4" ht="30" customHeight="1">
      <c r="A174" s="4">
        <v>172</v>
      </c>
      <c r="B174" s="4" t="s">
        <v>10</v>
      </c>
      <c r="C174" s="4" t="str">
        <f>"曾月香"</f>
        <v>曾月香</v>
      </c>
      <c r="D174" s="4" t="str">
        <f aca="true" t="shared" si="9" ref="D174:D181">"女"</f>
        <v>女</v>
      </c>
    </row>
    <row r="175" spans="1:4" ht="30" customHeight="1">
      <c r="A175" s="4">
        <v>173</v>
      </c>
      <c r="B175" s="4" t="s">
        <v>10</v>
      </c>
      <c r="C175" s="4" t="str">
        <f>"韩怡"</f>
        <v>韩怡</v>
      </c>
      <c r="D175" s="4" t="str">
        <f t="shared" si="9"/>
        <v>女</v>
      </c>
    </row>
    <row r="176" spans="1:4" ht="30" customHeight="1">
      <c r="A176" s="4">
        <v>174</v>
      </c>
      <c r="B176" s="4" t="s">
        <v>10</v>
      </c>
      <c r="C176" s="4" t="str">
        <f>"符冬"</f>
        <v>符冬</v>
      </c>
      <c r="D176" s="4" t="str">
        <f t="shared" si="9"/>
        <v>女</v>
      </c>
    </row>
    <row r="177" spans="1:4" ht="30" customHeight="1">
      <c r="A177" s="4">
        <v>175</v>
      </c>
      <c r="B177" s="4" t="s">
        <v>10</v>
      </c>
      <c r="C177" s="4" t="str">
        <f>"蔡浪"</f>
        <v>蔡浪</v>
      </c>
      <c r="D177" s="4" t="str">
        <f t="shared" si="9"/>
        <v>女</v>
      </c>
    </row>
    <row r="178" spans="1:4" ht="30" customHeight="1">
      <c r="A178" s="4">
        <v>176</v>
      </c>
      <c r="B178" s="4" t="s">
        <v>10</v>
      </c>
      <c r="C178" s="4" t="str">
        <f>"赖舒愉"</f>
        <v>赖舒愉</v>
      </c>
      <c r="D178" s="4" t="str">
        <f t="shared" si="9"/>
        <v>女</v>
      </c>
    </row>
    <row r="179" spans="1:4" ht="30" customHeight="1">
      <c r="A179" s="4">
        <v>177</v>
      </c>
      <c r="B179" s="4" t="s">
        <v>10</v>
      </c>
      <c r="C179" s="4" t="str">
        <f>"叶蔚馨"</f>
        <v>叶蔚馨</v>
      </c>
      <c r="D179" s="4" t="str">
        <f t="shared" si="9"/>
        <v>女</v>
      </c>
    </row>
    <row r="180" spans="1:4" ht="30" customHeight="1">
      <c r="A180" s="4">
        <v>178</v>
      </c>
      <c r="B180" s="4" t="s">
        <v>10</v>
      </c>
      <c r="C180" s="4" t="str">
        <f>"黄微"</f>
        <v>黄微</v>
      </c>
      <c r="D180" s="4" t="str">
        <f t="shared" si="9"/>
        <v>女</v>
      </c>
    </row>
    <row r="181" spans="1:4" ht="30" customHeight="1">
      <c r="A181" s="4">
        <v>179</v>
      </c>
      <c r="B181" s="4" t="s">
        <v>10</v>
      </c>
      <c r="C181" s="4" t="str">
        <f>"张雯婷"</f>
        <v>张雯婷</v>
      </c>
      <c r="D181" s="4" t="str">
        <f t="shared" si="9"/>
        <v>女</v>
      </c>
    </row>
    <row r="182" spans="1:4" ht="30" customHeight="1">
      <c r="A182" s="4">
        <v>180</v>
      </c>
      <c r="B182" s="4" t="s">
        <v>10</v>
      </c>
      <c r="C182" s="4" t="str">
        <f>"李英和"</f>
        <v>李英和</v>
      </c>
      <c r="D182" s="4" t="str">
        <f>"男"</f>
        <v>男</v>
      </c>
    </row>
    <row r="183" spans="1:4" ht="30" customHeight="1">
      <c r="A183" s="4">
        <v>181</v>
      </c>
      <c r="B183" s="4" t="s">
        <v>10</v>
      </c>
      <c r="C183" s="4" t="str">
        <f>"周婕"</f>
        <v>周婕</v>
      </c>
      <c r="D183" s="4" t="str">
        <f>"女"</f>
        <v>女</v>
      </c>
    </row>
    <row r="184" spans="1:4" ht="30" customHeight="1">
      <c r="A184" s="4">
        <v>182</v>
      </c>
      <c r="B184" s="4" t="s">
        <v>10</v>
      </c>
      <c r="C184" s="4" t="str">
        <f>"崔信旭"</f>
        <v>崔信旭</v>
      </c>
      <c r="D184" s="4" t="str">
        <f>"男"</f>
        <v>男</v>
      </c>
    </row>
    <row r="185" spans="1:4" ht="30" customHeight="1">
      <c r="A185" s="4">
        <v>183</v>
      </c>
      <c r="B185" s="4" t="s">
        <v>10</v>
      </c>
      <c r="C185" s="4" t="str">
        <f>"刘悦"</f>
        <v>刘悦</v>
      </c>
      <c r="D185" s="4" t="str">
        <f>"女"</f>
        <v>女</v>
      </c>
    </row>
    <row r="186" spans="1:4" ht="30" customHeight="1">
      <c r="A186" s="4">
        <v>184</v>
      </c>
      <c r="B186" s="4" t="s">
        <v>10</v>
      </c>
      <c r="C186" s="4" t="str">
        <f>"陈积桃"</f>
        <v>陈积桃</v>
      </c>
      <c r="D186" s="4" t="str">
        <f>"女"</f>
        <v>女</v>
      </c>
    </row>
    <row r="187" spans="1:4" ht="30" customHeight="1">
      <c r="A187" s="4">
        <v>185</v>
      </c>
      <c r="B187" s="4" t="s">
        <v>10</v>
      </c>
      <c r="C187" s="4" t="str">
        <f>"符冬雪"</f>
        <v>符冬雪</v>
      </c>
      <c r="D187" s="4" t="str">
        <f>"女"</f>
        <v>女</v>
      </c>
    </row>
    <row r="188" spans="1:4" ht="30" customHeight="1">
      <c r="A188" s="4">
        <v>186</v>
      </c>
      <c r="B188" s="4" t="s">
        <v>10</v>
      </c>
      <c r="C188" s="4" t="str">
        <f>"吴文章"</f>
        <v>吴文章</v>
      </c>
      <c r="D188" s="4" t="str">
        <f>"男"</f>
        <v>男</v>
      </c>
    </row>
    <row r="189" spans="1:4" ht="30" customHeight="1">
      <c r="A189" s="4">
        <v>187</v>
      </c>
      <c r="B189" s="4" t="s">
        <v>10</v>
      </c>
      <c r="C189" s="4" t="str">
        <f>"王朝富"</f>
        <v>王朝富</v>
      </c>
      <c r="D189" s="4" t="str">
        <f>"男"</f>
        <v>男</v>
      </c>
    </row>
    <row r="190" spans="1:4" ht="30" customHeight="1">
      <c r="A190" s="4">
        <v>188</v>
      </c>
      <c r="B190" s="4" t="s">
        <v>10</v>
      </c>
      <c r="C190" s="4" t="str">
        <f>"郑小花"</f>
        <v>郑小花</v>
      </c>
      <c r="D190" s="4" t="str">
        <f>"女"</f>
        <v>女</v>
      </c>
    </row>
    <row r="191" spans="1:4" ht="30" customHeight="1">
      <c r="A191" s="4">
        <v>189</v>
      </c>
      <c r="B191" s="4" t="s">
        <v>10</v>
      </c>
      <c r="C191" s="4" t="str">
        <f>"陈飞臻"</f>
        <v>陈飞臻</v>
      </c>
      <c r="D191" s="4" t="str">
        <f>"女"</f>
        <v>女</v>
      </c>
    </row>
    <row r="192" spans="1:4" ht="30" customHeight="1">
      <c r="A192" s="4">
        <v>190</v>
      </c>
      <c r="B192" s="4" t="s">
        <v>10</v>
      </c>
      <c r="C192" s="4" t="str">
        <f>"张龙涛"</f>
        <v>张龙涛</v>
      </c>
      <c r="D192" s="4" t="str">
        <f>"男"</f>
        <v>男</v>
      </c>
    </row>
    <row r="193" spans="1:4" ht="30" customHeight="1">
      <c r="A193" s="4">
        <v>191</v>
      </c>
      <c r="B193" s="4" t="s">
        <v>10</v>
      </c>
      <c r="C193" s="4" t="str">
        <f>"符传俊"</f>
        <v>符传俊</v>
      </c>
      <c r="D193" s="4" t="str">
        <f>"男"</f>
        <v>男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2020-05-09T01:15:40Z</dcterms:created>
  <dcterms:modified xsi:type="dcterms:W3CDTF">2020-05-18T08:48:03Z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