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56" yWindow="195" windowWidth="15480" windowHeight="7680" activeTab="0"/>
  </bookViews>
  <sheets>
    <sheet name="01岗教辅人员（实验岗）" sheetId="1" r:id="rId1"/>
    <sheet name="02岗军事教员" sheetId="2" r:id="rId2"/>
  </sheets>
  <definedNames>
    <definedName name="_xlnm.Print_Titles" localSheetId="0">'01岗教辅人员（实验岗）'!$1:$4</definedName>
    <definedName name="_xlnm.Print_Titles" localSheetId="1">'02岗军事教员'!$1:$3</definedName>
  </definedNames>
  <calcPr fullCalcOnLoad="1"/>
</workbook>
</file>

<file path=xl/sharedStrings.xml><?xml version="1.0" encoding="utf-8"?>
<sst xmlns="http://schemas.openxmlformats.org/spreadsheetml/2006/main" count="113" uniqueCount="89">
  <si>
    <t>准考证号</t>
  </si>
  <si>
    <t>姓名</t>
  </si>
  <si>
    <t>报考单位及代码</t>
  </si>
  <si>
    <t>报考职位及代码</t>
  </si>
  <si>
    <t>序号</t>
  </si>
  <si>
    <t>综合面试成绩</t>
  </si>
  <si>
    <t>总成绩</t>
  </si>
  <si>
    <t>面试总成绩</t>
  </si>
  <si>
    <t>笔试成绩</t>
  </si>
  <si>
    <t>面试总成绩折合60%</t>
  </si>
  <si>
    <t>面试成绩</t>
  </si>
  <si>
    <t>是否进入 体检</t>
  </si>
  <si>
    <t>专业面试成绩折合60%</t>
  </si>
  <si>
    <t>综合面试成绩折合40%</t>
  </si>
  <si>
    <t>笔试成绩折合40%</t>
  </si>
  <si>
    <t>笔试成绩（百分制）</t>
  </si>
  <si>
    <t>专业面试成绩</t>
  </si>
  <si>
    <t>王城</t>
  </si>
  <si>
    <t>韩祥玮</t>
  </si>
  <si>
    <t>是</t>
  </si>
  <si>
    <t>是</t>
  </si>
  <si>
    <t>10128905514</t>
  </si>
  <si>
    <t>赵凯</t>
  </si>
  <si>
    <t>10128244529</t>
  </si>
  <si>
    <t>郭声彦</t>
  </si>
  <si>
    <t>10128901909</t>
  </si>
  <si>
    <t>徐玉珠</t>
  </si>
  <si>
    <t>10128243028</t>
  </si>
  <si>
    <t>杨燕</t>
  </si>
  <si>
    <t>10128903825</t>
  </si>
  <si>
    <t>王肖芳</t>
  </si>
  <si>
    <t>10128241129</t>
  </si>
  <si>
    <t>匡文军</t>
  </si>
  <si>
    <t>10128246024</t>
  </si>
  <si>
    <t>蒋瑞</t>
  </si>
  <si>
    <t>10128012612</t>
  </si>
  <si>
    <t>谢德金</t>
  </si>
  <si>
    <t>10128905812</t>
  </si>
  <si>
    <t>杨渲</t>
  </si>
  <si>
    <t>10128244521</t>
  </si>
  <si>
    <t>10128241111</t>
  </si>
  <si>
    <t>唐易</t>
  </si>
  <si>
    <t>10128901404</t>
  </si>
  <si>
    <t>王欢</t>
  </si>
  <si>
    <t>10128244807</t>
  </si>
  <si>
    <t>陈兆康</t>
  </si>
  <si>
    <t>10128906007</t>
  </si>
  <si>
    <t>陈鸿杰</t>
  </si>
  <si>
    <t>10128010524</t>
  </si>
  <si>
    <t>何腾</t>
  </si>
  <si>
    <t>10128032114</t>
  </si>
  <si>
    <t>金开贵</t>
  </si>
  <si>
    <t>10128240329</t>
  </si>
  <si>
    <t>10128245404</t>
  </si>
  <si>
    <t>杨光武</t>
  </si>
  <si>
    <t>10128247713</t>
  </si>
  <si>
    <t>王天席</t>
  </si>
  <si>
    <t>10128242728</t>
  </si>
  <si>
    <t>朱朋飞</t>
  </si>
  <si>
    <t>10128245910</t>
  </si>
  <si>
    <t>余家兴</t>
  </si>
  <si>
    <t>10128241523</t>
  </si>
  <si>
    <t>吴南</t>
  </si>
  <si>
    <t>01教辅人员（实验岗）</t>
  </si>
  <si>
    <t>0301贵州人民武装学院（贵州大学人民武装学院）</t>
  </si>
  <si>
    <t>实验方案设计</t>
  </si>
  <si>
    <t>实验     试讲</t>
  </si>
  <si>
    <t>序号</t>
  </si>
  <si>
    <t>准考证号</t>
  </si>
  <si>
    <t>姓名</t>
  </si>
  <si>
    <t>报考单位及代码</t>
  </si>
  <si>
    <t>报考职位及代码</t>
  </si>
  <si>
    <t>笔试成绩</t>
  </si>
  <si>
    <t>面试成绩</t>
  </si>
  <si>
    <t>总成绩</t>
  </si>
  <si>
    <t>笔试成绩（百分制）</t>
  </si>
  <si>
    <t>笔试成绩折合40%</t>
  </si>
  <si>
    <t>专业面试成绩折合60%</t>
  </si>
  <si>
    <t>综合面试成绩</t>
  </si>
  <si>
    <t>综合面试成绩折合40%</t>
  </si>
  <si>
    <t>面试总成绩</t>
  </si>
  <si>
    <t>面试总成绩折合60%</t>
  </si>
  <si>
    <t>0301贵州人民武装学院（贵州大学人民武装学院）</t>
  </si>
  <si>
    <t>是</t>
  </si>
  <si>
    <t>02军事教员</t>
  </si>
  <si>
    <t>贵州人民武装学院（贵州大学人民武装学院）2019年下半年面向社会公开招聘总成绩及进入体检人员名单                （02岗军事教员）</t>
  </si>
  <si>
    <t>是否进入体检</t>
  </si>
  <si>
    <t>贵州人民武装学院（贵州大学人民武装学院）2019年下半年面向社会公开招聘总成绩及进入体检人员名单                                        （01岗教辅人员（实验岗））</t>
  </si>
  <si>
    <t>军事技能测试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</si>
</sst>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);\(0.00\)"/>
    <numFmt numFmtId="178" formatCode="0.00_ 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2"/>
      <color indexed="8"/>
      <name val="黑体"/>
      <family val="3"/>
    </font>
    <font>
      <sz val="16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2"/>
      <color theme="1"/>
      <name val="黑体"/>
      <family val="3"/>
    </font>
    <font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1" fillId="0" borderId="0" xfId="0" applyFont="1" applyAlignment="1">
      <alignment horizontal="center" vertical="center"/>
    </xf>
    <xf numFmtId="177" fontId="0" fillId="0" borderId="0" xfId="0" applyNumberFormat="1" applyAlignment="1">
      <alignment vertical="center"/>
    </xf>
    <xf numFmtId="176" fontId="41" fillId="0" borderId="0" xfId="0" applyNumberFormat="1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176" fontId="43" fillId="0" borderId="11" xfId="0" applyNumberFormat="1" applyFont="1" applyBorder="1" applyAlignment="1">
      <alignment horizontal="center" vertical="center"/>
    </xf>
    <xf numFmtId="176" fontId="42" fillId="0" borderId="11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49" fontId="43" fillId="0" borderId="12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42" fillId="0" borderId="10" xfId="0" applyNumberFormat="1" applyFont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176" fontId="42" fillId="0" borderId="10" xfId="0" applyNumberFormat="1" applyFont="1" applyBorder="1" applyAlignment="1">
      <alignment horizontal="center" vertical="center"/>
    </xf>
    <xf numFmtId="176" fontId="43" fillId="0" borderId="1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177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77" fontId="3" fillId="0" borderId="13" xfId="0" applyNumberFormat="1" applyFont="1" applyFill="1" applyBorder="1" applyAlignment="1">
      <alignment horizontal="center" vertical="center" wrapText="1"/>
    </xf>
    <xf numFmtId="176" fontId="43" fillId="0" borderId="11" xfId="0" applyNumberFormat="1" applyFont="1" applyBorder="1" applyAlignment="1">
      <alignment horizontal="center" vertical="center"/>
    </xf>
    <xf numFmtId="176" fontId="42" fillId="0" borderId="11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177" fontId="3" fillId="0" borderId="13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workbookViewId="0" topLeftCell="A1">
      <selection activeCell="F5" sqref="F5:O9"/>
    </sheetView>
  </sheetViews>
  <sheetFormatPr defaultColWidth="9.140625" defaultRowHeight="15"/>
  <cols>
    <col min="1" max="1" width="5.00390625" style="0" customWidth="1"/>
    <col min="2" max="2" width="13.421875" style="0" customWidth="1"/>
    <col min="3" max="3" width="8.140625" style="0" customWidth="1"/>
    <col min="4" max="4" width="11.00390625" style="1" customWidth="1"/>
    <col min="5" max="5" width="14.421875" style="0" customWidth="1"/>
    <col min="6" max="6" width="10.8515625" style="0" customWidth="1"/>
    <col min="7" max="7" width="9.421875" style="3" customWidth="1"/>
    <col min="8" max="12" width="8.421875" style="0" customWidth="1"/>
    <col min="13" max="15" width="8.421875" style="3" customWidth="1"/>
    <col min="16" max="16" width="6.00390625" style="0" customWidth="1"/>
  </cols>
  <sheetData>
    <row r="1" spans="1:16" ht="62.25" customHeight="1">
      <c r="A1" s="27" t="s">
        <v>87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22.5" customHeight="1">
      <c r="A2" s="28" t="s">
        <v>4</v>
      </c>
      <c r="B2" s="28" t="s">
        <v>0</v>
      </c>
      <c r="C2" s="28" t="s">
        <v>1</v>
      </c>
      <c r="D2" s="28" t="s">
        <v>2</v>
      </c>
      <c r="E2" s="28" t="s">
        <v>3</v>
      </c>
      <c r="F2" s="30" t="s">
        <v>8</v>
      </c>
      <c r="G2" s="30"/>
      <c r="H2" s="30" t="s">
        <v>10</v>
      </c>
      <c r="I2" s="30"/>
      <c r="J2" s="30"/>
      <c r="K2" s="30"/>
      <c r="L2" s="30"/>
      <c r="M2" s="30"/>
      <c r="N2" s="30"/>
      <c r="O2" s="29" t="s">
        <v>6</v>
      </c>
      <c r="P2" s="24" t="s">
        <v>11</v>
      </c>
    </row>
    <row r="3" spans="1:16" ht="22.5" customHeight="1">
      <c r="A3" s="28"/>
      <c r="B3" s="28"/>
      <c r="C3" s="28"/>
      <c r="D3" s="28"/>
      <c r="E3" s="28"/>
      <c r="F3" s="28" t="s">
        <v>15</v>
      </c>
      <c r="G3" s="32" t="s">
        <v>14</v>
      </c>
      <c r="H3" s="30" t="s">
        <v>16</v>
      </c>
      <c r="I3" s="25"/>
      <c r="J3" s="32" t="s">
        <v>12</v>
      </c>
      <c r="K3" s="24" t="s">
        <v>5</v>
      </c>
      <c r="L3" s="32" t="s">
        <v>13</v>
      </c>
      <c r="M3" s="29" t="s">
        <v>7</v>
      </c>
      <c r="N3" s="29" t="s">
        <v>9</v>
      </c>
      <c r="O3" s="29"/>
      <c r="P3" s="24"/>
    </row>
    <row r="4" spans="1:16" s="1" customFormat="1" ht="45" customHeight="1">
      <c r="A4" s="28"/>
      <c r="B4" s="28"/>
      <c r="C4" s="28"/>
      <c r="D4" s="28"/>
      <c r="E4" s="28"/>
      <c r="F4" s="31"/>
      <c r="G4" s="31"/>
      <c r="H4" s="10" t="s">
        <v>65</v>
      </c>
      <c r="I4" s="10" t="s">
        <v>66</v>
      </c>
      <c r="J4" s="25"/>
      <c r="K4" s="25"/>
      <c r="L4" s="25"/>
      <c r="M4" s="25"/>
      <c r="N4" s="25"/>
      <c r="O4" s="29"/>
      <c r="P4" s="24"/>
    </row>
    <row r="5" spans="1:17" s="2" customFormat="1" ht="30" customHeight="1">
      <c r="A5" s="5">
        <v>1</v>
      </c>
      <c r="B5" s="13" t="s">
        <v>21</v>
      </c>
      <c r="C5" s="13" t="s">
        <v>22</v>
      </c>
      <c r="D5" s="26" t="s">
        <v>64</v>
      </c>
      <c r="E5" s="12" t="s">
        <v>63</v>
      </c>
      <c r="F5" s="17">
        <v>62.33</v>
      </c>
      <c r="G5" s="16">
        <f>F5*0.4</f>
        <v>24.932000000000002</v>
      </c>
      <c r="H5" s="16">
        <v>39</v>
      </c>
      <c r="I5" s="16">
        <v>52.6</v>
      </c>
      <c r="J5" s="16">
        <f>(H5+I5)/2*0.6</f>
        <v>27.479999999999997</v>
      </c>
      <c r="K5" s="16">
        <v>75.2</v>
      </c>
      <c r="L5" s="16">
        <f>K5*0.4</f>
        <v>30.080000000000002</v>
      </c>
      <c r="M5" s="16">
        <f>J5+L5</f>
        <v>57.56</v>
      </c>
      <c r="N5" s="16">
        <f>M5*0.6</f>
        <v>34.536</v>
      </c>
      <c r="O5" s="16">
        <f>SUM(N5,G5)</f>
        <v>59.468</v>
      </c>
      <c r="P5" s="11"/>
      <c r="Q5" s="4"/>
    </row>
    <row r="6" spans="1:16" s="2" customFormat="1" ht="30" customHeight="1">
      <c r="A6" s="5">
        <v>2</v>
      </c>
      <c r="B6" s="13" t="s">
        <v>23</v>
      </c>
      <c r="C6" s="13" t="s">
        <v>24</v>
      </c>
      <c r="D6" s="26"/>
      <c r="E6" s="12" t="s">
        <v>63</v>
      </c>
      <c r="F6" s="17">
        <v>62</v>
      </c>
      <c r="G6" s="16">
        <f>F6*0.4</f>
        <v>24.8</v>
      </c>
      <c r="H6" s="16">
        <v>79</v>
      </c>
      <c r="I6" s="16">
        <v>83.4</v>
      </c>
      <c r="J6" s="16">
        <f>(H6+I6)/2*0.6</f>
        <v>48.72</v>
      </c>
      <c r="K6" s="16">
        <v>89.4</v>
      </c>
      <c r="L6" s="16">
        <f>K6*0.4</f>
        <v>35.760000000000005</v>
      </c>
      <c r="M6" s="16">
        <f>J6+L6</f>
        <v>84.48</v>
      </c>
      <c r="N6" s="16">
        <f>M6*0.6</f>
        <v>50.688</v>
      </c>
      <c r="O6" s="16">
        <f>SUM(N6,G6)</f>
        <v>75.488</v>
      </c>
      <c r="P6" s="11" t="s">
        <v>19</v>
      </c>
    </row>
    <row r="7" spans="1:16" s="2" customFormat="1" ht="30" customHeight="1">
      <c r="A7" s="5">
        <v>3</v>
      </c>
      <c r="B7" s="13" t="s">
        <v>25</v>
      </c>
      <c r="C7" s="13" t="s">
        <v>26</v>
      </c>
      <c r="D7" s="26"/>
      <c r="E7" s="12" t="s">
        <v>63</v>
      </c>
      <c r="F7" s="17">
        <v>61</v>
      </c>
      <c r="G7" s="16">
        <f>F7*0.4</f>
        <v>24.400000000000002</v>
      </c>
      <c r="H7" s="16">
        <v>62</v>
      </c>
      <c r="I7" s="16">
        <v>87.2</v>
      </c>
      <c r="J7" s="16">
        <f>(H7+I7)/2*0.6</f>
        <v>44.76</v>
      </c>
      <c r="K7" s="16">
        <v>83</v>
      </c>
      <c r="L7" s="16">
        <f>K7*0.4</f>
        <v>33.2</v>
      </c>
      <c r="M7" s="16">
        <f>J7+L7</f>
        <v>77.96000000000001</v>
      </c>
      <c r="N7" s="16">
        <f>M7*0.6</f>
        <v>46.776</v>
      </c>
      <c r="O7" s="16">
        <f>SUM(N7,G7)</f>
        <v>71.176</v>
      </c>
      <c r="P7" s="11" t="s">
        <v>20</v>
      </c>
    </row>
    <row r="8" spans="1:16" s="2" customFormat="1" ht="30" customHeight="1">
      <c r="A8" s="5">
        <v>4</v>
      </c>
      <c r="B8" s="13" t="s">
        <v>27</v>
      </c>
      <c r="C8" s="13" t="s">
        <v>28</v>
      </c>
      <c r="D8" s="26"/>
      <c r="E8" s="12" t="s">
        <v>63</v>
      </c>
      <c r="F8" s="17">
        <v>56.33</v>
      </c>
      <c r="G8" s="16">
        <f>F8*0.4</f>
        <v>22.532</v>
      </c>
      <c r="H8" s="16">
        <v>41</v>
      </c>
      <c r="I8" s="16">
        <v>63.8</v>
      </c>
      <c r="J8" s="16">
        <f>(H8+I8)/2*0.6</f>
        <v>31.439999999999998</v>
      </c>
      <c r="K8" s="16">
        <v>79.4</v>
      </c>
      <c r="L8" s="16">
        <f>K8*0.4</f>
        <v>31.760000000000005</v>
      </c>
      <c r="M8" s="16">
        <f>J8+L8</f>
        <v>63.2</v>
      </c>
      <c r="N8" s="16">
        <f>M8*0.6</f>
        <v>37.92</v>
      </c>
      <c r="O8" s="16">
        <f>SUM(N8,G8)</f>
        <v>60.452</v>
      </c>
      <c r="P8" s="11"/>
    </row>
    <row r="9" spans="1:16" s="2" customFormat="1" ht="30" customHeight="1">
      <c r="A9" s="5">
        <v>5</v>
      </c>
      <c r="B9" s="13" t="s">
        <v>29</v>
      </c>
      <c r="C9" s="13" t="s">
        <v>30</v>
      </c>
      <c r="D9" s="26"/>
      <c r="E9" s="12" t="s">
        <v>63</v>
      </c>
      <c r="F9" s="17">
        <v>55.33</v>
      </c>
      <c r="G9" s="16">
        <f>F9*0.4</f>
        <v>22.132</v>
      </c>
      <c r="H9" s="16">
        <v>27</v>
      </c>
      <c r="I9" s="16">
        <v>47.8</v>
      </c>
      <c r="J9" s="16">
        <f>(H9+I9)/2*0.6</f>
        <v>22.439999999999998</v>
      </c>
      <c r="K9" s="16">
        <v>79</v>
      </c>
      <c r="L9" s="16">
        <f>K9*0.4</f>
        <v>31.6</v>
      </c>
      <c r="M9" s="16">
        <f>J9+L9</f>
        <v>54.04</v>
      </c>
      <c r="N9" s="16">
        <f>M9*0.6</f>
        <v>32.424</v>
      </c>
      <c r="O9" s="16">
        <f>SUM(N9,G9)</f>
        <v>54.556</v>
      </c>
      <c r="P9" s="11"/>
    </row>
    <row r="10" ht="25.5" customHeight="1">
      <c r="D10"/>
    </row>
    <row r="11" ht="13.5">
      <c r="D11"/>
    </row>
    <row r="12" ht="13.5">
      <c r="D12"/>
    </row>
    <row r="13" ht="13.5">
      <c r="D13"/>
    </row>
  </sheetData>
  <sheetProtection/>
  <mergeCells count="19">
    <mergeCell ref="H2:N2"/>
    <mergeCell ref="F3:F4"/>
    <mergeCell ref="O2:O4"/>
    <mergeCell ref="P2:P4"/>
    <mergeCell ref="N3:N4"/>
    <mergeCell ref="G3:G4"/>
    <mergeCell ref="H3:I3"/>
    <mergeCell ref="J3:J4"/>
    <mergeCell ref="L3:L4"/>
    <mergeCell ref="K3:K4"/>
    <mergeCell ref="D5:D9"/>
    <mergeCell ref="A1:P1"/>
    <mergeCell ref="A2:A4"/>
    <mergeCell ref="B2:B4"/>
    <mergeCell ref="C2:C4"/>
    <mergeCell ref="D2:D4"/>
    <mergeCell ref="M3:M4"/>
    <mergeCell ref="E2:E4"/>
    <mergeCell ref="F2:G2"/>
  </mergeCells>
  <printOptions/>
  <pageMargins left="0.2362204724409449" right="0.2362204724409449" top="0.3937007874015748" bottom="0.3937007874015748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2">
      <selection activeCell="F4" sqref="F4:N20"/>
    </sheetView>
  </sheetViews>
  <sheetFormatPr defaultColWidth="9.140625" defaultRowHeight="15"/>
  <cols>
    <col min="1" max="1" width="5.8515625" style="0" customWidth="1"/>
    <col min="2" max="2" width="13.140625" style="0" customWidth="1"/>
    <col min="4" max="4" width="12.7109375" style="0" customWidth="1"/>
    <col min="5" max="5" width="12.00390625" style="0" customWidth="1"/>
    <col min="6" max="13" width="8.421875" style="0" customWidth="1"/>
    <col min="14" max="14" width="10.28125" style="0" customWidth="1"/>
    <col min="15" max="15" width="9.421875" style="0" customWidth="1"/>
  </cols>
  <sheetData>
    <row r="1" spans="1:15" ht="57.75" customHeight="1">
      <c r="A1" s="27" t="s">
        <v>85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19.5" customHeight="1">
      <c r="A2" s="28" t="s">
        <v>67</v>
      </c>
      <c r="B2" s="28" t="s">
        <v>68</v>
      </c>
      <c r="C2" s="28" t="s">
        <v>69</v>
      </c>
      <c r="D2" s="28" t="s">
        <v>70</v>
      </c>
      <c r="E2" s="28" t="s">
        <v>71</v>
      </c>
      <c r="F2" s="34" t="s">
        <v>72</v>
      </c>
      <c r="G2" s="34"/>
      <c r="H2" s="34" t="s">
        <v>73</v>
      </c>
      <c r="I2" s="34"/>
      <c r="J2" s="34"/>
      <c r="K2" s="34"/>
      <c r="L2" s="34"/>
      <c r="M2" s="34"/>
      <c r="N2" s="29" t="s">
        <v>74</v>
      </c>
      <c r="O2" s="24" t="s">
        <v>86</v>
      </c>
    </row>
    <row r="3" spans="1:15" ht="61.5" customHeight="1">
      <c r="A3" s="28"/>
      <c r="B3" s="28"/>
      <c r="C3" s="28"/>
      <c r="D3" s="28"/>
      <c r="E3" s="28"/>
      <c r="F3" s="18" t="s">
        <v>75</v>
      </c>
      <c r="G3" s="19" t="s">
        <v>76</v>
      </c>
      <c r="H3" s="15" t="s">
        <v>88</v>
      </c>
      <c r="I3" s="19" t="s">
        <v>77</v>
      </c>
      <c r="J3" s="20" t="s">
        <v>78</v>
      </c>
      <c r="K3" s="19" t="s">
        <v>79</v>
      </c>
      <c r="L3" s="21" t="s">
        <v>80</v>
      </c>
      <c r="M3" s="21" t="s">
        <v>81</v>
      </c>
      <c r="N3" s="33"/>
      <c r="O3" s="24"/>
    </row>
    <row r="4" spans="1:15" ht="19.5" customHeight="1">
      <c r="A4" s="8">
        <v>1</v>
      </c>
      <c r="B4" s="14" t="s">
        <v>31</v>
      </c>
      <c r="C4" s="13" t="s">
        <v>32</v>
      </c>
      <c r="D4" s="26" t="s">
        <v>82</v>
      </c>
      <c r="E4" s="9" t="s">
        <v>84</v>
      </c>
      <c r="F4" s="22">
        <v>69.67</v>
      </c>
      <c r="G4" s="23">
        <f aca="true" t="shared" si="0" ref="G4:G20">F4*0.4</f>
        <v>27.868000000000002</v>
      </c>
      <c r="H4" s="22">
        <v>81.2</v>
      </c>
      <c r="I4" s="23">
        <f aca="true" t="shared" si="1" ref="I4:I20">H4*0.6</f>
        <v>48.72</v>
      </c>
      <c r="J4" s="23">
        <v>77.8</v>
      </c>
      <c r="K4" s="23">
        <f aca="true" t="shared" si="2" ref="K4:K20">J4*0.4</f>
        <v>31.12</v>
      </c>
      <c r="L4" s="23">
        <f aca="true" t="shared" si="3" ref="L4:L20">I4+K4</f>
        <v>79.84</v>
      </c>
      <c r="M4" s="23">
        <f aca="true" t="shared" si="4" ref="M4:M20">L4*0.6</f>
        <v>47.904</v>
      </c>
      <c r="N4" s="23">
        <f aca="true" t="shared" si="5" ref="N4:N20">SUM(M4,G4)</f>
        <v>75.772</v>
      </c>
      <c r="O4" s="7" t="s">
        <v>19</v>
      </c>
    </row>
    <row r="5" spans="1:15" ht="19.5" customHeight="1">
      <c r="A5" s="8">
        <v>2</v>
      </c>
      <c r="B5" s="14" t="s">
        <v>33</v>
      </c>
      <c r="C5" s="13" t="s">
        <v>34</v>
      </c>
      <c r="D5" s="26"/>
      <c r="E5" s="9" t="s">
        <v>84</v>
      </c>
      <c r="F5" s="22">
        <v>69.33</v>
      </c>
      <c r="G5" s="23">
        <f t="shared" si="0"/>
        <v>27.732</v>
      </c>
      <c r="H5" s="22">
        <v>89.8</v>
      </c>
      <c r="I5" s="23">
        <f t="shared" si="1"/>
        <v>53.879999999999995</v>
      </c>
      <c r="J5" s="23">
        <v>79.8</v>
      </c>
      <c r="K5" s="23">
        <f t="shared" si="2"/>
        <v>31.92</v>
      </c>
      <c r="L5" s="23">
        <f t="shared" si="3"/>
        <v>85.8</v>
      </c>
      <c r="M5" s="23">
        <f t="shared" si="4"/>
        <v>51.48</v>
      </c>
      <c r="N5" s="23">
        <f t="shared" si="5"/>
        <v>79.21199999999999</v>
      </c>
      <c r="O5" s="7" t="s">
        <v>19</v>
      </c>
    </row>
    <row r="6" spans="1:15" ht="19.5" customHeight="1">
      <c r="A6" s="8">
        <v>3</v>
      </c>
      <c r="B6" s="14" t="s">
        <v>35</v>
      </c>
      <c r="C6" s="13" t="s">
        <v>36</v>
      </c>
      <c r="D6" s="26"/>
      <c r="E6" s="9" t="s">
        <v>84</v>
      </c>
      <c r="F6" s="22">
        <v>68</v>
      </c>
      <c r="G6" s="23">
        <f t="shared" si="0"/>
        <v>27.200000000000003</v>
      </c>
      <c r="H6" s="22">
        <v>75.1</v>
      </c>
      <c r="I6" s="23">
        <f t="shared" si="1"/>
        <v>45.059999999999995</v>
      </c>
      <c r="J6" s="23">
        <v>74.4</v>
      </c>
      <c r="K6" s="23">
        <f t="shared" si="2"/>
        <v>29.760000000000005</v>
      </c>
      <c r="L6" s="23">
        <f t="shared" si="3"/>
        <v>74.82</v>
      </c>
      <c r="M6" s="23">
        <f t="shared" si="4"/>
        <v>44.891999999999996</v>
      </c>
      <c r="N6" s="23">
        <f t="shared" si="5"/>
        <v>72.092</v>
      </c>
      <c r="O6" s="6"/>
    </row>
    <row r="7" spans="1:15" ht="19.5" customHeight="1">
      <c r="A7" s="8">
        <v>4</v>
      </c>
      <c r="B7" s="14" t="s">
        <v>37</v>
      </c>
      <c r="C7" s="13" t="s">
        <v>38</v>
      </c>
      <c r="D7" s="26"/>
      <c r="E7" s="9" t="s">
        <v>84</v>
      </c>
      <c r="F7" s="22">
        <v>67.67</v>
      </c>
      <c r="G7" s="23">
        <f t="shared" si="0"/>
        <v>27.068</v>
      </c>
      <c r="H7" s="22">
        <v>79.6</v>
      </c>
      <c r="I7" s="23">
        <f t="shared" si="1"/>
        <v>47.76</v>
      </c>
      <c r="J7" s="23">
        <v>82.4</v>
      </c>
      <c r="K7" s="23">
        <f t="shared" si="2"/>
        <v>32.96</v>
      </c>
      <c r="L7" s="23">
        <f t="shared" si="3"/>
        <v>80.72</v>
      </c>
      <c r="M7" s="23">
        <f t="shared" si="4"/>
        <v>48.431999999999995</v>
      </c>
      <c r="N7" s="23">
        <f t="shared" si="5"/>
        <v>75.5</v>
      </c>
      <c r="O7" s="7"/>
    </row>
    <row r="8" spans="1:15" ht="19.5" customHeight="1">
      <c r="A8" s="8">
        <v>5</v>
      </c>
      <c r="B8" s="14" t="s">
        <v>39</v>
      </c>
      <c r="C8" s="13" t="s">
        <v>18</v>
      </c>
      <c r="D8" s="26"/>
      <c r="E8" s="9" t="s">
        <v>84</v>
      </c>
      <c r="F8" s="22">
        <v>66.33</v>
      </c>
      <c r="G8" s="23">
        <f t="shared" si="0"/>
        <v>26.532</v>
      </c>
      <c r="H8" s="22">
        <v>88.6</v>
      </c>
      <c r="I8" s="23">
        <f t="shared" si="1"/>
        <v>53.16</v>
      </c>
      <c r="J8" s="23">
        <v>79.8</v>
      </c>
      <c r="K8" s="23">
        <f t="shared" si="2"/>
        <v>31.92</v>
      </c>
      <c r="L8" s="23">
        <f t="shared" si="3"/>
        <v>85.08</v>
      </c>
      <c r="M8" s="23">
        <f t="shared" si="4"/>
        <v>51.047999999999995</v>
      </c>
      <c r="N8" s="23">
        <f t="shared" si="5"/>
        <v>77.58</v>
      </c>
      <c r="O8" s="7" t="s">
        <v>19</v>
      </c>
    </row>
    <row r="9" spans="1:15" ht="19.5" customHeight="1">
      <c r="A9" s="8">
        <v>6</v>
      </c>
      <c r="B9" s="14" t="s">
        <v>40</v>
      </c>
      <c r="C9" s="13" t="s">
        <v>41</v>
      </c>
      <c r="D9" s="26"/>
      <c r="E9" s="9" t="s">
        <v>84</v>
      </c>
      <c r="F9" s="22">
        <v>66</v>
      </c>
      <c r="G9" s="23">
        <f t="shared" si="0"/>
        <v>26.400000000000002</v>
      </c>
      <c r="H9" s="22">
        <v>0</v>
      </c>
      <c r="I9" s="23">
        <f t="shared" si="1"/>
        <v>0</v>
      </c>
      <c r="J9" s="23">
        <v>0</v>
      </c>
      <c r="K9" s="23">
        <f t="shared" si="2"/>
        <v>0</v>
      </c>
      <c r="L9" s="23">
        <f t="shared" si="3"/>
        <v>0</v>
      </c>
      <c r="M9" s="23">
        <f t="shared" si="4"/>
        <v>0</v>
      </c>
      <c r="N9" s="23">
        <f t="shared" si="5"/>
        <v>26.400000000000002</v>
      </c>
      <c r="O9" s="6"/>
    </row>
    <row r="10" spans="1:15" ht="19.5" customHeight="1">
      <c r="A10" s="8">
        <v>7</v>
      </c>
      <c r="B10" s="14" t="s">
        <v>42</v>
      </c>
      <c r="C10" s="13" t="s">
        <v>43</v>
      </c>
      <c r="D10" s="26"/>
      <c r="E10" s="9" t="s">
        <v>84</v>
      </c>
      <c r="F10" s="22">
        <v>65.33</v>
      </c>
      <c r="G10" s="23">
        <f t="shared" si="0"/>
        <v>26.132</v>
      </c>
      <c r="H10" s="22">
        <v>86.8</v>
      </c>
      <c r="I10" s="23">
        <f t="shared" si="1"/>
        <v>52.08</v>
      </c>
      <c r="J10" s="23">
        <v>83.8</v>
      </c>
      <c r="K10" s="23">
        <f t="shared" si="2"/>
        <v>33.52</v>
      </c>
      <c r="L10" s="23">
        <f t="shared" si="3"/>
        <v>85.6</v>
      </c>
      <c r="M10" s="23">
        <f t="shared" si="4"/>
        <v>51.35999999999999</v>
      </c>
      <c r="N10" s="23">
        <f t="shared" si="5"/>
        <v>77.49199999999999</v>
      </c>
      <c r="O10" s="7" t="s">
        <v>83</v>
      </c>
    </row>
    <row r="11" spans="1:15" ht="19.5" customHeight="1">
      <c r="A11" s="8">
        <v>8</v>
      </c>
      <c r="B11" s="14" t="s">
        <v>44</v>
      </c>
      <c r="C11" s="13" t="s">
        <v>45</v>
      </c>
      <c r="D11" s="26"/>
      <c r="E11" s="9" t="s">
        <v>84</v>
      </c>
      <c r="F11" s="22">
        <v>65.33</v>
      </c>
      <c r="G11" s="23">
        <f t="shared" si="0"/>
        <v>26.132</v>
      </c>
      <c r="H11" s="22">
        <v>0</v>
      </c>
      <c r="I11" s="23">
        <f t="shared" si="1"/>
        <v>0</v>
      </c>
      <c r="J11" s="23">
        <v>0</v>
      </c>
      <c r="K11" s="23">
        <f t="shared" si="2"/>
        <v>0</v>
      </c>
      <c r="L11" s="23">
        <f t="shared" si="3"/>
        <v>0</v>
      </c>
      <c r="M11" s="23">
        <f t="shared" si="4"/>
        <v>0</v>
      </c>
      <c r="N11" s="23">
        <f t="shared" si="5"/>
        <v>26.132</v>
      </c>
      <c r="O11" s="6"/>
    </row>
    <row r="12" spans="1:15" ht="19.5" customHeight="1">
      <c r="A12" s="8">
        <v>9</v>
      </c>
      <c r="B12" s="14" t="s">
        <v>46</v>
      </c>
      <c r="C12" s="13" t="s">
        <v>47</v>
      </c>
      <c r="D12" s="26"/>
      <c r="E12" s="9" t="s">
        <v>84</v>
      </c>
      <c r="F12" s="22">
        <v>64.67</v>
      </c>
      <c r="G12" s="23">
        <f t="shared" si="0"/>
        <v>25.868000000000002</v>
      </c>
      <c r="H12" s="22">
        <v>81</v>
      </c>
      <c r="I12" s="23">
        <f t="shared" si="1"/>
        <v>48.6</v>
      </c>
      <c r="J12" s="23">
        <v>72.8</v>
      </c>
      <c r="K12" s="23">
        <f t="shared" si="2"/>
        <v>29.12</v>
      </c>
      <c r="L12" s="23">
        <f t="shared" si="3"/>
        <v>77.72</v>
      </c>
      <c r="M12" s="23">
        <f t="shared" si="4"/>
        <v>46.632</v>
      </c>
      <c r="N12" s="23">
        <f t="shared" si="5"/>
        <v>72.5</v>
      </c>
      <c r="O12" s="6"/>
    </row>
    <row r="13" spans="1:15" ht="19.5" customHeight="1">
      <c r="A13" s="8">
        <v>10</v>
      </c>
      <c r="B13" s="14" t="s">
        <v>48</v>
      </c>
      <c r="C13" s="13" t="s">
        <v>49</v>
      </c>
      <c r="D13" s="26"/>
      <c r="E13" s="9" t="s">
        <v>84</v>
      </c>
      <c r="F13" s="22">
        <v>63.67</v>
      </c>
      <c r="G13" s="23">
        <f t="shared" si="0"/>
        <v>25.468000000000004</v>
      </c>
      <c r="H13" s="22">
        <v>83.6</v>
      </c>
      <c r="I13" s="23">
        <f t="shared" si="1"/>
        <v>50.16</v>
      </c>
      <c r="J13" s="23">
        <v>80.2</v>
      </c>
      <c r="K13" s="23">
        <f t="shared" si="2"/>
        <v>32.080000000000005</v>
      </c>
      <c r="L13" s="23">
        <f t="shared" si="3"/>
        <v>82.24000000000001</v>
      </c>
      <c r="M13" s="23">
        <f t="shared" si="4"/>
        <v>49.344</v>
      </c>
      <c r="N13" s="23">
        <f t="shared" si="5"/>
        <v>74.81200000000001</v>
      </c>
      <c r="O13" s="6"/>
    </row>
    <row r="14" spans="1:15" ht="19.5" customHeight="1">
      <c r="A14" s="8">
        <v>11</v>
      </c>
      <c r="B14" s="14" t="s">
        <v>50</v>
      </c>
      <c r="C14" s="13" t="s">
        <v>51</v>
      </c>
      <c r="D14" s="26"/>
      <c r="E14" s="9" t="s">
        <v>84</v>
      </c>
      <c r="F14" s="22">
        <v>63.33</v>
      </c>
      <c r="G14" s="23">
        <f t="shared" si="0"/>
        <v>25.332</v>
      </c>
      <c r="H14" s="22">
        <v>77.2</v>
      </c>
      <c r="I14" s="23">
        <f t="shared" si="1"/>
        <v>46.32</v>
      </c>
      <c r="J14" s="23">
        <v>82</v>
      </c>
      <c r="K14" s="23">
        <f t="shared" si="2"/>
        <v>32.800000000000004</v>
      </c>
      <c r="L14" s="23">
        <f t="shared" si="3"/>
        <v>79.12</v>
      </c>
      <c r="M14" s="23">
        <f t="shared" si="4"/>
        <v>47.472</v>
      </c>
      <c r="N14" s="23">
        <f t="shared" si="5"/>
        <v>72.804</v>
      </c>
      <c r="O14" s="6"/>
    </row>
    <row r="15" spans="1:15" ht="19.5" customHeight="1">
      <c r="A15" s="8">
        <v>12</v>
      </c>
      <c r="B15" s="14" t="s">
        <v>52</v>
      </c>
      <c r="C15" s="13" t="s">
        <v>17</v>
      </c>
      <c r="D15" s="26"/>
      <c r="E15" s="9" t="s">
        <v>84</v>
      </c>
      <c r="F15" s="22">
        <v>63.33</v>
      </c>
      <c r="G15" s="23">
        <f t="shared" si="0"/>
        <v>25.332</v>
      </c>
      <c r="H15" s="22">
        <v>89.4</v>
      </c>
      <c r="I15" s="23">
        <f t="shared" si="1"/>
        <v>53.64</v>
      </c>
      <c r="J15" s="23">
        <v>87.8</v>
      </c>
      <c r="K15" s="23">
        <f t="shared" si="2"/>
        <v>35.12</v>
      </c>
      <c r="L15" s="23">
        <f t="shared" si="3"/>
        <v>88.75999999999999</v>
      </c>
      <c r="M15" s="23">
        <f t="shared" si="4"/>
        <v>53.25599999999999</v>
      </c>
      <c r="N15" s="23">
        <f t="shared" si="5"/>
        <v>78.588</v>
      </c>
      <c r="O15" s="7" t="s">
        <v>83</v>
      </c>
    </row>
    <row r="16" spans="1:15" ht="19.5" customHeight="1">
      <c r="A16" s="8">
        <v>13</v>
      </c>
      <c r="B16" s="14" t="s">
        <v>53</v>
      </c>
      <c r="C16" s="13" t="s">
        <v>54</v>
      </c>
      <c r="D16" s="26"/>
      <c r="E16" s="9" t="s">
        <v>84</v>
      </c>
      <c r="F16" s="22">
        <v>63</v>
      </c>
      <c r="G16" s="23">
        <f t="shared" si="0"/>
        <v>25.200000000000003</v>
      </c>
      <c r="H16" s="22">
        <v>71.8</v>
      </c>
      <c r="I16" s="23">
        <f t="shared" si="1"/>
        <v>43.08</v>
      </c>
      <c r="J16" s="23">
        <v>72.6</v>
      </c>
      <c r="K16" s="23">
        <f t="shared" si="2"/>
        <v>29.04</v>
      </c>
      <c r="L16" s="23">
        <f t="shared" si="3"/>
        <v>72.12</v>
      </c>
      <c r="M16" s="23">
        <f t="shared" si="4"/>
        <v>43.272</v>
      </c>
      <c r="N16" s="23">
        <f t="shared" si="5"/>
        <v>68.47200000000001</v>
      </c>
      <c r="O16" s="7"/>
    </row>
    <row r="17" spans="1:15" ht="19.5" customHeight="1">
      <c r="A17" s="8">
        <v>14</v>
      </c>
      <c r="B17" s="14" t="s">
        <v>55</v>
      </c>
      <c r="C17" s="13" t="s">
        <v>56</v>
      </c>
      <c r="D17" s="26"/>
      <c r="E17" s="9" t="s">
        <v>84</v>
      </c>
      <c r="F17" s="22">
        <v>62.67</v>
      </c>
      <c r="G17" s="23">
        <f t="shared" si="0"/>
        <v>25.068</v>
      </c>
      <c r="H17" s="22">
        <v>8.6</v>
      </c>
      <c r="I17" s="23">
        <f t="shared" si="1"/>
        <v>5.159999999999999</v>
      </c>
      <c r="J17" s="23">
        <v>0</v>
      </c>
      <c r="K17" s="23">
        <f t="shared" si="2"/>
        <v>0</v>
      </c>
      <c r="L17" s="23">
        <f t="shared" si="3"/>
        <v>5.159999999999999</v>
      </c>
      <c r="M17" s="23">
        <f t="shared" si="4"/>
        <v>3.0959999999999996</v>
      </c>
      <c r="N17" s="23">
        <f t="shared" si="5"/>
        <v>28.164</v>
      </c>
      <c r="O17" s="6"/>
    </row>
    <row r="18" spans="1:15" ht="19.5" customHeight="1">
      <c r="A18" s="8">
        <v>15</v>
      </c>
      <c r="B18" s="14" t="s">
        <v>57</v>
      </c>
      <c r="C18" s="13" t="s">
        <v>58</v>
      </c>
      <c r="D18" s="26"/>
      <c r="E18" s="9" t="s">
        <v>84</v>
      </c>
      <c r="F18" s="22">
        <v>62.33</v>
      </c>
      <c r="G18" s="23">
        <f t="shared" si="0"/>
        <v>24.932000000000002</v>
      </c>
      <c r="H18" s="22">
        <v>7</v>
      </c>
      <c r="I18" s="23">
        <f t="shared" si="1"/>
        <v>4.2</v>
      </c>
      <c r="J18" s="23">
        <v>0</v>
      </c>
      <c r="K18" s="23">
        <f t="shared" si="2"/>
        <v>0</v>
      </c>
      <c r="L18" s="23">
        <f t="shared" si="3"/>
        <v>4.2</v>
      </c>
      <c r="M18" s="23">
        <f t="shared" si="4"/>
        <v>2.52</v>
      </c>
      <c r="N18" s="23">
        <f t="shared" si="5"/>
        <v>27.452</v>
      </c>
      <c r="O18" s="6"/>
    </row>
    <row r="19" spans="1:15" ht="19.5" customHeight="1">
      <c r="A19" s="8">
        <v>16</v>
      </c>
      <c r="B19" s="14" t="s">
        <v>59</v>
      </c>
      <c r="C19" s="13" t="s">
        <v>60</v>
      </c>
      <c r="D19" s="26"/>
      <c r="E19" s="9" t="s">
        <v>84</v>
      </c>
      <c r="F19" s="22">
        <v>62.33</v>
      </c>
      <c r="G19" s="23">
        <f t="shared" si="0"/>
        <v>24.932000000000002</v>
      </c>
      <c r="H19" s="22">
        <v>78.8</v>
      </c>
      <c r="I19" s="23">
        <f t="shared" si="1"/>
        <v>47.279999999999994</v>
      </c>
      <c r="J19" s="23">
        <v>81.2</v>
      </c>
      <c r="K19" s="23">
        <f t="shared" si="2"/>
        <v>32.480000000000004</v>
      </c>
      <c r="L19" s="23">
        <f t="shared" si="3"/>
        <v>79.75999999999999</v>
      </c>
      <c r="M19" s="23">
        <f t="shared" si="4"/>
        <v>47.855999999999995</v>
      </c>
      <c r="N19" s="23">
        <f t="shared" si="5"/>
        <v>72.788</v>
      </c>
      <c r="O19" s="6"/>
    </row>
    <row r="20" spans="1:15" ht="19.5" customHeight="1">
      <c r="A20" s="8">
        <v>17</v>
      </c>
      <c r="B20" s="14" t="s">
        <v>61</v>
      </c>
      <c r="C20" s="13" t="s">
        <v>62</v>
      </c>
      <c r="D20" s="26"/>
      <c r="E20" s="9" t="s">
        <v>84</v>
      </c>
      <c r="F20" s="22">
        <v>62.33</v>
      </c>
      <c r="G20" s="23">
        <f t="shared" si="0"/>
        <v>24.932000000000002</v>
      </c>
      <c r="H20" s="22">
        <v>75.8</v>
      </c>
      <c r="I20" s="23">
        <f t="shared" si="1"/>
        <v>45.48</v>
      </c>
      <c r="J20" s="23">
        <v>86</v>
      </c>
      <c r="K20" s="23">
        <f t="shared" si="2"/>
        <v>34.4</v>
      </c>
      <c r="L20" s="23">
        <f t="shared" si="3"/>
        <v>79.88</v>
      </c>
      <c r="M20" s="23">
        <f t="shared" si="4"/>
        <v>47.928</v>
      </c>
      <c r="N20" s="23">
        <f t="shared" si="5"/>
        <v>72.86</v>
      </c>
      <c r="O20" s="7"/>
    </row>
  </sheetData>
  <sheetProtection/>
  <mergeCells count="11">
    <mergeCell ref="H2:M2"/>
    <mergeCell ref="N2:N3"/>
    <mergeCell ref="O2:O3"/>
    <mergeCell ref="D4:D20"/>
    <mergeCell ref="A1:O1"/>
    <mergeCell ref="A2:A3"/>
    <mergeCell ref="B2:B3"/>
    <mergeCell ref="C2:C3"/>
    <mergeCell ref="D2:D3"/>
    <mergeCell ref="E2:E3"/>
    <mergeCell ref="F2:G2"/>
  </mergeCells>
  <printOptions/>
  <pageMargins left="0.3937007874015748" right="0.3937007874015748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Microsoft</cp:lastModifiedBy>
  <cp:lastPrinted>2020-01-13T03:04:35Z</cp:lastPrinted>
  <dcterms:created xsi:type="dcterms:W3CDTF">2017-07-03T10:48:36Z</dcterms:created>
  <dcterms:modified xsi:type="dcterms:W3CDTF">2020-01-13T03:05:03Z</dcterms:modified>
  <cp:category/>
  <cp:version/>
  <cp:contentType/>
  <cp:contentStatus/>
</cp:coreProperties>
</file>