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利州区成绩12.14" sheetId="1" r:id="rId1"/>
  </sheets>
  <definedNames>
    <definedName name="_xlnm._FilterDatabase" localSheetId="0" hidden="1">'利州区成绩12.14'!$A$3:$R$47</definedName>
  </definedNames>
  <calcPr fullCalcOnLoad="1"/>
</workbook>
</file>

<file path=xl/sharedStrings.xml><?xml version="1.0" encoding="utf-8"?>
<sst xmlns="http://schemas.openxmlformats.org/spreadsheetml/2006/main" count="277" uniqueCount="118">
  <si>
    <t>附件：</t>
  </si>
  <si>
    <t>广元市利州区2019年下半年公开考试招聘事业单位工作人员总成绩及入围体检人员名单</t>
  </si>
  <si>
    <t>姓名</t>
  </si>
  <si>
    <t>身份证号</t>
  </si>
  <si>
    <t>性别</t>
  </si>
  <si>
    <t>报考单位</t>
  </si>
  <si>
    <t>报考职位</t>
  </si>
  <si>
    <t>职位编码</t>
  </si>
  <si>
    <t>招聘人数</t>
  </si>
  <si>
    <t>笔试成绩</t>
  </si>
  <si>
    <t>加分</t>
  </si>
  <si>
    <t>加分项目</t>
  </si>
  <si>
    <t>加分后笔试总成绩</t>
  </si>
  <si>
    <t>笔试折合后成绩</t>
  </si>
  <si>
    <t>面试成绩</t>
  </si>
  <si>
    <t>技能测试</t>
  </si>
  <si>
    <t>面试整合后成绩</t>
  </si>
  <si>
    <t>总成绩</t>
  </si>
  <si>
    <t>排名</t>
  </si>
  <si>
    <t>备注</t>
  </si>
  <si>
    <t>何姣</t>
  </si>
  <si>
    <t>510802****05293324</t>
  </si>
  <si>
    <t>女</t>
  </si>
  <si>
    <t>广元市利州区嘉陵社区卫生服务中心</t>
  </si>
  <si>
    <t>专技岗位（临床）</t>
  </si>
  <si>
    <t>20191001</t>
  </si>
  <si>
    <t>入闱体检</t>
  </si>
  <si>
    <t>王镱蓉</t>
  </si>
  <si>
    <t>510802****03080024</t>
  </si>
  <si>
    <t>510821****06182128</t>
  </si>
  <si>
    <t>622626****05235310</t>
  </si>
  <si>
    <t>男</t>
  </si>
  <si>
    <t>510822****02040043</t>
  </si>
  <si>
    <t>唐于杰</t>
  </si>
  <si>
    <t>510824****05018381</t>
  </si>
  <si>
    <t>河西社区卫生服务中心</t>
  </si>
  <si>
    <t>专技岗位（中医医师）</t>
  </si>
  <si>
    <t>20191002</t>
  </si>
  <si>
    <t>510812****12085548</t>
  </si>
  <si>
    <t>唐玥</t>
  </si>
  <si>
    <t>510682****0926198X</t>
  </si>
  <si>
    <t>专技岗位（护理）</t>
  </si>
  <si>
    <t>20191003</t>
  </si>
  <si>
    <t>510802****05240946</t>
  </si>
  <si>
    <t>三支一扶</t>
  </si>
  <si>
    <t>612326****09103213</t>
  </si>
  <si>
    <t>欧茜</t>
  </si>
  <si>
    <t>510802****0328372X</t>
  </si>
  <si>
    <t>广元市利州区上西社区卫生服务中心</t>
  </si>
  <si>
    <t>专技岗位（妇产科）</t>
  </si>
  <si>
    <t>20191004</t>
  </si>
  <si>
    <t>513701****11056421</t>
  </si>
  <si>
    <t>广元市利州区杨家岩社区卫生服务中心</t>
  </si>
  <si>
    <t>专技岗位（药剂）</t>
  </si>
  <si>
    <t>20191006</t>
  </si>
  <si>
    <t>面试成绩未达到合格分数线</t>
  </si>
  <si>
    <t>薛玲</t>
  </si>
  <si>
    <t>510824****1012002X</t>
  </si>
  <si>
    <t>何玉杰</t>
  </si>
  <si>
    <t>510821****0318742X</t>
  </si>
  <si>
    <t>广元市利州区政策研究中心</t>
  </si>
  <si>
    <t>管理岗位</t>
  </si>
  <si>
    <t>20191008</t>
  </si>
  <si>
    <t>510802****04094122</t>
  </si>
  <si>
    <t>622301****03063715</t>
  </si>
  <si>
    <t>白燕林</t>
  </si>
  <si>
    <t>510824****06174534</t>
  </si>
  <si>
    <t>广元市利州区广播电视台</t>
  </si>
  <si>
    <t>编辑记者（专技岗位）</t>
  </si>
  <si>
    <t>20191009</t>
  </si>
  <si>
    <t>任梦楠</t>
  </si>
  <si>
    <t>510821****08250061</t>
  </si>
  <si>
    <t>510802****08261734</t>
  </si>
  <si>
    <t>大学生士兵</t>
  </si>
  <si>
    <t>510921****0613291X</t>
  </si>
  <si>
    <t>510821****11060027</t>
  </si>
  <si>
    <t>511502****04090684</t>
  </si>
  <si>
    <t>511602****04081719</t>
  </si>
  <si>
    <t>俞帅康</t>
  </si>
  <si>
    <t>510812****11040013</t>
  </si>
  <si>
    <t>会计（专技岗位）</t>
  </si>
  <si>
    <t>20191010</t>
  </si>
  <si>
    <t>513721****05170026</t>
  </si>
  <si>
    <t>510823****0701002X</t>
  </si>
  <si>
    <t>汪钰堙</t>
  </si>
  <si>
    <t>510824****06026546</t>
  </si>
  <si>
    <t>广元市利州区嘉陵环卫所</t>
  </si>
  <si>
    <t>20191011</t>
  </si>
  <si>
    <t>511123****05290488</t>
  </si>
  <si>
    <t>622621****03176220</t>
  </si>
  <si>
    <t>余长沙</t>
  </si>
  <si>
    <t>510812****06151843</t>
  </si>
  <si>
    <t>广元市利州区质监事务中心</t>
  </si>
  <si>
    <t>专技岗位</t>
  </si>
  <si>
    <t>20191012</t>
  </si>
  <si>
    <t>姚垚安</t>
  </si>
  <si>
    <t>510811****11102775</t>
  </si>
  <si>
    <t>熊雄</t>
  </si>
  <si>
    <t>513723****10067512</t>
  </si>
  <si>
    <t>530324****07280013</t>
  </si>
  <si>
    <t>511028****09102017</t>
  </si>
  <si>
    <t>513721****11140034</t>
  </si>
  <si>
    <t>500231****01117189</t>
  </si>
  <si>
    <t>510322****11176533</t>
  </si>
  <si>
    <t>513821****11103087</t>
  </si>
  <si>
    <t>贾心羽</t>
  </si>
  <si>
    <t>510823****09150063</t>
  </si>
  <si>
    <t>广元市利州区纪委纪检监察网络政务与电教中心</t>
  </si>
  <si>
    <t>20191013</t>
  </si>
  <si>
    <t>150104****04071126</t>
  </si>
  <si>
    <t>510823****10109786</t>
  </si>
  <si>
    <t>缺考</t>
  </si>
  <si>
    <t>何磊</t>
  </si>
  <si>
    <t>510821****10303417</t>
  </si>
  <si>
    <t>区建设工程质量安全监督站</t>
  </si>
  <si>
    <t>20191015</t>
  </si>
  <si>
    <t>511522****1210577X</t>
  </si>
  <si>
    <t>511602****04292802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</si>
</sst>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2"/>
      <color indexed="8"/>
      <name val="宋体"/>
      <family val="0"/>
    </font>
    <font>
      <sz val="28"/>
      <name val="宋体"/>
      <family val="0"/>
    </font>
    <font>
      <sz val="12"/>
      <color indexed="10"/>
      <name val="宋体"/>
      <family val="0"/>
    </font>
    <font>
      <sz val="11"/>
      <color indexed="10"/>
      <name val="宋体"/>
      <family val="0"/>
    </font>
    <font>
      <sz val="11"/>
      <color indexed="8"/>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rgb="FFFF0000"/>
      <name val="宋体"/>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23"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0" fontId="43" fillId="0" borderId="0" xfId="0" applyFont="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shrinkToFit="1"/>
    </xf>
    <xf numFmtId="0" fontId="0" fillId="0" borderId="9" xfId="0" applyBorder="1" applyAlignment="1">
      <alignment horizontal="center" vertical="center"/>
    </xf>
    <xf numFmtId="11" fontId="0" fillId="0" borderId="9" xfId="0" applyNumberFormat="1" applyBorder="1" applyAlignment="1">
      <alignment horizontal="center" vertical="center"/>
    </xf>
    <xf numFmtId="0" fontId="0" fillId="0" borderId="9" xfId="0" applyBorder="1" applyAlignment="1">
      <alignment horizontal="center" vertical="center" shrinkToFit="1"/>
    </xf>
    <xf numFmtId="11" fontId="0" fillId="0" borderId="9" xfId="0" applyNumberFormat="1" applyBorder="1" applyAlignment="1">
      <alignment horizontal="center" vertical="center"/>
    </xf>
    <xf numFmtId="0" fontId="0" fillId="0" borderId="9" xfId="0" applyBorder="1" applyAlignment="1">
      <alignment horizontal="center" vertical="center"/>
    </xf>
    <xf numFmtId="0" fontId="43" fillId="0" borderId="9" xfId="0" applyFont="1" applyBorder="1" applyAlignment="1">
      <alignment horizontal="center" vertical="center"/>
    </xf>
    <xf numFmtId="11" fontId="43" fillId="0" borderId="9" xfId="0" applyNumberFormat="1" applyFont="1" applyBorder="1" applyAlignment="1">
      <alignment horizontal="center" vertical="center"/>
    </xf>
    <xf numFmtId="0" fontId="43" fillId="0" borderId="9" xfId="0" applyFont="1" applyBorder="1" applyAlignment="1">
      <alignment horizontal="center" vertical="center"/>
    </xf>
    <xf numFmtId="0" fontId="43" fillId="0" borderId="9" xfId="0" applyFont="1" applyBorder="1" applyAlignment="1">
      <alignment horizontal="center" vertical="center" shrinkToFit="1"/>
    </xf>
    <xf numFmtId="0" fontId="43" fillId="0" borderId="9" xfId="0" applyFont="1" applyBorder="1" applyAlignment="1">
      <alignment horizontal="center" vertical="center"/>
    </xf>
    <xf numFmtId="176" fontId="0" fillId="0" borderId="9" xfId="0" applyNumberFormat="1" applyBorder="1" applyAlignment="1">
      <alignment horizontal="center" vertical="center"/>
    </xf>
    <xf numFmtId="0" fontId="43" fillId="0" borderId="9" xfId="0" applyFont="1" applyBorder="1" applyAlignment="1">
      <alignment horizontal="center" vertical="center"/>
    </xf>
    <xf numFmtId="0" fontId="0" fillId="0" borderId="9" xfId="0" applyBorder="1" applyAlignment="1">
      <alignment vertical="center"/>
    </xf>
    <xf numFmtId="0" fontId="44" fillId="0" borderId="9" xfId="0" applyFont="1" applyBorder="1" applyAlignment="1">
      <alignment horizontal="center" vertical="center"/>
    </xf>
    <xf numFmtId="0" fontId="44" fillId="0" borderId="9" xfId="0" applyFont="1" applyBorder="1" applyAlignment="1">
      <alignment horizontal="center" vertical="center"/>
    </xf>
    <xf numFmtId="0" fontId="45"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7"/>
  <sheetViews>
    <sheetView tabSelected="1" workbookViewId="0" topLeftCell="A1">
      <selection activeCell="S17" sqref="S17"/>
    </sheetView>
  </sheetViews>
  <sheetFormatPr defaultColWidth="9.00390625" defaultRowHeight="14.25"/>
  <cols>
    <col min="1" max="1" width="7.00390625" style="1" customWidth="1"/>
    <col min="2" max="2" width="24.375" style="1" customWidth="1"/>
    <col min="3" max="3" width="5.125" style="1" customWidth="1"/>
    <col min="4" max="4" width="44.875" style="3" customWidth="1"/>
    <col min="5" max="5" width="20.75390625" style="1" customWidth="1"/>
    <col min="6" max="6" width="8.75390625" style="1" customWidth="1"/>
    <col min="7" max="7" width="5.875" style="1" customWidth="1"/>
    <col min="8" max="8" width="6.625" style="1" customWidth="1"/>
    <col min="9" max="9" width="4.875" style="1" customWidth="1"/>
    <col min="10" max="11" width="9.25390625" style="1" customWidth="1"/>
    <col min="12" max="12" width="8.75390625" style="1" customWidth="1"/>
    <col min="13" max="14" width="6.625" style="1" customWidth="1"/>
    <col min="15" max="15" width="9.00390625" style="1" customWidth="1"/>
    <col min="16" max="16" width="7.25390625" style="1" customWidth="1"/>
    <col min="17" max="17" width="5.75390625" style="1" customWidth="1"/>
    <col min="18" max="18" width="23.50390625" style="1" customWidth="1"/>
    <col min="19" max="19" width="12.875" style="1" customWidth="1"/>
    <col min="20" max="16384" width="9.00390625" style="1" customWidth="1"/>
  </cols>
  <sheetData>
    <row r="1" spans="1:18" ht="14.25">
      <c r="A1" s="4" t="s">
        <v>0</v>
      </c>
      <c r="B1" s="4"/>
      <c r="C1" s="4"/>
      <c r="D1" s="4"/>
      <c r="E1" s="4"/>
      <c r="F1" s="4"/>
      <c r="G1" s="4"/>
      <c r="H1" s="4"/>
      <c r="I1" s="4"/>
      <c r="J1" s="4"/>
      <c r="K1" s="4"/>
      <c r="L1" s="4"/>
      <c r="M1" s="4"/>
      <c r="N1" s="4"/>
      <c r="O1" s="4"/>
      <c r="P1" s="4"/>
      <c r="Q1" s="4"/>
      <c r="R1" s="4"/>
    </row>
    <row r="2" spans="1:18" ht="42" customHeight="1">
      <c r="A2" s="5" t="s">
        <v>1</v>
      </c>
      <c r="B2" s="6"/>
      <c r="C2" s="6"/>
      <c r="D2" s="7"/>
      <c r="E2" s="6"/>
      <c r="F2" s="6"/>
      <c r="G2" s="6"/>
      <c r="H2" s="6"/>
      <c r="I2" s="6"/>
      <c r="J2" s="6"/>
      <c r="K2" s="6"/>
      <c r="L2" s="6"/>
      <c r="M2" s="6"/>
      <c r="N2" s="6"/>
      <c r="O2" s="6"/>
      <c r="P2" s="6"/>
      <c r="Q2" s="6"/>
      <c r="R2" s="6"/>
    </row>
    <row r="3" spans="1:18" ht="28.5">
      <c r="A3" s="8" t="s">
        <v>2</v>
      </c>
      <c r="B3" s="9" t="s">
        <v>3</v>
      </c>
      <c r="C3" s="9" t="s">
        <v>4</v>
      </c>
      <c r="D3" s="10" t="s">
        <v>5</v>
      </c>
      <c r="E3" s="9" t="s">
        <v>6</v>
      </c>
      <c r="F3" s="9" t="s">
        <v>7</v>
      </c>
      <c r="G3" s="9" t="s">
        <v>8</v>
      </c>
      <c r="H3" s="9" t="s">
        <v>9</v>
      </c>
      <c r="I3" s="9" t="s">
        <v>10</v>
      </c>
      <c r="J3" s="9" t="s">
        <v>11</v>
      </c>
      <c r="K3" s="9" t="s">
        <v>12</v>
      </c>
      <c r="L3" s="9" t="s">
        <v>13</v>
      </c>
      <c r="M3" s="9" t="s">
        <v>14</v>
      </c>
      <c r="N3" s="9" t="s">
        <v>15</v>
      </c>
      <c r="O3" s="9" t="s">
        <v>16</v>
      </c>
      <c r="P3" s="9" t="s">
        <v>17</v>
      </c>
      <c r="Q3" s="9" t="s">
        <v>18</v>
      </c>
      <c r="R3" s="9" t="s">
        <v>19</v>
      </c>
    </row>
    <row r="4" spans="1:18" ht="14.25">
      <c r="A4" s="11" t="s">
        <v>20</v>
      </c>
      <c r="B4" s="12" t="s">
        <v>21</v>
      </c>
      <c r="C4" s="11" t="s">
        <v>22</v>
      </c>
      <c r="D4" s="13" t="s">
        <v>23</v>
      </c>
      <c r="E4" s="11" t="s">
        <v>24</v>
      </c>
      <c r="F4" s="11" t="s">
        <v>25</v>
      </c>
      <c r="G4" s="11">
        <v>2</v>
      </c>
      <c r="H4" s="11">
        <v>64</v>
      </c>
      <c r="I4" s="8"/>
      <c r="J4" s="8"/>
      <c r="K4" s="8">
        <f>H:H+I:I</f>
        <v>64</v>
      </c>
      <c r="L4" s="8">
        <f>K4*60%</f>
        <v>38.4</v>
      </c>
      <c r="M4" s="8">
        <v>81.8</v>
      </c>
      <c r="N4" s="8"/>
      <c r="O4" s="8">
        <f>M4*0.4</f>
        <v>32.72</v>
      </c>
      <c r="P4" s="8">
        <f>L4+O4</f>
        <v>71.12</v>
      </c>
      <c r="Q4" s="8">
        <v>1</v>
      </c>
      <c r="R4" s="24" t="s">
        <v>26</v>
      </c>
    </row>
    <row r="5" spans="1:18" ht="14.25">
      <c r="A5" s="11" t="s">
        <v>27</v>
      </c>
      <c r="B5" s="12" t="s">
        <v>28</v>
      </c>
      <c r="C5" s="11" t="s">
        <v>22</v>
      </c>
      <c r="D5" s="13" t="s">
        <v>23</v>
      </c>
      <c r="E5" s="11" t="s">
        <v>24</v>
      </c>
      <c r="F5" s="11" t="s">
        <v>25</v>
      </c>
      <c r="G5" s="11">
        <v>2</v>
      </c>
      <c r="H5" s="11">
        <v>57</v>
      </c>
      <c r="I5" s="8"/>
      <c r="J5" s="8"/>
      <c r="K5" s="8">
        <f>H:H+I:I</f>
        <v>57</v>
      </c>
      <c r="L5" s="8">
        <f>K5*60%</f>
        <v>34.199999999999996</v>
      </c>
      <c r="M5" s="8">
        <v>82.4</v>
      </c>
      <c r="N5" s="8"/>
      <c r="O5" s="8">
        <f>M5*0.4</f>
        <v>32.96</v>
      </c>
      <c r="P5" s="8">
        <f>L5+O5</f>
        <v>67.16</v>
      </c>
      <c r="Q5" s="8">
        <v>2</v>
      </c>
      <c r="R5" s="24" t="s">
        <v>26</v>
      </c>
    </row>
    <row r="6" spans="1:18" ht="14.25">
      <c r="A6" s="11"/>
      <c r="B6" s="12" t="s">
        <v>29</v>
      </c>
      <c r="C6" s="11" t="s">
        <v>22</v>
      </c>
      <c r="D6" s="13" t="s">
        <v>23</v>
      </c>
      <c r="E6" s="11" t="s">
        <v>24</v>
      </c>
      <c r="F6" s="11" t="s">
        <v>25</v>
      </c>
      <c r="G6" s="11">
        <v>2</v>
      </c>
      <c r="H6" s="11">
        <v>63</v>
      </c>
      <c r="I6" s="8"/>
      <c r="J6" s="8"/>
      <c r="K6" s="8">
        <f>H:H+I:I</f>
        <v>63</v>
      </c>
      <c r="L6" s="8">
        <f>K6*60%</f>
        <v>37.8</v>
      </c>
      <c r="M6" s="8">
        <v>70.8</v>
      </c>
      <c r="N6" s="8"/>
      <c r="O6" s="8">
        <f>M6*0.4</f>
        <v>28.32</v>
      </c>
      <c r="P6" s="8">
        <f>L6+O6</f>
        <v>66.12</v>
      </c>
      <c r="Q6" s="8">
        <v>3</v>
      </c>
      <c r="R6" s="24"/>
    </row>
    <row r="7" spans="1:18" ht="14.25">
      <c r="A7" s="11"/>
      <c r="B7" s="12" t="s">
        <v>30</v>
      </c>
      <c r="C7" s="11" t="s">
        <v>31</v>
      </c>
      <c r="D7" s="13" t="s">
        <v>23</v>
      </c>
      <c r="E7" s="11" t="s">
        <v>24</v>
      </c>
      <c r="F7" s="11" t="s">
        <v>25</v>
      </c>
      <c r="G7" s="11">
        <v>2</v>
      </c>
      <c r="H7" s="11">
        <v>60</v>
      </c>
      <c r="I7" s="8"/>
      <c r="J7" s="8"/>
      <c r="K7" s="8">
        <f>H:H+I:I</f>
        <v>60</v>
      </c>
      <c r="L7" s="8">
        <f>K7*60%</f>
        <v>36</v>
      </c>
      <c r="M7" s="8">
        <v>72.2</v>
      </c>
      <c r="N7" s="8"/>
      <c r="O7" s="8">
        <f>M7*0.4</f>
        <v>28.880000000000003</v>
      </c>
      <c r="P7" s="8">
        <f>L7+O7</f>
        <v>64.88</v>
      </c>
      <c r="Q7" s="8">
        <v>4</v>
      </c>
      <c r="R7" s="24"/>
    </row>
    <row r="8" spans="1:18" ht="14.25">
      <c r="A8" s="11"/>
      <c r="B8" s="12" t="s">
        <v>32</v>
      </c>
      <c r="C8" s="11" t="s">
        <v>22</v>
      </c>
      <c r="D8" s="13" t="s">
        <v>23</v>
      </c>
      <c r="E8" s="11" t="s">
        <v>24</v>
      </c>
      <c r="F8" s="11" t="s">
        <v>25</v>
      </c>
      <c r="G8" s="11">
        <v>2</v>
      </c>
      <c r="H8" s="11">
        <v>57</v>
      </c>
      <c r="I8" s="8"/>
      <c r="J8" s="8"/>
      <c r="K8" s="8">
        <f>H:H+I:I</f>
        <v>57</v>
      </c>
      <c r="L8" s="8">
        <f>K8*60%</f>
        <v>34.199999999999996</v>
      </c>
      <c r="M8" s="8">
        <v>71.6</v>
      </c>
      <c r="N8" s="8"/>
      <c r="O8" s="8">
        <f>M8*0.4</f>
        <v>28.64</v>
      </c>
      <c r="P8" s="8">
        <f>L8+O8</f>
        <v>62.839999999999996</v>
      </c>
      <c r="Q8" s="8">
        <v>5</v>
      </c>
      <c r="R8" s="24"/>
    </row>
    <row r="9" spans="1:18" ht="14.25">
      <c r="A9" s="11" t="s">
        <v>33</v>
      </c>
      <c r="B9" s="12" t="s">
        <v>34</v>
      </c>
      <c r="C9" s="11" t="s">
        <v>22</v>
      </c>
      <c r="D9" s="13" t="s">
        <v>35</v>
      </c>
      <c r="E9" s="11" t="s">
        <v>36</v>
      </c>
      <c r="F9" s="11" t="s">
        <v>37</v>
      </c>
      <c r="G9" s="11">
        <v>1</v>
      </c>
      <c r="H9" s="11">
        <v>58</v>
      </c>
      <c r="I9" s="8"/>
      <c r="J9" s="8"/>
      <c r="K9" s="8">
        <v>58</v>
      </c>
      <c r="L9" s="8">
        <v>34.8</v>
      </c>
      <c r="M9" s="8">
        <v>79</v>
      </c>
      <c r="N9" s="8"/>
      <c r="O9" s="8">
        <v>31.6</v>
      </c>
      <c r="P9" s="8">
        <v>66.4</v>
      </c>
      <c r="Q9" s="8">
        <v>1</v>
      </c>
      <c r="R9" s="24" t="s">
        <v>26</v>
      </c>
    </row>
    <row r="10" spans="1:18" ht="15.75" customHeight="1">
      <c r="A10" s="11"/>
      <c r="B10" s="12" t="s">
        <v>38</v>
      </c>
      <c r="C10" s="11" t="s">
        <v>22</v>
      </c>
      <c r="D10" s="13" t="s">
        <v>35</v>
      </c>
      <c r="E10" s="11" t="s">
        <v>36</v>
      </c>
      <c r="F10" s="11" t="s">
        <v>37</v>
      </c>
      <c r="G10" s="11">
        <v>1</v>
      </c>
      <c r="H10" s="11">
        <v>59</v>
      </c>
      <c r="I10" s="8"/>
      <c r="J10" s="8"/>
      <c r="K10" s="8">
        <f>H:H+I:I</f>
        <v>59</v>
      </c>
      <c r="L10" s="8">
        <f aca="true" t="shared" si="0" ref="L10:L19">K10*60%</f>
        <v>35.4</v>
      </c>
      <c r="M10" s="8">
        <v>72.8</v>
      </c>
      <c r="N10" s="8"/>
      <c r="O10" s="8">
        <f aca="true" t="shared" si="1" ref="O10:O19">M10*0.4</f>
        <v>29.12</v>
      </c>
      <c r="P10" s="8">
        <f aca="true" t="shared" si="2" ref="P10:P27">L10+O10</f>
        <v>64.52</v>
      </c>
      <c r="Q10" s="8">
        <v>2</v>
      </c>
      <c r="R10" s="24"/>
    </row>
    <row r="11" spans="1:18" ht="14.25">
      <c r="A11" s="8" t="s">
        <v>39</v>
      </c>
      <c r="B11" s="14" t="s">
        <v>40</v>
      </c>
      <c r="C11" s="8" t="s">
        <v>22</v>
      </c>
      <c r="D11" s="10" t="s">
        <v>35</v>
      </c>
      <c r="E11" s="8" t="s">
        <v>41</v>
      </c>
      <c r="F11" s="8" t="s">
        <v>42</v>
      </c>
      <c r="G11" s="8">
        <v>1</v>
      </c>
      <c r="H11" s="8">
        <v>71</v>
      </c>
      <c r="I11" s="8"/>
      <c r="J11" s="8"/>
      <c r="K11" s="8">
        <f>H:H+I:I</f>
        <v>71</v>
      </c>
      <c r="L11" s="8">
        <f t="shared" si="0"/>
        <v>42.6</v>
      </c>
      <c r="M11" s="8">
        <v>84.4</v>
      </c>
      <c r="N11" s="8"/>
      <c r="O11" s="8">
        <f t="shared" si="1"/>
        <v>33.760000000000005</v>
      </c>
      <c r="P11" s="8">
        <f t="shared" si="2"/>
        <v>76.36000000000001</v>
      </c>
      <c r="Q11" s="8">
        <v>1</v>
      </c>
      <c r="R11" s="24" t="s">
        <v>26</v>
      </c>
    </row>
    <row r="12" spans="1:18" ht="14.25">
      <c r="A12" s="11"/>
      <c r="B12" s="12" t="s">
        <v>43</v>
      </c>
      <c r="C12" s="11" t="s">
        <v>22</v>
      </c>
      <c r="D12" s="13" t="s">
        <v>35</v>
      </c>
      <c r="E12" s="11" t="s">
        <v>41</v>
      </c>
      <c r="F12" s="11" t="s">
        <v>42</v>
      </c>
      <c r="G12" s="11">
        <v>1</v>
      </c>
      <c r="H12" s="11">
        <v>65</v>
      </c>
      <c r="I12" s="8">
        <v>4</v>
      </c>
      <c r="J12" s="8" t="s">
        <v>44</v>
      </c>
      <c r="K12" s="11">
        <f>H:H+I:I</f>
        <v>69</v>
      </c>
      <c r="L12" s="11">
        <f t="shared" si="0"/>
        <v>41.4</v>
      </c>
      <c r="M12" s="11">
        <v>76.4</v>
      </c>
      <c r="N12" s="8"/>
      <c r="O12" s="8">
        <f t="shared" si="1"/>
        <v>30.560000000000002</v>
      </c>
      <c r="P12" s="8">
        <f t="shared" si="2"/>
        <v>71.96000000000001</v>
      </c>
      <c r="Q12" s="11">
        <v>2</v>
      </c>
      <c r="R12" s="25"/>
    </row>
    <row r="13" spans="1:18" ht="14.25">
      <c r="A13" s="15"/>
      <c r="B13" s="12" t="s">
        <v>45</v>
      </c>
      <c r="C13" s="11" t="s">
        <v>31</v>
      </c>
      <c r="D13" s="13" t="s">
        <v>35</v>
      </c>
      <c r="E13" s="11" t="s">
        <v>41</v>
      </c>
      <c r="F13" s="11" t="s">
        <v>42</v>
      </c>
      <c r="G13" s="11">
        <v>1</v>
      </c>
      <c r="H13" s="11">
        <v>61</v>
      </c>
      <c r="I13" s="8"/>
      <c r="J13" s="8"/>
      <c r="K13" s="8">
        <f>H:H+I:I</f>
        <v>61</v>
      </c>
      <c r="L13" s="8">
        <f t="shared" si="0"/>
        <v>36.6</v>
      </c>
      <c r="M13" s="8">
        <v>66.8</v>
      </c>
      <c r="N13" s="8"/>
      <c r="O13" s="8">
        <f t="shared" si="1"/>
        <v>26.72</v>
      </c>
      <c r="P13" s="8">
        <f t="shared" si="2"/>
        <v>63.32</v>
      </c>
      <c r="Q13" s="8">
        <v>3</v>
      </c>
      <c r="R13" s="24"/>
    </row>
    <row r="14" spans="1:18" ht="14.25">
      <c r="A14" s="8" t="s">
        <v>46</v>
      </c>
      <c r="B14" s="14" t="s">
        <v>47</v>
      </c>
      <c r="C14" s="8" t="s">
        <v>22</v>
      </c>
      <c r="D14" s="10" t="s">
        <v>48</v>
      </c>
      <c r="E14" s="8" t="s">
        <v>49</v>
      </c>
      <c r="F14" s="8" t="s">
        <v>50</v>
      </c>
      <c r="G14" s="8">
        <v>1</v>
      </c>
      <c r="H14" s="8">
        <v>56</v>
      </c>
      <c r="I14" s="8"/>
      <c r="J14" s="8"/>
      <c r="K14" s="8">
        <f>H:H+I:I</f>
        <v>56</v>
      </c>
      <c r="L14" s="8">
        <f t="shared" si="0"/>
        <v>33.6</v>
      </c>
      <c r="M14" s="8">
        <v>76.2</v>
      </c>
      <c r="N14" s="8"/>
      <c r="O14" s="8">
        <f t="shared" si="1"/>
        <v>30.480000000000004</v>
      </c>
      <c r="P14" s="8">
        <f t="shared" si="2"/>
        <v>64.08000000000001</v>
      </c>
      <c r="Q14" s="8">
        <v>1</v>
      </c>
      <c r="R14" s="24" t="s">
        <v>26</v>
      </c>
    </row>
    <row r="15" spans="1:18" s="1" customFormat="1" ht="18.75" customHeight="1">
      <c r="A15" s="11"/>
      <c r="B15" s="12" t="s">
        <v>51</v>
      </c>
      <c r="C15" s="11" t="s">
        <v>22</v>
      </c>
      <c r="D15" s="13" t="s">
        <v>52</v>
      </c>
      <c r="E15" s="11" t="s">
        <v>53</v>
      </c>
      <c r="F15" s="11" t="s">
        <v>54</v>
      </c>
      <c r="G15" s="11">
        <v>1</v>
      </c>
      <c r="H15" s="11">
        <v>62</v>
      </c>
      <c r="I15" s="8"/>
      <c r="J15" s="8"/>
      <c r="K15" s="11">
        <f>H:H+I:I</f>
        <v>62</v>
      </c>
      <c r="L15" s="11">
        <f t="shared" si="0"/>
        <v>37.199999999999996</v>
      </c>
      <c r="M15" s="8">
        <v>66.4</v>
      </c>
      <c r="N15" s="8"/>
      <c r="O15" s="8">
        <f t="shared" si="1"/>
        <v>26.560000000000002</v>
      </c>
      <c r="P15" s="8">
        <f t="shared" si="2"/>
        <v>63.76</v>
      </c>
      <c r="Q15" s="8">
        <v>1</v>
      </c>
      <c r="R15" s="26" t="s">
        <v>55</v>
      </c>
    </row>
    <row r="16" spans="1:18" s="1" customFormat="1" ht="14.25">
      <c r="A16" s="8" t="s">
        <v>56</v>
      </c>
      <c r="B16" s="14" t="s">
        <v>57</v>
      </c>
      <c r="C16" s="8" t="s">
        <v>22</v>
      </c>
      <c r="D16" s="10" t="s">
        <v>52</v>
      </c>
      <c r="E16" s="8" t="s">
        <v>53</v>
      </c>
      <c r="F16" s="8" t="s">
        <v>54</v>
      </c>
      <c r="G16" s="8">
        <v>1</v>
      </c>
      <c r="H16" s="8">
        <v>44</v>
      </c>
      <c r="I16" s="8"/>
      <c r="J16" s="8"/>
      <c r="K16" s="8">
        <f>H:H+I:I</f>
        <v>44</v>
      </c>
      <c r="L16" s="8">
        <f t="shared" si="0"/>
        <v>26.4</v>
      </c>
      <c r="M16" s="8">
        <v>70.6</v>
      </c>
      <c r="N16" s="8"/>
      <c r="O16" s="8">
        <f t="shared" si="1"/>
        <v>28.24</v>
      </c>
      <c r="P16" s="8">
        <f t="shared" si="2"/>
        <v>54.64</v>
      </c>
      <c r="Q16" s="8">
        <v>2</v>
      </c>
      <c r="R16" s="24" t="s">
        <v>26</v>
      </c>
    </row>
    <row r="17" spans="1:18" s="1" customFormat="1" ht="14.25">
      <c r="A17" s="11" t="s">
        <v>58</v>
      </c>
      <c r="B17" s="12" t="s">
        <v>59</v>
      </c>
      <c r="C17" s="11" t="s">
        <v>22</v>
      </c>
      <c r="D17" s="13" t="s">
        <v>60</v>
      </c>
      <c r="E17" s="11" t="s">
        <v>61</v>
      </c>
      <c r="F17" s="11" t="s">
        <v>62</v>
      </c>
      <c r="G17" s="11">
        <v>1</v>
      </c>
      <c r="H17" s="11">
        <v>75</v>
      </c>
      <c r="I17" s="8"/>
      <c r="J17" s="8"/>
      <c r="K17" s="11">
        <f>H:H+I:I</f>
        <v>75</v>
      </c>
      <c r="L17" s="11">
        <f t="shared" si="0"/>
        <v>45</v>
      </c>
      <c r="M17" s="8">
        <v>82.6</v>
      </c>
      <c r="N17" s="8"/>
      <c r="O17" s="8">
        <f t="shared" si="1"/>
        <v>33.04</v>
      </c>
      <c r="P17" s="8">
        <f t="shared" si="2"/>
        <v>78.03999999999999</v>
      </c>
      <c r="Q17" s="8">
        <v>1</v>
      </c>
      <c r="R17" s="24" t="s">
        <v>26</v>
      </c>
    </row>
    <row r="18" spans="1:18" ht="14.25">
      <c r="A18" s="11"/>
      <c r="B18" s="12" t="s">
        <v>63</v>
      </c>
      <c r="C18" s="11" t="s">
        <v>22</v>
      </c>
      <c r="D18" s="13" t="s">
        <v>60</v>
      </c>
      <c r="E18" s="11" t="s">
        <v>61</v>
      </c>
      <c r="F18" s="11" t="s">
        <v>62</v>
      </c>
      <c r="G18" s="11">
        <v>1</v>
      </c>
      <c r="H18" s="11">
        <v>77</v>
      </c>
      <c r="I18" s="8"/>
      <c r="J18" s="8"/>
      <c r="K18" s="11">
        <f>H:H+I:I</f>
        <v>77</v>
      </c>
      <c r="L18" s="11">
        <f t="shared" si="0"/>
        <v>46.199999999999996</v>
      </c>
      <c r="M18" s="8">
        <v>77.8</v>
      </c>
      <c r="N18" s="8"/>
      <c r="O18" s="8">
        <f t="shared" si="1"/>
        <v>31.12</v>
      </c>
      <c r="P18" s="8">
        <f t="shared" si="2"/>
        <v>77.32</v>
      </c>
      <c r="Q18" s="8">
        <v>2</v>
      </c>
      <c r="R18" s="24"/>
    </row>
    <row r="19" spans="1:18" ht="14.25">
      <c r="A19" s="11"/>
      <c r="B19" s="12" t="s">
        <v>64</v>
      </c>
      <c r="C19" s="11" t="s">
        <v>31</v>
      </c>
      <c r="D19" s="13" t="s">
        <v>60</v>
      </c>
      <c r="E19" s="11" t="s">
        <v>61</v>
      </c>
      <c r="F19" s="11" t="s">
        <v>62</v>
      </c>
      <c r="G19" s="11">
        <v>1</v>
      </c>
      <c r="H19" s="11">
        <v>76</v>
      </c>
      <c r="I19" s="8"/>
      <c r="J19" s="8"/>
      <c r="K19" s="11">
        <f>H:H+I:I</f>
        <v>76</v>
      </c>
      <c r="L19" s="11">
        <f t="shared" si="0"/>
        <v>45.6</v>
      </c>
      <c r="M19" s="8">
        <v>77</v>
      </c>
      <c r="N19" s="8"/>
      <c r="O19" s="8">
        <f t="shared" si="1"/>
        <v>30.8</v>
      </c>
      <c r="P19" s="8">
        <f t="shared" si="2"/>
        <v>76.4</v>
      </c>
      <c r="Q19" s="8">
        <v>3</v>
      </c>
      <c r="R19" s="24"/>
    </row>
    <row r="20" spans="1:18" ht="18.75" customHeight="1">
      <c r="A20" s="11" t="s">
        <v>65</v>
      </c>
      <c r="B20" s="12" t="s">
        <v>66</v>
      </c>
      <c r="C20" s="11" t="s">
        <v>31</v>
      </c>
      <c r="D20" s="13" t="s">
        <v>67</v>
      </c>
      <c r="E20" s="11" t="s">
        <v>68</v>
      </c>
      <c r="F20" s="11" t="s">
        <v>69</v>
      </c>
      <c r="G20" s="8">
        <v>2</v>
      </c>
      <c r="H20" s="11">
        <v>86</v>
      </c>
      <c r="I20" s="8"/>
      <c r="J20" s="8"/>
      <c r="K20" s="8">
        <f>H:H+I:I</f>
        <v>86</v>
      </c>
      <c r="L20" s="8">
        <f aca="true" t="shared" si="3" ref="L20:L33">K20*60%</f>
        <v>51.6</v>
      </c>
      <c r="M20" s="8">
        <v>82</v>
      </c>
      <c r="N20" s="8">
        <v>86.4</v>
      </c>
      <c r="O20" s="21">
        <f aca="true" t="shared" si="4" ref="O20:O26">(M20*0.3+N20*0.7)*0.4</f>
        <v>34.032000000000004</v>
      </c>
      <c r="P20" s="21">
        <f t="shared" si="2"/>
        <v>85.632</v>
      </c>
      <c r="Q20" s="8">
        <v>1</v>
      </c>
      <c r="R20" s="24" t="s">
        <v>26</v>
      </c>
    </row>
    <row r="21" spans="1:18" ht="14.25">
      <c r="A21" s="11" t="s">
        <v>70</v>
      </c>
      <c r="B21" s="12" t="s">
        <v>71</v>
      </c>
      <c r="C21" s="11" t="s">
        <v>22</v>
      </c>
      <c r="D21" s="13" t="s">
        <v>67</v>
      </c>
      <c r="E21" s="11" t="s">
        <v>68</v>
      </c>
      <c r="F21" s="11" t="s">
        <v>69</v>
      </c>
      <c r="G21" s="8">
        <v>2</v>
      </c>
      <c r="H21" s="11">
        <v>74</v>
      </c>
      <c r="I21" s="8">
        <v>4</v>
      </c>
      <c r="J21" s="8" t="s">
        <v>44</v>
      </c>
      <c r="K21" s="8">
        <f>H:H+I:I</f>
        <v>78</v>
      </c>
      <c r="L21" s="8">
        <f t="shared" si="3"/>
        <v>46.8</v>
      </c>
      <c r="M21" s="8">
        <v>82.8</v>
      </c>
      <c r="N21" s="8">
        <v>76.8</v>
      </c>
      <c r="O21" s="21">
        <f t="shared" si="4"/>
        <v>31.439999999999998</v>
      </c>
      <c r="P21" s="21">
        <f t="shared" si="2"/>
        <v>78.24</v>
      </c>
      <c r="Q21" s="8">
        <v>2</v>
      </c>
      <c r="R21" s="24" t="s">
        <v>26</v>
      </c>
    </row>
    <row r="22" spans="1:18" ht="14.25">
      <c r="A22" s="11"/>
      <c r="B22" s="12" t="s">
        <v>72</v>
      </c>
      <c r="C22" s="11" t="s">
        <v>31</v>
      </c>
      <c r="D22" s="13" t="s">
        <v>67</v>
      </c>
      <c r="E22" s="11" t="s">
        <v>68</v>
      </c>
      <c r="F22" s="11" t="s">
        <v>69</v>
      </c>
      <c r="G22" s="11">
        <v>2</v>
      </c>
      <c r="H22" s="11">
        <v>70</v>
      </c>
      <c r="I22" s="8">
        <v>6</v>
      </c>
      <c r="J22" s="8" t="s">
        <v>73</v>
      </c>
      <c r="K22" s="11">
        <f>H:H+I:I</f>
        <v>76</v>
      </c>
      <c r="L22" s="11">
        <f t="shared" si="3"/>
        <v>45.6</v>
      </c>
      <c r="M22" s="8">
        <v>85.2</v>
      </c>
      <c r="N22" s="8">
        <v>79</v>
      </c>
      <c r="O22" s="21">
        <f t="shared" si="4"/>
        <v>32.344</v>
      </c>
      <c r="P22" s="21">
        <f t="shared" si="2"/>
        <v>77.944</v>
      </c>
      <c r="Q22" s="8">
        <v>3</v>
      </c>
      <c r="R22" s="24"/>
    </row>
    <row r="23" spans="1:18" ht="14.25">
      <c r="A23" s="11"/>
      <c r="B23" s="12" t="s">
        <v>74</v>
      </c>
      <c r="C23" s="11" t="s">
        <v>31</v>
      </c>
      <c r="D23" s="13" t="s">
        <v>67</v>
      </c>
      <c r="E23" s="11" t="s">
        <v>68</v>
      </c>
      <c r="F23" s="11" t="s">
        <v>69</v>
      </c>
      <c r="G23" s="11">
        <v>2</v>
      </c>
      <c r="H23" s="11">
        <v>80</v>
      </c>
      <c r="I23" s="8"/>
      <c r="J23" s="8"/>
      <c r="K23" s="11">
        <f>H:H+I:I</f>
        <v>80</v>
      </c>
      <c r="L23" s="11">
        <f t="shared" si="3"/>
        <v>48</v>
      </c>
      <c r="M23" s="8">
        <v>78.2</v>
      </c>
      <c r="N23" s="8">
        <v>73.4</v>
      </c>
      <c r="O23" s="21">
        <f t="shared" si="4"/>
        <v>29.936000000000003</v>
      </c>
      <c r="P23" s="21">
        <f t="shared" si="2"/>
        <v>77.936</v>
      </c>
      <c r="Q23" s="8">
        <v>3</v>
      </c>
      <c r="R23" s="24"/>
    </row>
    <row r="24" spans="1:18" ht="14.25">
      <c r="A24" s="11"/>
      <c r="B24" s="12" t="s">
        <v>75</v>
      </c>
      <c r="C24" s="11" t="s">
        <v>22</v>
      </c>
      <c r="D24" s="13" t="s">
        <v>67</v>
      </c>
      <c r="E24" s="11" t="s">
        <v>68</v>
      </c>
      <c r="F24" s="11" t="s">
        <v>69</v>
      </c>
      <c r="G24" s="11">
        <v>2</v>
      </c>
      <c r="H24" s="11">
        <v>77</v>
      </c>
      <c r="I24" s="8"/>
      <c r="J24" s="8"/>
      <c r="K24" s="11">
        <f>H:H+I:I</f>
        <v>77</v>
      </c>
      <c r="L24" s="11">
        <f t="shared" si="3"/>
        <v>46.199999999999996</v>
      </c>
      <c r="M24" s="8">
        <v>79.8</v>
      </c>
      <c r="N24" s="8">
        <v>75.6</v>
      </c>
      <c r="O24" s="21">
        <f t="shared" si="4"/>
        <v>30.743999999999996</v>
      </c>
      <c r="P24" s="21">
        <f t="shared" si="2"/>
        <v>76.94399999999999</v>
      </c>
      <c r="Q24" s="8">
        <v>5</v>
      </c>
      <c r="R24" s="24"/>
    </row>
    <row r="25" spans="1:18" ht="14.25">
      <c r="A25" s="11"/>
      <c r="B25" s="12" t="s">
        <v>76</v>
      </c>
      <c r="C25" s="11" t="s">
        <v>22</v>
      </c>
      <c r="D25" s="13" t="s">
        <v>67</v>
      </c>
      <c r="E25" s="11" t="s">
        <v>68</v>
      </c>
      <c r="F25" s="11" t="s">
        <v>69</v>
      </c>
      <c r="G25" s="11">
        <v>2</v>
      </c>
      <c r="H25" s="11">
        <v>77</v>
      </c>
      <c r="I25" s="8"/>
      <c r="J25" s="8"/>
      <c r="K25" s="11">
        <f>H:H+I:I</f>
        <v>77</v>
      </c>
      <c r="L25" s="11">
        <f t="shared" si="3"/>
        <v>46.199999999999996</v>
      </c>
      <c r="M25" s="8">
        <v>81.2</v>
      </c>
      <c r="N25" s="8">
        <v>72</v>
      </c>
      <c r="O25" s="21">
        <f t="shared" si="4"/>
        <v>29.903999999999996</v>
      </c>
      <c r="P25" s="21">
        <f t="shared" si="2"/>
        <v>76.10399999999998</v>
      </c>
      <c r="Q25" s="8">
        <v>6</v>
      </c>
      <c r="R25" s="24"/>
    </row>
    <row r="26" spans="1:18" ht="19.5" customHeight="1">
      <c r="A26" s="11"/>
      <c r="B26" s="12" t="s">
        <v>77</v>
      </c>
      <c r="C26" s="11" t="s">
        <v>31</v>
      </c>
      <c r="D26" s="13" t="s">
        <v>67</v>
      </c>
      <c r="E26" s="11" t="s">
        <v>68</v>
      </c>
      <c r="F26" s="11" t="s">
        <v>69</v>
      </c>
      <c r="G26" s="11">
        <v>2</v>
      </c>
      <c r="H26" s="11">
        <v>76</v>
      </c>
      <c r="I26" s="8"/>
      <c r="J26" s="8"/>
      <c r="K26" s="11">
        <f>H:H+I:I</f>
        <v>76</v>
      </c>
      <c r="L26" s="11">
        <f t="shared" si="3"/>
        <v>45.6</v>
      </c>
      <c r="M26" s="8">
        <v>72.2</v>
      </c>
      <c r="N26" s="8">
        <v>72.4</v>
      </c>
      <c r="O26" s="21">
        <f t="shared" si="4"/>
        <v>28.936000000000003</v>
      </c>
      <c r="P26" s="21">
        <f t="shared" si="2"/>
        <v>74.536</v>
      </c>
      <c r="Q26" s="8">
        <v>7</v>
      </c>
      <c r="R26" s="24"/>
    </row>
    <row r="27" spans="1:18" ht="14.25">
      <c r="A27" s="11" t="s">
        <v>78</v>
      </c>
      <c r="B27" s="12" t="s">
        <v>79</v>
      </c>
      <c r="C27" s="11" t="s">
        <v>31</v>
      </c>
      <c r="D27" s="13" t="s">
        <v>67</v>
      </c>
      <c r="E27" s="11" t="s">
        <v>80</v>
      </c>
      <c r="F27" s="11" t="s">
        <v>81</v>
      </c>
      <c r="G27" s="11">
        <v>1</v>
      </c>
      <c r="H27" s="11">
        <v>87</v>
      </c>
      <c r="I27" s="8"/>
      <c r="J27" s="8"/>
      <c r="K27" s="11">
        <f>H:H+I:I</f>
        <v>87</v>
      </c>
      <c r="L27" s="11">
        <f t="shared" si="3"/>
        <v>52.199999999999996</v>
      </c>
      <c r="M27" s="8">
        <v>83.4</v>
      </c>
      <c r="N27" s="8"/>
      <c r="O27" s="8">
        <f>M27*0.4</f>
        <v>33.36000000000001</v>
      </c>
      <c r="P27" s="8">
        <f t="shared" si="2"/>
        <v>85.56</v>
      </c>
      <c r="Q27" s="8">
        <v>1</v>
      </c>
      <c r="R27" s="24" t="s">
        <v>26</v>
      </c>
    </row>
    <row r="28" spans="1:18" ht="14.25">
      <c r="A28" s="11"/>
      <c r="B28" s="12" t="s">
        <v>82</v>
      </c>
      <c r="C28" s="11" t="s">
        <v>22</v>
      </c>
      <c r="D28" s="13" t="s">
        <v>67</v>
      </c>
      <c r="E28" s="11" t="s">
        <v>80</v>
      </c>
      <c r="F28" s="11" t="s">
        <v>81</v>
      </c>
      <c r="G28" s="11">
        <v>1</v>
      </c>
      <c r="H28" s="11">
        <v>82</v>
      </c>
      <c r="I28" s="8"/>
      <c r="J28" s="8"/>
      <c r="K28" s="11">
        <f>H:H+I:I</f>
        <v>82</v>
      </c>
      <c r="L28" s="11">
        <f t="shared" si="3"/>
        <v>49.199999999999996</v>
      </c>
      <c r="M28" s="8">
        <v>79.6</v>
      </c>
      <c r="N28" s="8"/>
      <c r="O28" s="8">
        <f aca="true" t="shared" si="5" ref="O28:O33">M28*0.4</f>
        <v>31.84</v>
      </c>
      <c r="P28" s="8">
        <f aca="true" t="shared" si="6" ref="P28:P33">L28+O28</f>
        <v>81.03999999999999</v>
      </c>
      <c r="Q28" s="8">
        <v>2</v>
      </c>
      <c r="R28" s="24"/>
    </row>
    <row r="29" spans="1:18" s="2" customFormat="1" ht="14.25">
      <c r="A29" s="16"/>
      <c r="B29" s="17" t="s">
        <v>83</v>
      </c>
      <c r="C29" s="18" t="s">
        <v>22</v>
      </c>
      <c r="D29" s="19" t="s">
        <v>67</v>
      </c>
      <c r="E29" s="18" t="s">
        <v>80</v>
      </c>
      <c r="F29" s="18" t="s">
        <v>81</v>
      </c>
      <c r="G29" s="20">
        <v>1</v>
      </c>
      <c r="H29" s="20">
        <v>79</v>
      </c>
      <c r="I29" s="22"/>
      <c r="J29" s="22"/>
      <c r="K29" s="20">
        <f>H:H+I:I</f>
        <v>79</v>
      </c>
      <c r="L29" s="20">
        <f t="shared" si="3"/>
        <v>47.4</v>
      </c>
      <c r="M29" s="22">
        <v>81.6</v>
      </c>
      <c r="N29" s="22"/>
      <c r="O29" s="8">
        <f t="shared" si="5"/>
        <v>32.64</v>
      </c>
      <c r="P29" s="8">
        <f t="shared" si="6"/>
        <v>80.03999999999999</v>
      </c>
      <c r="Q29" s="22">
        <v>3</v>
      </c>
      <c r="R29" s="24"/>
    </row>
    <row r="30" spans="1:18" ht="14.25">
      <c r="A30" s="11" t="s">
        <v>84</v>
      </c>
      <c r="B30" s="12" t="s">
        <v>85</v>
      </c>
      <c r="C30" s="11" t="s">
        <v>22</v>
      </c>
      <c r="D30" s="13" t="s">
        <v>86</v>
      </c>
      <c r="E30" s="11" t="s">
        <v>61</v>
      </c>
      <c r="F30" s="11" t="s">
        <v>87</v>
      </c>
      <c r="G30" s="11">
        <v>1</v>
      </c>
      <c r="H30" s="11">
        <v>88</v>
      </c>
      <c r="I30" s="8"/>
      <c r="J30" s="8"/>
      <c r="K30" s="11">
        <f>H:H+I:I</f>
        <v>88</v>
      </c>
      <c r="L30" s="11">
        <f t="shared" si="3"/>
        <v>52.8</v>
      </c>
      <c r="M30" s="8">
        <v>80</v>
      </c>
      <c r="N30" s="8"/>
      <c r="O30" s="8">
        <f t="shared" si="5"/>
        <v>32</v>
      </c>
      <c r="P30" s="8">
        <f t="shared" si="6"/>
        <v>84.8</v>
      </c>
      <c r="Q30" s="8">
        <v>1</v>
      </c>
      <c r="R30" s="24" t="s">
        <v>26</v>
      </c>
    </row>
    <row r="31" spans="1:18" ht="14.25">
      <c r="A31" s="11"/>
      <c r="B31" s="12" t="s">
        <v>88</v>
      </c>
      <c r="C31" s="11" t="s">
        <v>22</v>
      </c>
      <c r="D31" s="13" t="s">
        <v>86</v>
      </c>
      <c r="E31" s="11" t="s">
        <v>61</v>
      </c>
      <c r="F31" s="11" t="s">
        <v>87</v>
      </c>
      <c r="G31" s="11">
        <v>1</v>
      </c>
      <c r="H31" s="11">
        <v>79</v>
      </c>
      <c r="I31" s="8"/>
      <c r="J31" s="8"/>
      <c r="K31" s="11">
        <f>H:H+I:I</f>
        <v>79</v>
      </c>
      <c r="L31" s="11">
        <f t="shared" si="3"/>
        <v>47.4</v>
      </c>
      <c r="M31" s="8">
        <v>74.6</v>
      </c>
      <c r="N31" s="8"/>
      <c r="O31" s="8">
        <f t="shared" si="5"/>
        <v>29.84</v>
      </c>
      <c r="P31" s="8">
        <f t="shared" si="6"/>
        <v>77.24</v>
      </c>
      <c r="Q31" s="8">
        <v>2</v>
      </c>
      <c r="R31" s="24"/>
    </row>
    <row r="32" spans="1:18" s="2" customFormat="1" ht="14.25">
      <c r="A32" s="18"/>
      <c r="B32" s="17" t="s">
        <v>89</v>
      </c>
      <c r="C32" s="18" t="s">
        <v>22</v>
      </c>
      <c r="D32" s="19" t="s">
        <v>86</v>
      </c>
      <c r="E32" s="18" t="s">
        <v>61</v>
      </c>
      <c r="F32" s="18" t="s">
        <v>87</v>
      </c>
      <c r="G32" s="20">
        <v>1</v>
      </c>
      <c r="H32" s="20">
        <v>77</v>
      </c>
      <c r="I32" s="22"/>
      <c r="J32" s="22"/>
      <c r="K32" s="20">
        <f>H:H+I:I</f>
        <v>77</v>
      </c>
      <c r="L32" s="20">
        <f t="shared" si="3"/>
        <v>46.199999999999996</v>
      </c>
      <c r="M32" s="22">
        <v>76</v>
      </c>
      <c r="N32" s="22"/>
      <c r="O32" s="8">
        <f t="shared" si="5"/>
        <v>30.400000000000002</v>
      </c>
      <c r="P32" s="8">
        <f t="shared" si="6"/>
        <v>76.6</v>
      </c>
      <c r="Q32" s="22">
        <v>3</v>
      </c>
      <c r="R32" s="24"/>
    </row>
    <row r="33" spans="1:18" s="1" customFormat="1" ht="14.25">
      <c r="A33" s="11" t="s">
        <v>90</v>
      </c>
      <c r="B33" s="12" t="s">
        <v>91</v>
      </c>
      <c r="C33" s="11" t="s">
        <v>22</v>
      </c>
      <c r="D33" s="13" t="s">
        <v>92</v>
      </c>
      <c r="E33" s="11" t="s">
        <v>93</v>
      </c>
      <c r="F33" s="11" t="s">
        <v>94</v>
      </c>
      <c r="G33" s="11">
        <v>3</v>
      </c>
      <c r="H33" s="11">
        <v>78</v>
      </c>
      <c r="I33" s="8"/>
      <c r="J33" s="8"/>
      <c r="K33" s="11">
        <f>H:H+I:I</f>
        <v>78</v>
      </c>
      <c r="L33" s="11">
        <f t="shared" si="3"/>
        <v>46.8</v>
      </c>
      <c r="M33" s="8">
        <v>83.2</v>
      </c>
      <c r="N33" s="8"/>
      <c r="O33" s="8">
        <f t="shared" si="5"/>
        <v>33.28</v>
      </c>
      <c r="P33" s="8">
        <f t="shared" si="6"/>
        <v>80.08</v>
      </c>
      <c r="Q33" s="8">
        <v>1</v>
      </c>
      <c r="R33" s="24" t="s">
        <v>26</v>
      </c>
    </row>
    <row r="34" spans="1:18" ht="14.25">
      <c r="A34" s="11" t="s">
        <v>95</v>
      </c>
      <c r="B34" s="12" t="s">
        <v>96</v>
      </c>
      <c r="C34" s="11" t="s">
        <v>31</v>
      </c>
      <c r="D34" s="13" t="s">
        <v>92</v>
      </c>
      <c r="E34" s="11" t="s">
        <v>93</v>
      </c>
      <c r="F34" s="11" t="s">
        <v>94</v>
      </c>
      <c r="G34" s="11">
        <v>3</v>
      </c>
      <c r="H34" s="11">
        <v>79</v>
      </c>
      <c r="I34" s="8"/>
      <c r="J34" s="8"/>
      <c r="K34" s="11">
        <f>H:H+I:I</f>
        <v>79</v>
      </c>
      <c r="L34" s="11">
        <f aca="true" t="shared" si="7" ref="L34:L44">K34*60%</f>
        <v>47.4</v>
      </c>
      <c r="M34" s="8">
        <v>81.2</v>
      </c>
      <c r="N34" s="8"/>
      <c r="O34" s="8">
        <f aca="true" t="shared" si="8" ref="O34:O41">M34*0.4</f>
        <v>32.480000000000004</v>
      </c>
      <c r="P34" s="8">
        <f aca="true" t="shared" si="9" ref="P34:P41">L34+O34</f>
        <v>79.88</v>
      </c>
      <c r="Q34" s="8">
        <v>2</v>
      </c>
      <c r="R34" s="24" t="s">
        <v>26</v>
      </c>
    </row>
    <row r="35" spans="1:18" s="1" customFormat="1" ht="14.25">
      <c r="A35" s="11" t="s">
        <v>97</v>
      </c>
      <c r="B35" s="12" t="s">
        <v>98</v>
      </c>
      <c r="C35" s="11" t="s">
        <v>31</v>
      </c>
      <c r="D35" s="13" t="s">
        <v>92</v>
      </c>
      <c r="E35" s="11" t="s">
        <v>93</v>
      </c>
      <c r="F35" s="11" t="s">
        <v>94</v>
      </c>
      <c r="G35" s="11">
        <v>3</v>
      </c>
      <c r="H35" s="11">
        <v>78</v>
      </c>
      <c r="I35" s="8"/>
      <c r="J35" s="8"/>
      <c r="K35" s="11">
        <f>H:H+I:I</f>
        <v>78</v>
      </c>
      <c r="L35" s="11">
        <f t="shared" si="7"/>
        <v>46.8</v>
      </c>
      <c r="M35" s="8">
        <v>81.2</v>
      </c>
      <c r="N35" s="8"/>
      <c r="O35" s="8">
        <f t="shared" si="8"/>
        <v>32.480000000000004</v>
      </c>
      <c r="P35" s="8">
        <f t="shared" si="9"/>
        <v>79.28</v>
      </c>
      <c r="Q35" s="8">
        <v>3</v>
      </c>
      <c r="R35" s="24" t="s">
        <v>26</v>
      </c>
    </row>
    <row r="36" spans="1:18" s="1" customFormat="1" ht="14.25">
      <c r="A36" s="11"/>
      <c r="B36" s="12" t="s">
        <v>99</v>
      </c>
      <c r="C36" s="11" t="s">
        <v>31</v>
      </c>
      <c r="D36" s="13" t="s">
        <v>92</v>
      </c>
      <c r="E36" s="11" t="s">
        <v>93</v>
      </c>
      <c r="F36" s="11" t="s">
        <v>94</v>
      </c>
      <c r="G36" s="11">
        <v>3</v>
      </c>
      <c r="H36" s="11">
        <v>77</v>
      </c>
      <c r="I36" s="8"/>
      <c r="J36" s="8"/>
      <c r="K36" s="11">
        <f>H:H+I:I</f>
        <v>77</v>
      </c>
      <c r="L36" s="11">
        <f t="shared" si="7"/>
        <v>46.199999999999996</v>
      </c>
      <c r="M36" s="8">
        <v>81.4</v>
      </c>
      <c r="N36" s="8"/>
      <c r="O36" s="8">
        <f t="shared" si="8"/>
        <v>32.56</v>
      </c>
      <c r="P36" s="8">
        <f t="shared" si="9"/>
        <v>78.75999999999999</v>
      </c>
      <c r="Q36" s="8">
        <v>4</v>
      </c>
      <c r="R36" s="24"/>
    </row>
    <row r="37" spans="1:18" s="1" customFormat="1" ht="14.25">
      <c r="A37" s="11"/>
      <c r="B37" s="12" t="s">
        <v>100</v>
      </c>
      <c r="C37" s="11" t="s">
        <v>31</v>
      </c>
      <c r="D37" s="13" t="s">
        <v>92</v>
      </c>
      <c r="E37" s="11" t="s">
        <v>93</v>
      </c>
      <c r="F37" s="11" t="s">
        <v>94</v>
      </c>
      <c r="G37" s="11">
        <v>3</v>
      </c>
      <c r="H37" s="11">
        <v>75</v>
      </c>
      <c r="I37" s="8"/>
      <c r="J37" s="8"/>
      <c r="K37" s="11">
        <f>H:H+I:I</f>
        <v>75</v>
      </c>
      <c r="L37" s="11">
        <f t="shared" si="7"/>
        <v>45</v>
      </c>
      <c r="M37" s="8">
        <v>81.2</v>
      </c>
      <c r="N37" s="8"/>
      <c r="O37" s="8">
        <f t="shared" si="8"/>
        <v>32.480000000000004</v>
      </c>
      <c r="P37" s="8">
        <f t="shared" si="9"/>
        <v>77.48</v>
      </c>
      <c r="Q37" s="8">
        <v>5</v>
      </c>
      <c r="R37" s="24"/>
    </row>
    <row r="38" spans="1:18" ht="14.25">
      <c r="A38" s="11"/>
      <c r="B38" s="12" t="s">
        <v>101</v>
      </c>
      <c r="C38" s="11" t="s">
        <v>31</v>
      </c>
      <c r="D38" s="13" t="s">
        <v>92</v>
      </c>
      <c r="E38" s="11" t="s">
        <v>93</v>
      </c>
      <c r="F38" s="11" t="s">
        <v>94</v>
      </c>
      <c r="G38" s="11">
        <v>3</v>
      </c>
      <c r="H38" s="11">
        <v>79</v>
      </c>
      <c r="I38" s="8"/>
      <c r="J38" s="8"/>
      <c r="K38" s="11">
        <f>H:H+I:I</f>
        <v>79</v>
      </c>
      <c r="L38" s="11">
        <f t="shared" si="7"/>
        <v>47.4</v>
      </c>
      <c r="M38" s="8">
        <v>74.2</v>
      </c>
      <c r="N38" s="8"/>
      <c r="O38" s="8">
        <f t="shared" si="8"/>
        <v>29.680000000000003</v>
      </c>
      <c r="P38" s="8">
        <f t="shared" si="9"/>
        <v>77.08</v>
      </c>
      <c r="Q38" s="8">
        <v>6</v>
      </c>
      <c r="R38" s="24"/>
    </row>
    <row r="39" spans="1:18" s="1" customFormat="1" ht="14.25">
      <c r="A39" s="11"/>
      <c r="B39" s="12" t="s">
        <v>102</v>
      </c>
      <c r="C39" s="11" t="s">
        <v>22</v>
      </c>
      <c r="D39" s="13" t="s">
        <v>92</v>
      </c>
      <c r="E39" s="11" t="s">
        <v>93</v>
      </c>
      <c r="F39" s="11" t="s">
        <v>94</v>
      </c>
      <c r="G39" s="11">
        <v>3</v>
      </c>
      <c r="H39" s="11">
        <v>75</v>
      </c>
      <c r="I39" s="8"/>
      <c r="J39" s="8"/>
      <c r="K39" s="11">
        <f>H:H+I:I</f>
        <v>75</v>
      </c>
      <c r="L39" s="11">
        <f t="shared" si="7"/>
        <v>45</v>
      </c>
      <c r="M39" s="8">
        <v>80</v>
      </c>
      <c r="N39" s="8"/>
      <c r="O39" s="8">
        <f t="shared" si="8"/>
        <v>32</v>
      </c>
      <c r="P39" s="8">
        <f t="shared" si="9"/>
        <v>77</v>
      </c>
      <c r="Q39" s="8">
        <v>7</v>
      </c>
      <c r="R39" s="24"/>
    </row>
    <row r="40" spans="1:18" ht="14.25">
      <c r="A40" s="11"/>
      <c r="B40" s="12" t="s">
        <v>103</v>
      </c>
      <c r="C40" s="11" t="s">
        <v>31</v>
      </c>
      <c r="D40" s="13" t="s">
        <v>92</v>
      </c>
      <c r="E40" s="11" t="s">
        <v>93</v>
      </c>
      <c r="F40" s="11" t="s">
        <v>94</v>
      </c>
      <c r="G40" s="11">
        <v>3</v>
      </c>
      <c r="H40" s="11">
        <v>76</v>
      </c>
      <c r="I40" s="8"/>
      <c r="J40" s="8"/>
      <c r="K40" s="11">
        <f>H:H+I:I</f>
        <v>76</v>
      </c>
      <c r="L40" s="11">
        <f t="shared" si="7"/>
        <v>45.6</v>
      </c>
      <c r="M40" s="8">
        <v>77.4</v>
      </c>
      <c r="N40" s="8"/>
      <c r="O40" s="8">
        <f t="shared" si="8"/>
        <v>30.960000000000004</v>
      </c>
      <c r="P40" s="8">
        <f t="shared" si="9"/>
        <v>76.56</v>
      </c>
      <c r="Q40" s="8">
        <v>8</v>
      </c>
      <c r="R40" s="24"/>
    </row>
    <row r="41" spans="1:18" ht="14.25">
      <c r="A41" s="11"/>
      <c r="B41" s="12" t="s">
        <v>104</v>
      </c>
      <c r="C41" s="11" t="s">
        <v>22</v>
      </c>
      <c r="D41" s="13" t="s">
        <v>92</v>
      </c>
      <c r="E41" s="11" t="s">
        <v>93</v>
      </c>
      <c r="F41" s="11" t="s">
        <v>94</v>
      </c>
      <c r="G41" s="11">
        <v>3</v>
      </c>
      <c r="H41" s="11">
        <v>76</v>
      </c>
      <c r="I41" s="8"/>
      <c r="J41" s="8"/>
      <c r="K41" s="11">
        <f>H:H+I:I</f>
        <v>76</v>
      </c>
      <c r="L41" s="11">
        <f t="shared" si="7"/>
        <v>45.6</v>
      </c>
      <c r="M41" s="8">
        <v>76.6</v>
      </c>
      <c r="N41" s="8"/>
      <c r="O41" s="8">
        <f t="shared" si="8"/>
        <v>30.64</v>
      </c>
      <c r="P41" s="8">
        <f t="shared" si="9"/>
        <v>76.24000000000001</v>
      </c>
      <c r="Q41" s="8">
        <v>9</v>
      </c>
      <c r="R41" s="24"/>
    </row>
    <row r="42" spans="1:18" ht="14.25">
      <c r="A42" s="11" t="s">
        <v>105</v>
      </c>
      <c r="B42" s="12" t="s">
        <v>106</v>
      </c>
      <c r="C42" s="11" t="s">
        <v>22</v>
      </c>
      <c r="D42" s="13" t="s">
        <v>107</v>
      </c>
      <c r="E42" s="11" t="s">
        <v>61</v>
      </c>
      <c r="F42" s="11" t="s">
        <v>108</v>
      </c>
      <c r="G42" s="11">
        <v>1</v>
      </c>
      <c r="H42" s="11">
        <v>80</v>
      </c>
      <c r="I42" s="8"/>
      <c r="J42" s="8"/>
      <c r="K42" s="8">
        <f>H:H+I:I</f>
        <v>80</v>
      </c>
      <c r="L42" s="8">
        <f t="shared" si="7"/>
        <v>48</v>
      </c>
      <c r="M42" s="8">
        <v>79.8</v>
      </c>
      <c r="N42" s="8">
        <v>80.2</v>
      </c>
      <c r="O42" s="8">
        <v>32</v>
      </c>
      <c r="P42" s="1">
        <v>80</v>
      </c>
      <c r="Q42" s="8">
        <v>1</v>
      </c>
      <c r="R42" s="24" t="s">
        <v>26</v>
      </c>
    </row>
    <row r="43" spans="1:18" ht="14.25">
      <c r="A43" s="11"/>
      <c r="B43" s="12" t="s">
        <v>109</v>
      </c>
      <c r="C43" s="11" t="s">
        <v>22</v>
      </c>
      <c r="D43" s="13" t="s">
        <v>107</v>
      </c>
      <c r="E43" s="11" t="s">
        <v>61</v>
      </c>
      <c r="F43" s="11" t="s">
        <v>108</v>
      </c>
      <c r="G43" s="11">
        <v>1</v>
      </c>
      <c r="H43" s="11">
        <v>75</v>
      </c>
      <c r="I43" s="8"/>
      <c r="J43" s="8"/>
      <c r="K43" s="8">
        <f>H:H+I:I</f>
        <v>75</v>
      </c>
      <c r="L43" s="8">
        <f t="shared" si="7"/>
        <v>45</v>
      </c>
      <c r="M43" s="8">
        <v>82</v>
      </c>
      <c r="N43" s="8">
        <v>81.6</v>
      </c>
      <c r="O43" s="8">
        <v>32.72</v>
      </c>
      <c r="P43" s="8">
        <v>77.72</v>
      </c>
      <c r="Q43" s="8">
        <v>2</v>
      </c>
      <c r="R43" s="24"/>
    </row>
    <row r="44" spans="1:18" s="2" customFormat="1" ht="14.25">
      <c r="A44" s="18"/>
      <c r="B44" s="17" t="s">
        <v>110</v>
      </c>
      <c r="C44" s="18" t="s">
        <v>22</v>
      </c>
      <c r="D44" s="19" t="s">
        <v>107</v>
      </c>
      <c r="E44" s="18" t="s">
        <v>61</v>
      </c>
      <c r="F44" s="18" t="s">
        <v>108</v>
      </c>
      <c r="G44" s="20">
        <v>1</v>
      </c>
      <c r="H44" s="20">
        <v>73</v>
      </c>
      <c r="I44" s="22"/>
      <c r="J44" s="22"/>
      <c r="K44" s="22">
        <f>H:H+I:I</f>
        <v>73</v>
      </c>
      <c r="L44" s="22">
        <f t="shared" si="7"/>
        <v>43.8</v>
      </c>
      <c r="M44" s="22">
        <v>74.8</v>
      </c>
      <c r="N44" s="22" t="s">
        <v>111</v>
      </c>
      <c r="O44" s="22">
        <v>14.96</v>
      </c>
      <c r="P44" s="22">
        <v>58.76</v>
      </c>
      <c r="Q44" s="22">
        <v>3</v>
      </c>
      <c r="R44" s="24"/>
    </row>
    <row r="45" spans="1:18" ht="14.25">
      <c r="A45" s="11" t="s">
        <v>112</v>
      </c>
      <c r="B45" s="12" t="s">
        <v>113</v>
      </c>
      <c r="C45" s="11" t="s">
        <v>31</v>
      </c>
      <c r="D45" s="13" t="s">
        <v>114</v>
      </c>
      <c r="E45" s="11" t="s">
        <v>93</v>
      </c>
      <c r="F45" s="11" t="s">
        <v>115</v>
      </c>
      <c r="G45" s="11">
        <v>1</v>
      </c>
      <c r="H45" s="11">
        <v>84</v>
      </c>
      <c r="I45" s="23"/>
      <c r="J45" s="23"/>
      <c r="K45" s="11">
        <f>H:H+I:I</f>
        <v>84</v>
      </c>
      <c r="L45" s="11">
        <f aca="true" t="shared" si="10" ref="L45:L63">K45*60%</f>
        <v>50.4</v>
      </c>
      <c r="M45" s="8">
        <v>79.4</v>
      </c>
      <c r="N45" s="8"/>
      <c r="O45" s="8">
        <f>M45*0.4</f>
        <v>31.760000000000005</v>
      </c>
      <c r="P45" s="8">
        <f>L45+O45</f>
        <v>82.16</v>
      </c>
      <c r="Q45" s="8">
        <v>1</v>
      </c>
      <c r="R45" s="24" t="s">
        <v>26</v>
      </c>
    </row>
    <row r="46" spans="1:18" ht="14.25">
      <c r="A46" s="11"/>
      <c r="B46" s="12" t="s">
        <v>116</v>
      </c>
      <c r="C46" s="11" t="s">
        <v>31</v>
      </c>
      <c r="D46" s="13" t="s">
        <v>114</v>
      </c>
      <c r="E46" s="11" t="s">
        <v>93</v>
      </c>
      <c r="F46" s="11" t="s">
        <v>115</v>
      </c>
      <c r="G46" s="11">
        <v>1</v>
      </c>
      <c r="H46" s="11">
        <v>81</v>
      </c>
      <c r="I46" s="8"/>
      <c r="J46" s="8"/>
      <c r="K46" s="11">
        <f>H:H+I:I</f>
        <v>81</v>
      </c>
      <c r="L46" s="11">
        <f t="shared" si="10"/>
        <v>48.6</v>
      </c>
      <c r="M46" s="8">
        <v>81.4</v>
      </c>
      <c r="N46" s="8"/>
      <c r="O46" s="8">
        <f>M46*0.4</f>
        <v>32.56</v>
      </c>
      <c r="P46" s="8">
        <f>L46+O46</f>
        <v>81.16</v>
      </c>
      <c r="Q46" s="8">
        <v>2</v>
      </c>
      <c r="R46" s="24"/>
    </row>
    <row r="47" spans="1:18" ht="14.25">
      <c r="A47" s="11"/>
      <c r="B47" s="12" t="s">
        <v>117</v>
      </c>
      <c r="C47" s="11" t="s">
        <v>22</v>
      </c>
      <c r="D47" s="13" t="s">
        <v>114</v>
      </c>
      <c r="E47" s="11" t="s">
        <v>93</v>
      </c>
      <c r="F47" s="11" t="s">
        <v>115</v>
      </c>
      <c r="G47" s="11">
        <v>1</v>
      </c>
      <c r="H47" s="11">
        <v>78</v>
      </c>
      <c r="I47" s="8"/>
      <c r="J47" s="8"/>
      <c r="K47" s="11">
        <f>H:H+I:I</f>
        <v>78</v>
      </c>
      <c r="L47" s="11">
        <f t="shared" si="10"/>
        <v>46.8</v>
      </c>
      <c r="M47" s="8">
        <v>79.4</v>
      </c>
      <c r="N47" s="8"/>
      <c r="O47" s="8">
        <f>M47*0.4</f>
        <v>31.760000000000005</v>
      </c>
      <c r="P47" s="8">
        <f>L47+O47</f>
        <v>78.56</v>
      </c>
      <c r="Q47" s="8">
        <v>3</v>
      </c>
      <c r="R47" s="24"/>
    </row>
  </sheetData>
  <sheetProtection/>
  <autoFilter ref="A3:R47"/>
  <mergeCells count="2">
    <mergeCell ref="A1:R1"/>
    <mergeCell ref="A2:R2"/>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2019-12-23T07:41:45Z</dcterms:created>
  <dcterms:modified xsi:type="dcterms:W3CDTF">2020-01-13T07:36:18Z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