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120" windowHeight="12720"/>
  </bookViews>
  <sheets>
    <sheet name="进入体检考察人员名单" sheetId="20" r:id="rId1"/>
  </sheets>
  <calcPr calcId="144525"/>
</workbook>
</file>

<file path=xl/calcChain.xml><?xml version="1.0" encoding="utf-8"?>
<calcChain xmlns="http://schemas.openxmlformats.org/spreadsheetml/2006/main">
  <c r="D46" i="20" l="1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9" i="20"/>
  <c r="D8" i="20"/>
  <c r="D7" i="20"/>
  <c r="D6" i="20"/>
  <c r="D5" i="20"/>
  <c r="D4" i="20"/>
  <c r="D3" i="20"/>
</calcChain>
</file>

<file path=xl/sharedStrings.xml><?xml version="1.0" encoding="utf-8"?>
<sst xmlns="http://schemas.openxmlformats.org/spreadsheetml/2006/main" count="37" uniqueCount="37">
  <si>
    <t>序号</t>
  </si>
  <si>
    <t>报考岗位</t>
  </si>
  <si>
    <t>拟招聘数</t>
  </si>
  <si>
    <t>姓名</t>
  </si>
  <si>
    <t>面试序号</t>
  </si>
  <si>
    <t>面试分数</t>
  </si>
  <si>
    <t>排名</t>
  </si>
  <si>
    <t>眼科1</t>
  </si>
  <si>
    <t>泌尿外科</t>
  </si>
  <si>
    <t>神经外科</t>
  </si>
  <si>
    <t>骨科</t>
  </si>
  <si>
    <t>马利军</t>
  </si>
  <si>
    <t>普外科1</t>
  </si>
  <si>
    <t>普外科3</t>
  </si>
  <si>
    <t>普外科4</t>
  </si>
  <si>
    <t>妇产科</t>
  </si>
  <si>
    <t>麻醉科</t>
  </si>
  <si>
    <t>中医科</t>
  </si>
  <si>
    <t>分子实验室</t>
  </si>
  <si>
    <t>药剂科</t>
  </si>
  <si>
    <t>中药房</t>
  </si>
  <si>
    <t>心血管内科</t>
  </si>
  <si>
    <t>神经内科</t>
  </si>
  <si>
    <t>消化内科</t>
  </si>
  <si>
    <t>内分泌科</t>
  </si>
  <si>
    <t>血液内科</t>
  </si>
  <si>
    <t>呼吸内科</t>
  </si>
  <si>
    <t>肾内科</t>
  </si>
  <si>
    <t>保健科</t>
  </si>
  <si>
    <t>肿瘤内科</t>
  </si>
  <si>
    <t>重症医学科</t>
  </si>
  <si>
    <t>检验科</t>
  </si>
  <si>
    <t>超声科</t>
  </si>
  <si>
    <t>影像科/放射科1</t>
  </si>
  <si>
    <t>感染管理科</t>
  </si>
  <si>
    <t>器械科</t>
  </si>
  <si>
    <t>鄂尔多斯市中心医院2019年度第二次面向社会
公开招聘研究生岗位进入体检考察人员名单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</si>
</sst>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7E8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6"/>
  <sheetViews>
    <sheetView tabSelected="1" workbookViewId="0">
      <selection sqref="A1:G1"/>
    </sheetView>
  </sheetViews>
  <sheetFormatPr defaultColWidth="8.125" defaultRowHeight="35.1" customHeight="1" x14ac:dyDescent="0.15"/>
  <cols>
    <col min="1" max="1" width="5.5" style="1" customWidth="1"/>
    <col min="2" max="2" width="12.375" style="1" customWidth="1"/>
    <col min="3" max="3" width="6.25" style="4" customWidth="1"/>
    <col min="4" max="4" width="11" style="1" customWidth="1"/>
    <col min="5" max="5" width="10.125" style="1" customWidth="1"/>
    <col min="6" max="6" width="9.625" style="5" customWidth="1"/>
    <col min="7" max="7" width="6.375" style="1" customWidth="1"/>
    <col min="8" max="26" width="7.875" style="1" customWidth="1"/>
    <col min="27" max="16354" width="8.125" style="1"/>
    <col min="16355" max="16384" width="8.125" style="3"/>
  </cols>
  <sheetData>
    <row r="1" spans="1:7 16355:16382" s="1" customFormat="1" ht="81" customHeight="1" x14ac:dyDescent="0.15">
      <c r="A1" s="19" t="s">
        <v>36</v>
      </c>
      <c r="B1" s="19"/>
      <c r="C1" s="19"/>
      <c r="D1" s="19"/>
      <c r="E1" s="19"/>
      <c r="F1" s="19"/>
      <c r="G1" s="19"/>
    </row>
    <row r="2" spans="1:7 16355:16382" s="2" customFormat="1" ht="35.1" customHeight="1" x14ac:dyDescent="0.1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8" t="s">
        <v>5</v>
      </c>
      <c r="G2" s="6" t="s">
        <v>6</v>
      </c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pans="1:7 16355:16382" ht="35.1" customHeight="1" x14ac:dyDescent="0.15">
      <c r="A3" s="9">
        <v>1</v>
      </c>
      <c r="B3" s="9" t="s">
        <v>7</v>
      </c>
      <c r="C3" s="10">
        <v>1</v>
      </c>
      <c r="D3" s="9" t="str">
        <f>"刘璇"</f>
        <v>刘璇</v>
      </c>
      <c r="E3" s="9">
        <v>2</v>
      </c>
      <c r="F3" s="11">
        <v>83.1</v>
      </c>
      <c r="G3" s="9">
        <v>1</v>
      </c>
    </row>
    <row r="4" spans="1:7 16355:16382" ht="35.1" customHeight="1" x14ac:dyDescent="0.15">
      <c r="A4" s="9">
        <v>2</v>
      </c>
      <c r="B4" s="9" t="s">
        <v>8</v>
      </c>
      <c r="C4" s="10">
        <v>1</v>
      </c>
      <c r="D4" s="9" t="str">
        <f>"闫伟"</f>
        <v>闫伟</v>
      </c>
      <c r="E4" s="9">
        <v>4</v>
      </c>
      <c r="F4" s="11">
        <v>85.3</v>
      </c>
      <c r="G4" s="9">
        <v>1</v>
      </c>
    </row>
    <row r="5" spans="1:7 16355:16382" ht="35.1" customHeight="1" x14ac:dyDescent="0.15">
      <c r="A5" s="9">
        <v>3</v>
      </c>
      <c r="B5" s="13" t="s">
        <v>9</v>
      </c>
      <c r="C5" s="16">
        <v>2</v>
      </c>
      <c r="D5" s="9" t="str">
        <f>"吉瑶"</f>
        <v>吉瑶</v>
      </c>
      <c r="E5" s="9">
        <v>6</v>
      </c>
      <c r="F5" s="11">
        <v>75.3</v>
      </c>
      <c r="G5" s="9">
        <v>1</v>
      </c>
    </row>
    <row r="6" spans="1:7 16355:16382" ht="35.1" customHeight="1" x14ac:dyDescent="0.15">
      <c r="A6" s="9">
        <v>4</v>
      </c>
      <c r="B6" s="14"/>
      <c r="C6" s="17"/>
      <c r="D6" s="9" t="str">
        <f>"张荣"</f>
        <v>张荣</v>
      </c>
      <c r="E6" s="9">
        <v>5</v>
      </c>
      <c r="F6" s="11">
        <v>72.599999999999994</v>
      </c>
      <c r="G6" s="9">
        <v>2</v>
      </c>
    </row>
    <row r="7" spans="1:7 16355:16382" ht="35.1" customHeight="1" x14ac:dyDescent="0.15">
      <c r="A7" s="9">
        <v>5</v>
      </c>
      <c r="B7" s="13" t="s">
        <v>10</v>
      </c>
      <c r="C7" s="16">
        <v>4</v>
      </c>
      <c r="D7" s="9" t="str">
        <f>"纪航"</f>
        <v>纪航</v>
      </c>
      <c r="E7" s="9">
        <v>11</v>
      </c>
      <c r="F7" s="11">
        <v>88.3</v>
      </c>
      <c r="G7" s="9">
        <v>1</v>
      </c>
    </row>
    <row r="8" spans="1:7 16355:16382" ht="35.1" customHeight="1" x14ac:dyDescent="0.15">
      <c r="A8" s="9">
        <v>6</v>
      </c>
      <c r="B8" s="15"/>
      <c r="C8" s="18"/>
      <c r="D8" s="9" t="str">
        <f>"撖拴强"</f>
        <v>撖拴强</v>
      </c>
      <c r="E8" s="9">
        <v>7</v>
      </c>
      <c r="F8" s="11">
        <v>85.3</v>
      </c>
      <c r="G8" s="9">
        <v>2</v>
      </c>
    </row>
    <row r="9" spans="1:7 16355:16382" ht="35.1" customHeight="1" x14ac:dyDescent="0.15">
      <c r="A9" s="9">
        <v>7</v>
      </c>
      <c r="B9" s="15"/>
      <c r="C9" s="18"/>
      <c r="D9" s="9" t="str">
        <f>"任飞龙"</f>
        <v>任飞龙</v>
      </c>
      <c r="E9" s="9">
        <v>10</v>
      </c>
      <c r="F9" s="11">
        <v>85.1</v>
      </c>
      <c r="G9" s="9">
        <v>3</v>
      </c>
    </row>
    <row r="10" spans="1:7 16355:16382" ht="35.1" customHeight="1" x14ac:dyDescent="0.15">
      <c r="A10" s="9">
        <v>8</v>
      </c>
      <c r="B10" s="14"/>
      <c r="C10" s="17"/>
      <c r="D10" s="9" t="s">
        <v>11</v>
      </c>
      <c r="E10" s="9">
        <v>12</v>
      </c>
      <c r="F10" s="11">
        <v>83.6</v>
      </c>
      <c r="G10" s="9">
        <v>5</v>
      </c>
    </row>
    <row r="11" spans="1:7 16355:16382" ht="35.1" customHeight="1" x14ac:dyDescent="0.15">
      <c r="A11" s="9">
        <v>9</v>
      </c>
      <c r="B11" s="13" t="s">
        <v>12</v>
      </c>
      <c r="C11" s="16">
        <v>2</v>
      </c>
      <c r="D11" s="9" t="str">
        <f>"马新宇"</f>
        <v>马新宇</v>
      </c>
      <c r="E11" s="9">
        <v>13</v>
      </c>
      <c r="F11" s="11">
        <v>87.1</v>
      </c>
      <c r="G11" s="9">
        <v>1</v>
      </c>
    </row>
    <row r="12" spans="1:7 16355:16382" ht="35.1" customHeight="1" x14ac:dyDescent="0.15">
      <c r="A12" s="9">
        <v>10</v>
      </c>
      <c r="B12" s="14"/>
      <c r="C12" s="17"/>
      <c r="D12" s="9" t="str">
        <f>"苏振明"</f>
        <v>苏振明</v>
      </c>
      <c r="E12" s="9">
        <v>14</v>
      </c>
      <c r="F12" s="11">
        <v>86.1</v>
      </c>
      <c r="G12" s="9">
        <v>2</v>
      </c>
    </row>
    <row r="13" spans="1:7 16355:16382" ht="35.1" customHeight="1" x14ac:dyDescent="0.15">
      <c r="A13" s="9">
        <v>11</v>
      </c>
      <c r="B13" s="13" t="s">
        <v>13</v>
      </c>
      <c r="C13" s="16">
        <v>2</v>
      </c>
      <c r="D13" s="9" t="str">
        <f>"魏志超"</f>
        <v>魏志超</v>
      </c>
      <c r="E13" s="9">
        <v>16</v>
      </c>
      <c r="F13" s="11">
        <v>84.3</v>
      </c>
      <c r="G13" s="9">
        <v>1</v>
      </c>
    </row>
    <row r="14" spans="1:7 16355:16382" ht="35.1" customHeight="1" x14ac:dyDescent="0.15">
      <c r="A14" s="9">
        <v>12</v>
      </c>
      <c r="B14" s="14"/>
      <c r="C14" s="17"/>
      <c r="D14" s="9" t="str">
        <f>"温俊伟"</f>
        <v>温俊伟</v>
      </c>
      <c r="E14" s="9">
        <v>17</v>
      </c>
      <c r="F14" s="11">
        <v>82.2</v>
      </c>
      <c r="G14" s="9">
        <v>2</v>
      </c>
    </row>
    <row r="15" spans="1:7 16355:16382" ht="35.1" customHeight="1" x14ac:dyDescent="0.15">
      <c r="A15" s="9">
        <v>13</v>
      </c>
      <c r="B15" s="9" t="s">
        <v>14</v>
      </c>
      <c r="C15" s="10">
        <v>1</v>
      </c>
      <c r="D15" s="9" t="str">
        <f>"郭娜"</f>
        <v>郭娜</v>
      </c>
      <c r="E15" s="9">
        <v>18</v>
      </c>
      <c r="F15" s="11">
        <v>84.7</v>
      </c>
      <c r="G15" s="9">
        <v>1</v>
      </c>
    </row>
    <row r="16" spans="1:7 16355:16382" ht="35.1" customHeight="1" x14ac:dyDescent="0.15">
      <c r="A16" s="9">
        <v>14</v>
      </c>
      <c r="B16" s="13" t="s">
        <v>15</v>
      </c>
      <c r="C16" s="16">
        <v>2</v>
      </c>
      <c r="D16" s="9" t="str">
        <f>"杨玲"</f>
        <v>杨玲</v>
      </c>
      <c r="E16" s="9">
        <v>23</v>
      </c>
      <c r="F16" s="11">
        <v>91.7</v>
      </c>
      <c r="G16" s="9">
        <v>1</v>
      </c>
    </row>
    <row r="17" spans="1:7" ht="35.1" customHeight="1" x14ac:dyDescent="0.15">
      <c r="A17" s="9">
        <v>15</v>
      </c>
      <c r="B17" s="14"/>
      <c r="C17" s="17"/>
      <c r="D17" s="9" t="str">
        <f>"田宇"</f>
        <v>田宇</v>
      </c>
      <c r="E17" s="9">
        <v>21</v>
      </c>
      <c r="F17" s="11">
        <v>87</v>
      </c>
      <c r="G17" s="9">
        <v>2</v>
      </c>
    </row>
    <row r="18" spans="1:7" ht="35.1" customHeight="1" x14ac:dyDescent="0.15">
      <c r="A18" s="9">
        <v>16</v>
      </c>
      <c r="B18" s="9" t="s">
        <v>16</v>
      </c>
      <c r="C18" s="10">
        <v>1</v>
      </c>
      <c r="D18" s="9" t="str">
        <f>"齐乐"</f>
        <v>齐乐</v>
      </c>
      <c r="E18" s="9">
        <v>28</v>
      </c>
      <c r="F18" s="11">
        <v>87.4</v>
      </c>
      <c r="G18" s="9">
        <v>1</v>
      </c>
    </row>
    <row r="19" spans="1:7" ht="35.1" customHeight="1" x14ac:dyDescent="0.15">
      <c r="A19" s="9">
        <v>17</v>
      </c>
      <c r="B19" s="9" t="s">
        <v>17</v>
      </c>
      <c r="C19" s="10">
        <v>1</v>
      </c>
      <c r="D19" s="9" t="str">
        <f>"田琰"</f>
        <v>田琰</v>
      </c>
      <c r="E19" s="9">
        <v>31</v>
      </c>
      <c r="F19" s="11">
        <v>90.8</v>
      </c>
      <c r="G19" s="9">
        <v>1</v>
      </c>
    </row>
    <row r="20" spans="1:7" ht="35.1" customHeight="1" x14ac:dyDescent="0.15">
      <c r="A20" s="9">
        <v>18</v>
      </c>
      <c r="B20" s="9" t="s">
        <v>18</v>
      </c>
      <c r="C20" s="10">
        <v>1</v>
      </c>
      <c r="D20" s="9" t="str">
        <f>"陈开廷"</f>
        <v>陈开廷</v>
      </c>
      <c r="E20" s="9">
        <v>35</v>
      </c>
      <c r="F20" s="11">
        <v>90.3</v>
      </c>
      <c r="G20" s="9">
        <v>1</v>
      </c>
    </row>
    <row r="21" spans="1:7" ht="35.1" customHeight="1" x14ac:dyDescent="0.15">
      <c r="A21" s="9">
        <v>19</v>
      </c>
      <c r="B21" s="13" t="s">
        <v>19</v>
      </c>
      <c r="C21" s="16">
        <v>2</v>
      </c>
      <c r="D21" s="9" t="str">
        <f>"张瑜"</f>
        <v>张瑜</v>
      </c>
      <c r="E21" s="9">
        <v>37</v>
      </c>
      <c r="F21" s="11">
        <v>91.3</v>
      </c>
      <c r="G21" s="9">
        <v>1</v>
      </c>
    </row>
    <row r="22" spans="1:7" ht="35.1" customHeight="1" x14ac:dyDescent="0.15">
      <c r="A22" s="9">
        <v>20</v>
      </c>
      <c r="B22" s="14"/>
      <c r="C22" s="17"/>
      <c r="D22" s="9" t="str">
        <f>"果佳霖"</f>
        <v>果佳霖</v>
      </c>
      <c r="E22" s="9">
        <v>40</v>
      </c>
      <c r="F22" s="11">
        <v>86.8</v>
      </c>
      <c r="G22" s="9">
        <v>2</v>
      </c>
    </row>
    <row r="23" spans="1:7" ht="35.1" customHeight="1" x14ac:dyDescent="0.15">
      <c r="A23" s="9">
        <v>21</v>
      </c>
      <c r="B23" s="9" t="s">
        <v>20</v>
      </c>
      <c r="C23" s="10">
        <v>1</v>
      </c>
      <c r="D23" s="9" t="str">
        <f>"张建芳"</f>
        <v>张建芳</v>
      </c>
      <c r="E23" s="9">
        <v>52</v>
      </c>
      <c r="F23" s="11">
        <v>91.2</v>
      </c>
      <c r="G23" s="9">
        <v>1</v>
      </c>
    </row>
    <row r="24" spans="1:7" ht="35.1" customHeight="1" x14ac:dyDescent="0.15">
      <c r="A24" s="9">
        <v>22</v>
      </c>
      <c r="B24" s="9" t="s">
        <v>21</v>
      </c>
      <c r="C24" s="10">
        <v>1</v>
      </c>
      <c r="D24" s="9" t="str">
        <f>"侯锦婷"</f>
        <v>侯锦婷</v>
      </c>
      <c r="E24" s="9">
        <v>57</v>
      </c>
      <c r="F24" s="11">
        <v>79.599999999999994</v>
      </c>
      <c r="G24" s="9">
        <v>1</v>
      </c>
    </row>
    <row r="25" spans="1:7" ht="35.1" customHeight="1" x14ac:dyDescent="0.15">
      <c r="A25" s="9">
        <v>23</v>
      </c>
      <c r="B25" s="13" t="s">
        <v>22</v>
      </c>
      <c r="C25" s="16">
        <v>2</v>
      </c>
      <c r="D25" s="9" t="str">
        <f>"王晓敏"</f>
        <v>王晓敏</v>
      </c>
      <c r="E25" s="9">
        <v>63</v>
      </c>
      <c r="F25" s="11">
        <v>89.8</v>
      </c>
      <c r="G25" s="9">
        <v>1</v>
      </c>
    </row>
    <row r="26" spans="1:7" ht="35.1" customHeight="1" x14ac:dyDescent="0.15">
      <c r="A26" s="9">
        <v>24</v>
      </c>
      <c r="B26" s="14"/>
      <c r="C26" s="17"/>
      <c r="D26" s="9" t="str">
        <f>"马拦"</f>
        <v>马拦</v>
      </c>
      <c r="E26" s="9">
        <v>62</v>
      </c>
      <c r="F26" s="11">
        <v>83.2</v>
      </c>
      <c r="G26" s="9">
        <v>2</v>
      </c>
    </row>
    <row r="27" spans="1:7" ht="35.1" customHeight="1" x14ac:dyDescent="0.15">
      <c r="A27" s="9">
        <v>25</v>
      </c>
      <c r="B27" s="9" t="s">
        <v>23</v>
      </c>
      <c r="C27" s="10">
        <v>1</v>
      </c>
      <c r="D27" s="9" t="str">
        <f>"王瑞"</f>
        <v>王瑞</v>
      </c>
      <c r="E27" s="9">
        <v>67</v>
      </c>
      <c r="F27" s="11">
        <v>75.8</v>
      </c>
      <c r="G27" s="9">
        <v>1</v>
      </c>
    </row>
    <row r="28" spans="1:7" ht="35.1" customHeight="1" x14ac:dyDescent="0.15">
      <c r="A28" s="9">
        <v>26</v>
      </c>
      <c r="B28" s="9" t="s">
        <v>24</v>
      </c>
      <c r="C28" s="10">
        <v>1</v>
      </c>
      <c r="D28" s="9" t="str">
        <f>"秦海霞"</f>
        <v>秦海霞</v>
      </c>
      <c r="E28" s="9">
        <v>70</v>
      </c>
      <c r="F28" s="11">
        <v>83.4</v>
      </c>
      <c r="G28" s="9">
        <v>1</v>
      </c>
    </row>
    <row r="29" spans="1:7" ht="35.1" customHeight="1" x14ac:dyDescent="0.15">
      <c r="A29" s="9">
        <v>27</v>
      </c>
      <c r="B29" s="9" t="s">
        <v>25</v>
      </c>
      <c r="C29" s="10">
        <v>1</v>
      </c>
      <c r="D29" s="9" t="str">
        <f>"王建华"</f>
        <v>王建华</v>
      </c>
      <c r="E29" s="9">
        <v>72</v>
      </c>
      <c r="F29" s="11">
        <v>70.8</v>
      </c>
      <c r="G29" s="9">
        <v>1</v>
      </c>
    </row>
    <row r="30" spans="1:7" ht="35.1" customHeight="1" x14ac:dyDescent="0.15">
      <c r="A30" s="9">
        <v>28</v>
      </c>
      <c r="B30" s="9" t="s">
        <v>26</v>
      </c>
      <c r="C30" s="10">
        <v>1</v>
      </c>
      <c r="D30" s="9" t="str">
        <f>"王瑞锋"</f>
        <v>王瑞锋</v>
      </c>
      <c r="E30" s="9">
        <v>74</v>
      </c>
      <c r="F30" s="11">
        <v>74.8</v>
      </c>
      <c r="G30" s="9">
        <v>1</v>
      </c>
    </row>
    <row r="31" spans="1:7" ht="35.1" customHeight="1" x14ac:dyDescent="0.15">
      <c r="A31" s="9">
        <v>29</v>
      </c>
      <c r="B31" s="13" t="s">
        <v>27</v>
      </c>
      <c r="C31" s="16">
        <v>2</v>
      </c>
      <c r="D31" s="9" t="str">
        <f>"李利"</f>
        <v>李利</v>
      </c>
      <c r="E31" s="9">
        <v>79</v>
      </c>
      <c r="F31" s="11">
        <v>80.2</v>
      </c>
      <c r="G31" s="9">
        <v>1</v>
      </c>
    </row>
    <row r="32" spans="1:7" ht="35.1" customHeight="1" x14ac:dyDescent="0.15">
      <c r="A32" s="9">
        <v>30</v>
      </c>
      <c r="B32" s="14"/>
      <c r="C32" s="17"/>
      <c r="D32" s="9" t="str">
        <f>"周婷"</f>
        <v>周婷</v>
      </c>
      <c r="E32" s="9">
        <v>77</v>
      </c>
      <c r="F32" s="11">
        <v>76</v>
      </c>
      <c r="G32" s="9">
        <v>2</v>
      </c>
    </row>
    <row r="33" spans="1:7" ht="35.1" customHeight="1" x14ac:dyDescent="0.15">
      <c r="A33" s="9">
        <v>31</v>
      </c>
      <c r="B33" s="13" t="s">
        <v>28</v>
      </c>
      <c r="C33" s="16">
        <v>2</v>
      </c>
      <c r="D33" s="9" t="str">
        <f>"王铎"</f>
        <v>王铎</v>
      </c>
      <c r="E33" s="9">
        <v>80</v>
      </c>
      <c r="F33" s="11">
        <v>74</v>
      </c>
      <c r="G33" s="9">
        <v>1</v>
      </c>
    </row>
    <row r="34" spans="1:7" ht="35.1" customHeight="1" x14ac:dyDescent="0.15">
      <c r="A34" s="9">
        <v>32</v>
      </c>
      <c r="B34" s="14"/>
      <c r="C34" s="17"/>
      <c r="D34" s="9" t="str">
        <f>"孙静"</f>
        <v>孙静</v>
      </c>
      <c r="E34" s="9">
        <v>82</v>
      </c>
      <c r="F34" s="11">
        <v>72</v>
      </c>
      <c r="G34" s="9">
        <v>2</v>
      </c>
    </row>
    <row r="35" spans="1:7" ht="35.1" customHeight="1" x14ac:dyDescent="0.15">
      <c r="A35" s="9">
        <v>33</v>
      </c>
      <c r="B35" s="9" t="s">
        <v>29</v>
      </c>
      <c r="C35" s="10">
        <v>1</v>
      </c>
      <c r="D35" s="9" t="str">
        <f>"江莹"</f>
        <v>江莹</v>
      </c>
      <c r="E35" s="9">
        <v>87</v>
      </c>
      <c r="F35" s="11">
        <v>76.400000000000006</v>
      </c>
      <c r="G35" s="9">
        <v>1</v>
      </c>
    </row>
    <row r="36" spans="1:7" ht="35.1" customHeight="1" x14ac:dyDescent="0.15">
      <c r="A36" s="9">
        <v>34</v>
      </c>
      <c r="B36" s="9" t="s">
        <v>30</v>
      </c>
      <c r="C36" s="10">
        <v>1</v>
      </c>
      <c r="D36" s="9" t="str">
        <f>"任茂佳"</f>
        <v>任茂佳</v>
      </c>
      <c r="E36" s="9">
        <v>88</v>
      </c>
      <c r="F36" s="11">
        <v>82.8</v>
      </c>
      <c r="G36" s="9">
        <v>1</v>
      </c>
    </row>
    <row r="37" spans="1:7" ht="35.1" customHeight="1" x14ac:dyDescent="0.15">
      <c r="A37" s="9">
        <v>35</v>
      </c>
      <c r="B37" s="9" t="s">
        <v>31</v>
      </c>
      <c r="C37" s="10">
        <v>1</v>
      </c>
      <c r="D37" s="9" t="str">
        <f>"高颖婷"</f>
        <v>高颖婷</v>
      </c>
      <c r="E37" s="9">
        <v>90</v>
      </c>
      <c r="F37" s="11">
        <v>78.2</v>
      </c>
      <c r="G37" s="9">
        <v>1</v>
      </c>
    </row>
    <row r="38" spans="1:7" ht="35.1" customHeight="1" x14ac:dyDescent="0.15">
      <c r="A38" s="9">
        <v>36</v>
      </c>
      <c r="B38" s="13" t="s">
        <v>32</v>
      </c>
      <c r="C38" s="16">
        <v>2</v>
      </c>
      <c r="D38" s="9" t="str">
        <f>"孙素娟"</f>
        <v>孙素娟</v>
      </c>
      <c r="E38" s="9">
        <v>93</v>
      </c>
      <c r="F38" s="11">
        <v>83.6</v>
      </c>
      <c r="G38" s="9">
        <v>1</v>
      </c>
    </row>
    <row r="39" spans="1:7" ht="35.1" customHeight="1" x14ac:dyDescent="0.15">
      <c r="A39" s="9">
        <v>37</v>
      </c>
      <c r="B39" s="14"/>
      <c r="C39" s="17"/>
      <c r="D39" s="9" t="str">
        <f>"马惠德"</f>
        <v>马惠德</v>
      </c>
      <c r="E39" s="9">
        <v>94</v>
      </c>
      <c r="F39" s="11">
        <v>82.6</v>
      </c>
      <c r="G39" s="9">
        <v>2</v>
      </c>
    </row>
    <row r="40" spans="1:7" ht="35.1" customHeight="1" x14ac:dyDescent="0.15">
      <c r="A40" s="9">
        <v>38</v>
      </c>
      <c r="B40" s="13" t="s">
        <v>33</v>
      </c>
      <c r="C40" s="16">
        <v>3</v>
      </c>
      <c r="D40" s="9" t="str">
        <f>"池蓉"</f>
        <v>池蓉</v>
      </c>
      <c r="E40" s="9">
        <v>97</v>
      </c>
      <c r="F40" s="11">
        <v>89</v>
      </c>
      <c r="G40" s="9">
        <v>1</v>
      </c>
    </row>
    <row r="41" spans="1:7" ht="35.1" customHeight="1" x14ac:dyDescent="0.15">
      <c r="A41" s="9">
        <v>39</v>
      </c>
      <c r="B41" s="15"/>
      <c r="C41" s="18"/>
      <c r="D41" s="9" t="str">
        <f>"金涛"</f>
        <v>金涛</v>
      </c>
      <c r="E41" s="9">
        <v>95</v>
      </c>
      <c r="F41" s="11">
        <v>84.4</v>
      </c>
      <c r="G41" s="9">
        <v>2</v>
      </c>
    </row>
    <row r="42" spans="1:7" ht="35.1" customHeight="1" x14ac:dyDescent="0.15">
      <c r="A42" s="9">
        <v>40</v>
      </c>
      <c r="B42" s="14"/>
      <c r="C42" s="17"/>
      <c r="D42" s="9" t="str">
        <f>"王欢"</f>
        <v>王欢</v>
      </c>
      <c r="E42" s="9">
        <v>96</v>
      </c>
      <c r="F42" s="11">
        <v>83.6</v>
      </c>
      <c r="G42" s="9">
        <v>3</v>
      </c>
    </row>
    <row r="43" spans="1:7" ht="35.1" customHeight="1" x14ac:dyDescent="0.15">
      <c r="A43" s="9">
        <v>41</v>
      </c>
      <c r="B43" s="13" t="s">
        <v>34</v>
      </c>
      <c r="C43" s="16">
        <v>3</v>
      </c>
      <c r="D43" s="9" t="str">
        <f>"郝霞"</f>
        <v>郝霞</v>
      </c>
      <c r="E43" s="9">
        <v>99</v>
      </c>
      <c r="F43" s="11">
        <v>90.2</v>
      </c>
      <c r="G43" s="9">
        <v>1</v>
      </c>
    </row>
    <row r="44" spans="1:7" ht="35.1" customHeight="1" x14ac:dyDescent="0.15">
      <c r="A44" s="9">
        <v>42</v>
      </c>
      <c r="B44" s="15"/>
      <c r="C44" s="18"/>
      <c r="D44" s="9" t="str">
        <f>"杨飞玉"</f>
        <v>杨飞玉</v>
      </c>
      <c r="E44" s="9">
        <v>103</v>
      </c>
      <c r="F44" s="11">
        <v>89.2</v>
      </c>
      <c r="G44" s="9">
        <v>2</v>
      </c>
    </row>
    <row r="45" spans="1:7" ht="35.1" customHeight="1" x14ac:dyDescent="0.15">
      <c r="A45" s="9">
        <v>43</v>
      </c>
      <c r="B45" s="14"/>
      <c r="C45" s="17"/>
      <c r="D45" s="9" t="str">
        <f>"杜建姝"</f>
        <v>杜建姝</v>
      </c>
      <c r="E45" s="9">
        <v>100</v>
      </c>
      <c r="F45" s="11">
        <v>87.8</v>
      </c>
      <c r="G45" s="9">
        <v>3</v>
      </c>
    </row>
    <row r="46" spans="1:7" ht="35.1" customHeight="1" x14ac:dyDescent="0.15">
      <c r="A46" s="9">
        <v>44</v>
      </c>
      <c r="B46" s="9" t="s">
        <v>35</v>
      </c>
      <c r="C46" s="10">
        <v>1</v>
      </c>
      <c r="D46" s="9" t="str">
        <f>"伊力奇"</f>
        <v>伊力奇</v>
      </c>
      <c r="E46" s="9">
        <v>104</v>
      </c>
      <c r="F46" s="11">
        <v>70</v>
      </c>
      <c r="G46" s="9">
        <v>1</v>
      </c>
    </row>
  </sheetData>
  <mergeCells count="25">
    <mergeCell ref="B21:B22"/>
    <mergeCell ref="B25:B26"/>
    <mergeCell ref="B31:B32"/>
    <mergeCell ref="B33:B34"/>
    <mergeCell ref="A1:G1"/>
    <mergeCell ref="B5:B6"/>
    <mergeCell ref="B7:B10"/>
    <mergeCell ref="B11:B12"/>
    <mergeCell ref="B13:B14"/>
    <mergeCell ref="B38:B39"/>
    <mergeCell ref="B40:B42"/>
    <mergeCell ref="B43:B45"/>
    <mergeCell ref="C5:C6"/>
    <mergeCell ref="C7:C10"/>
    <mergeCell ref="C11:C12"/>
    <mergeCell ref="C13:C14"/>
    <mergeCell ref="C16:C17"/>
    <mergeCell ref="C21:C22"/>
    <mergeCell ref="C25:C26"/>
    <mergeCell ref="C31:C32"/>
    <mergeCell ref="C33:C34"/>
    <mergeCell ref="C38:C39"/>
    <mergeCell ref="C40:C42"/>
    <mergeCell ref="C43:C45"/>
    <mergeCell ref="B16:B17"/>
  </mergeCells>
  <phoneticPr fontId="5" type="noConversion"/>
  <printOptions horizontalCentered="1"/>
  <pageMargins left="0.31458333333333299" right="0.31458333333333299" top="0.59027777777777801" bottom="0.59027777777777801" header="0.5" footer="0.196527777777778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进入体检考察人员名单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2019-04-24T08:23:00Z</cp:lastPrinted>
  <dcterms:created xsi:type="dcterms:W3CDTF">2017-03-02T02:13:00Z</dcterms:created>
  <dcterms:modified xsi:type="dcterms:W3CDTF">2020-01-09T12:13:24Z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