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【考务外包】S4P0056-2019.8.26海南省血液中心编制内医护人员招聘\【公告推文】\"/>
    </mc:Choice>
  </mc:AlternateContent>
  <bookViews>
    <workbookView xWindow="0" yWindow="0" windowWidth="19890" windowHeight="7590"/>
  </bookViews>
  <sheets>
    <sheet name="行政管理" sheetId="2" r:id="rId1"/>
    <sheet name="财务预算及会计岗" sheetId="1" r:id="rId2"/>
    <sheet name="检验" sheetId="4" r:id="rId3"/>
    <sheet name="护理" sheetId="5" r:id="rId4"/>
    <sheet name="医师" sheetId="3" r:id="rId5"/>
  </sheets>
  <definedNames>
    <definedName name="_xlnm.Print_Area" localSheetId="1">财务预算及会计岗!$A$1:$M$8</definedName>
    <definedName name="_xlnm.Print_Area" localSheetId="4">医师!$A$1:$M$10</definedName>
    <definedName name="_xlnm.Print_Titles" localSheetId="1">财务预算及会计岗!$1:2</definedName>
    <definedName name="_xlnm.Print_Titles" localSheetId="0">行政管理!$1:2</definedName>
    <definedName name="_xlnm.Print_Titles" localSheetId="3">护理!$1:2</definedName>
  </definedNames>
  <calcPr calcId="152511"/>
</workbook>
</file>

<file path=xl/calcChain.xml><?xml version="1.0" encoding="utf-8"?>
<calcChain xmlns="http://schemas.openxmlformats.org/spreadsheetml/2006/main">
  <c r="L4" i="5" l="1"/>
  <c r="L5" i="5"/>
  <c r="M32" i="5" s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" i="5"/>
  <c r="L4" i="4"/>
  <c r="M4" i="4" s="1"/>
  <c r="L5" i="4"/>
  <c r="L6" i="4"/>
  <c r="L7" i="4"/>
  <c r="L8" i="4"/>
  <c r="L9" i="4"/>
  <c r="L10" i="4"/>
  <c r="L11" i="4"/>
  <c r="L12" i="4"/>
  <c r="M12" i="4" s="1"/>
  <c r="L13" i="4"/>
  <c r="L3" i="4"/>
  <c r="I13" i="4"/>
  <c r="I12" i="4"/>
  <c r="I11" i="4"/>
  <c r="I10" i="4"/>
  <c r="I9" i="4"/>
  <c r="I8" i="4"/>
  <c r="I7" i="4"/>
  <c r="I6" i="4"/>
  <c r="I5" i="4"/>
  <c r="I4" i="4"/>
  <c r="I3" i="4"/>
  <c r="K4" i="4"/>
  <c r="K5" i="4"/>
  <c r="K6" i="4"/>
  <c r="K7" i="4"/>
  <c r="K8" i="4"/>
  <c r="K9" i="4"/>
  <c r="K10" i="4"/>
  <c r="K11" i="4"/>
  <c r="K12" i="4"/>
  <c r="K13" i="4"/>
  <c r="K3" i="4"/>
  <c r="L4" i="3"/>
  <c r="L5" i="3"/>
  <c r="M5" i="3" s="1"/>
  <c r="L6" i="3"/>
  <c r="L7" i="3"/>
  <c r="L8" i="3"/>
  <c r="L9" i="3"/>
  <c r="L10" i="3"/>
  <c r="L3" i="3"/>
  <c r="I10" i="3"/>
  <c r="I9" i="3"/>
  <c r="I8" i="3"/>
  <c r="I7" i="3"/>
  <c r="I6" i="3"/>
  <c r="I5" i="3"/>
  <c r="I4" i="3"/>
  <c r="I3" i="3"/>
  <c r="K4" i="3"/>
  <c r="K5" i="3"/>
  <c r="K6" i="3"/>
  <c r="K7" i="3"/>
  <c r="K8" i="3"/>
  <c r="K9" i="3"/>
  <c r="K10" i="3"/>
  <c r="K3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3" i="2"/>
  <c r="L4" i="1"/>
  <c r="L5" i="1"/>
  <c r="L6" i="1"/>
  <c r="L7" i="1"/>
  <c r="L8" i="1"/>
  <c r="L3" i="1"/>
  <c r="M8" i="1"/>
  <c r="I8" i="1"/>
  <c r="I7" i="1"/>
  <c r="I6" i="1"/>
  <c r="I5" i="1"/>
  <c r="I4" i="1"/>
  <c r="I3" i="1"/>
  <c r="K4" i="1"/>
  <c r="K5" i="1"/>
  <c r="K6" i="1"/>
  <c r="K7" i="1"/>
  <c r="K8" i="1"/>
  <c r="K3" i="1"/>
  <c r="M28" i="5"/>
  <c r="M20" i="5"/>
  <c r="M12" i="5"/>
  <c r="M4" i="5"/>
  <c r="M8" i="4"/>
  <c r="M9" i="3"/>
  <c r="M8" i="5" l="1"/>
  <c r="M16" i="5"/>
  <c r="M24" i="5"/>
  <c r="M30" i="5"/>
  <c r="M26" i="5"/>
  <c r="M22" i="5"/>
  <c r="M18" i="5"/>
  <c r="M14" i="5"/>
  <c r="M10" i="5"/>
  <c r="M6" i="5"/>
  <c r="M10" i="4"/>
  <c r="M6" i="4"/>
  <c r="M7" i="3"/>
  <c r="M3" i="2"/>
  <c r="M6" i="1"/>
  <c r="M33" i="5"/>
  <c r="M31" i="5"/>
  <c r="M29" i="5"/>
  <c r="M27" i="5"/>
  <c r="M25" i="5"/>
  <c r="M23" i="5"/>
  <c r="M21" i="5"/>
  <c r="M19" i="5"/>
  <c r="M17" i="5"/>
  <c r="M15" i="5"/>
  <c r="M13" i="5"/>
  <c r="M11" i="5"/>
  <c r="M9" i="5"/>
  <c r="M7" i="5"/>
  <c r="M5" i="5"/>
  <c r="M3" i="5"/>
  <c r="M13" i="4"/>
  <c r="M11" i="4"/>
  <c r="M9" i="4"/>
  <c r="M7" i="4"/>
  <c r="M5" i="4"/>
  <c r="M3" i="4"/>
  <c r="M3" i="3"/>
  <c r="M10" i="3"/>
  <c r="M4" i="3"/>
  <c r="M6" i="3"/>
  <c r="M8" i="3"/>
  <c r="M5" i="2"/>
  <c r="M7" i="2"/>
  <c r="M9" i="2"/>
  <c r="M11" i="2"/>
  <c r="M13" i="2"/>
  <c r="M15" i="2"/>
  <c r="M17" i="2"/>
  <c r="M19" i="2"/>
  <c r="M21" i="2"/>
  <c r="M23" i="2"/>
  <c r="M25" i="2"/>
  <c r="M27" i="2"/>
  <c r="M4" i="2"/>
  <c r="M6" i="2"/>
  <c r="M8" i="2"/>
  <c r="M10" i="2"/>
  <c r="M12" i="2"/>
  <c r="M14" i="2"/>
  <c r="M16" i="2"/>
  <c r="M18" i="2"/>
  <c r="M20" i="2"/>
  <c r="M22" i="2"/>
  <c r="M24" i="2"/>
  <c r="M26" i="2"/>
  <c r="M5" i="1"/>
  <c r="M7" i="1"/>
  <c r="M4" i="1"/>
  <c r="M3" i="1"/>
</calcChain>
</file>

<file path=xl/sharedStrings.xml><?xml version="1.0" encoding="utf-8"?>
<sst xmlns="http://schemas.openxmlformats.org/spreadsheetml/2006/main" count="419" uniqueCount="296">
  <si>
    <t>序号</t>
  </si>
  <si>
    <t>报考岗位</t>
  </si>
  <si>
    <t>岗位招聘人数</t>
  </si>
  <si>
    <t>准考证号</t>
  </si>
  <si>
    <t>身份证号</t>
  </si>
  <si>
    <t>姓名</t>
  </si>
  <si>
    <t>面试序号</t>
  </si>
  <si>
    <t>综合成绩得分</t>
  </si>
  <si>
    <t>岗位排名</t>
  </si>
  <si>
    <t>财务预算及会计岗</t>
  </si>
  <si>
    <t>201910202001</t>
  </si>
  <si>
    <t>蔡巧玲</t>
  </si>
  <si>
    <t>201910201926</t>
  </si>
  <si>
    <t>陈莹</t>
  </si>
  <si>
    <t>201910202007</t>
  </si>
  <si>
    <t>郑雅心</t>
  </si>
  <si>
    <t>201910201905</t>
  </si>
  <si>
    <t>袁素珏</t>
  </si>
  <si>
    <t>201910201915</t>
  </si>
  <si>
    <t>阮仕慧</t>
  </si>
  <si>
    <t>201910201919</t>
  </si>
  <si>
    <t>梁森</t>
  </si>
  <si>
    <t>行政管理</t>
  </si>
  <si>
    <t>201910200109</t>
  </si>
  <si>
    <t>蒋盾</t>
  </si>
  <si>
    <t>10</t>
  </si>
  <si>
    <t>201910200108</t>
  </si>
  <si>
    <t>符永得</t>
  </si>
  <si>
    <t>18</t>
  </si>
  <si>
    <t>201910200506</t>
  </si>
  <si>
    <t>邢萃</t>
  </si>
  <si>
    <t>13</t>
  </si>
  <si>
    <t>201910200123</t>
  </si>
  <si>
    <t>章文萍</t>
  </si>
  <si>
    <t>8</t>
  </si>
  <si>
    <t>201910200307</t>
  </si>
  <si>
    <t>黎程</t>
  </si>
  <si>
    <t>24</t>
  </si>
  <si>
    <t>201910201423</t>
  </si>
  <si>
    <t>梁文颖</t>
  </si>
  <si>
    <t>5</t>
  </si>
  <si>
    <t>201910201407</t>
  </si>
  <si>
    <t>陈杰</t>
  </si>
  <si>
    <t>25</t>
  </si>
  <si>
    <t>201910200101</t>
  </si>
  <si>
    <t>张友华</t>
  </si>
  <si>
    <t>14</t>
  </si>
  <si>
    <t>201910200315</t>
  </si>
  <si>
    <t>梁玉祯</t>
  </si>
  <si>
    <t>17</t>
  </si>
  <si>
    <t>201910201514</t>
  </si>
  <si>
    <t>吴晶晶</t>
  </si>
  <si>
    <t>7</t>
  </si>
  <si>
    <t>201910200223</t>
  </si>
  <si>
    <t>张慧</t>
  </si>
  <si>
    <t>4</t>
  </si>
  <si>
    <t>201910200119</t>
  </si>
  <si>
    <t>李倩</t>
  </si>
  <si>
    <t>23</t>
  </si>
  <si>
    <t>201910201813</t>
  </si>
  <si>
    <t>李福山</t>
  </si>
  <si>
    <t>11</t>
  </si>
  <si>
    <t>201910201411</t>
  </si>
  <si>
    <t>陈宇丽</t>
  </si>
  <si>
    <t>16</t>
  </si>
  <si>
    <t>201910200112</t>
  </si>
  <si>
    <t>郑义林</t>
  </si>
  <si>
    <t>15</t>
  </si>
  <si>
    <t>201910200815</t>
  </si>
  <si>
    <t>饶瑞琴</t>
  </si>
  <si>
    <t>19</t>
  </si>
  <si>
    <t>201910200622</t>
  </si>
  <si>
    <t>林佳慧</t>
  </si>
  <si>
    <t>1</t>
  </si>
  <si>
    <t>201910200130</t>
  </si>
  <si>
    <t>林立湲</t>
  </si>
  <si>
    <t>3</t>
  </si>
  <si>
    <t>201910200612</t>
  </si>
  <si>
    <t>吴海明</t>
  </si>
  <si>
    <t>22</t>
  </si>
  <si>
    <t>201910200701</t>
  </si>
  <si>
    <t>谭樱艳</t>
  </si>
  <si>
    <t>20</t>
  </si>
  <si>
    <t>201910200820</t>
  </si>
  <si>
    <t>程叶</t>
  </si>
  <si>
    <t>6</t>
  </si>
  <si>
    <t>201910200723</t>
  </si>
  <si>
    <t>符君影</t>
  </si>
  <si>
    <t>9</t>
  </si>
  <si>
    <t>201910200529</t>
  </si>
  <si>
    <t>陈春玉</t>
  </si>
  <si>
    <t>12</t>
  </si>
  <si>
    <t>201910200224</t>
  </si>
  <si>
    <t>王安</t>
  </si>
  <si>
    <t>2</t>
  </si>
  <si>
    <t>201910200127</t>
  </si>
  <si>
    <t>李飞</t>
  </si>
  <si>
    <t>21</t>
  </si>
  <si>
    <t>身份证号码</t>
  </si>
  <si>
    <t>医师</t>
  </si>
  <si>
    <t>201910203402</t>
  </si>
  <si>
    <t>吴达懿</t>
  </si>
  <si>
    <t>201910203406</t>
  </si>
  <si>
    <t>薛芳</t>
  </si>
  <si>
    <t>201910203409</t>
  </si>
  <si>
    <t>张运帝</t>
  </si>
  <si>
    <t>201910203401</t>
  </si>
  <si>
    <t>蔡笃雄</t>
  </si>
  <si>
    <t>201910203411</t>
  </si>
  <si>
    <t>蓝青梅</t>
  </si>
  <si>
    <t>201910203407</t>
  </si>
  <si>
    <t>叶小姗</t>
  </si>
  <si>
    <t>201910203414</t>
  </si>
  <si>
    <t>林小筠</t>
  </si>
  <si>
    <t>201910203408</t>
  </si>
  <si>
    <t>林海华</t>
  </si>
  <si>
    <t>检验</t>
  </si>
  <si>
    <t>201910202404</t>
  </si>
  <si>
    <t>赵静</t>
  </si>
  <si>
    <t>201910202405</t>
  </si>
  <si>
    <t>佘姝敏</t>
  </si>
  <si>
    <t>201910202402</t>
  </si>
  <si>
    <t>方静</t>
  </si>
  <si>
    <t>201910202411</t>
  </si>
  <si>
    <t>李美菊</t>
  </si>
  <si>
    <t>201910202406</t>
  </si>
  <si>
    <t>张用丽</t>
  </si>
  <si>
    <t>201910202420</t>
  </si>
  <si>
    <t>孙宁</t>
  </si>
  <si>
    <t>201910202416</t>
  </si>
  <si>
    <t>王火鸟</t>
  </si>
  <si>
    <t>201910202401</t>
  </si>
  <si>
    <t>苏海曼</t>
  </si>
  <si>
    <t>201910202409</t>
  </si>
  <si>
    <t>甘小芳</t>
  </si>
  <si>
    <t>201910202408</t>
  </si>
  <si>
    <t>陈柳</t>
  </si>
  <si>
    <t>201910202422</t>
  </si>
  <si>
    <t>黄彩云</t>
  </si>
  <si>
    <t>护理</t>
  </si>
  <si>
    <t>201910203317</t>
  </si>
  <si>
    <t>李小平</t>
  </si>
  <si>
    <t>201910202809</t>
  </si>
  <si>
    <t>张雅</t>
  </si>
  <si>
    <t>201910202609</t>
  </si>
  <si>
    <t>陈丹丹</t>
  </si>
  <si>
    <t>201910202724</t>
  </si>
  <si>
    <t>周姗姗</t>
  </si>
  <si>
    <t>201910203229</t>
  </si>
  <si>
    <t>黄晓敏</t>
  </si>
  <si>
    <t>201910202520</t>
  </si>
  <si>
    <t>袁雪梅</t>
  </si>
  <si>
    <t>201910202522</t>
  </si>
  <si>
    <t>冼开选</t>
  </si>
  <si>
    <t>201910202615</t>
  </si>
  <si>
    <t>林芬</t>
  </si>
  <si>
    <t>201910202619</t>
  </si>
  <si>
    <t>郭敏</t>
  </si>
  <si>
    <t>201910202505</t>
  </si>
  <si>
    <t>刘娜</t>
  </si>
  <si>
    <t>201910202501</t>
  </si>
  <si>
    <t>陈雪</t>
  </si>
  <si>
    <t>201910202704</t>
  </si>
  <si>
    <t>严红坚</t>
  </si>
  <si>
    <t>201910202711</t>
  </si>
  <si>
    <t>周莉</t>
  </si>
  <si>
    <t>201910202817</t>
  </si>
  <si>
    <t>刘鸣</t>
  </si>
  <si>
    <t>201910202912</t>
  </si>
  <si>
    <t>黄文园</t>
  </si>
  <si>
    <t>201910203120</t>
  </si>
  <si>
    <t>符江丽</t>
  </si>
  <si>
    <t>201910203020</t>
  </si>
  <si>
    <t>邱屏</t>
  </si>
  <si>
    <t>201910202811</t>
  </si>
  <si>
    <t>杜阳云</t>
  </si>
  <si>
    <t>201910203006</t>
  </si>
  <si>
    <t>陈俊</t>
  </si>
  <si>
    <t>201910202607</t>
  </si>
  <si>
    <t>黄菲菲</t>
  </si>
  <si>
    <t>201910202613</t>
  </si>
  <si>
    <t>欧巧梅</t>
  </si>
  <si>
    <t>201910202706</t>
  </si>
  <si>
    <t>符清男</t>
  </si>
  <si>
    <t>201910202917</t>
  </si>
  <si>
    <t>王瑜</t>
  </si>
  <si>
    <t>201910202801</t>
  </si>
  <si>
    <t>蓝舒怡</t>
  </si>
  <si>
    <t>201910203014</t>
  </si>
  <si>
    <t>李桂晶</t>
  </si>
  <si>
    <t>201910202708</t>
  </si>
  <si>
    <t>巫悦琴</t>
  </si>
  <si>
    <t>201910202622</t>
  </si>
  <si>
    <t>蒲欣</t>
  </si>
  <si>
    <t>201910202627</t>
  </si>
  <si>
    <t>石燕萍</t>
  </si>
  <si>
    <t>201910203107</t>
  </si>
  <si>
    <t>王敏</t>
  </si>
  <si>
    <t>201910202517</t>
  </si>
  <si>
    <t>王莹</t>
  </si>
  <si>
    <t>201910203026</t>
  </si>
  <si>
    <t>钟燕</t>
  </si>
  <si>
    <t>笔试成绩</t>
    <phoneticPr fontId="5" type="noConversion"/>
  </si>
  <si>
    <r>
      <t>面试占比分（4</t>
    </r>
    <r>
      <rPr>
        <sz val="12"/>
        <color indexed="8"/>
        <rFont val="宋体"/>
        <family val="3"/>
        <charset val="134"/>
      </rPr>
      <t>0%）</t>
    </r>
    <phoneticPr fontId="5" type="noConversion"/>
  </si>
  <si>
    <t>笔试占比分（60%）</t>
    <phoneticPr fontId="5" type="noConversion"/>
  </si>
  <si>
    <r>
      <t>笔试占比分（6</t>
    </r>
    <r>
      <rPr>
        <sz val="12"/>
        <color indexed="8"/>
        <rFont val="宋体"/>
        <family val="3"/>
        <charset val="134"/>
      </rPr>
      <t>0%）</t>
    </r>
    <phoneticPr fontId="5" type="noConversion"/>
  </si>
  <si>
    <r>
      <t>笔试占比分（</t>
    </r>
    <r>
      <rPr>
        <sz val="12"/>
        <color indexed="8"/>
        <rFont val="宋体"/>
        <family val="3"/>
        <charset val="134"/>
      </rPr>
      <t>60%)</t>
    </r>
    <phoneticPr fontId="5" type="noConversion"/>
  </si>
  <si>
    <t>海南省血液中心2019年公开招聘护理岗面试成绩及综合成绩排名人员名单</t>
    <phoneticPr fontId="5" type="noConversion"/>
  </si>
  <si>
    <t>海南省血液中心2019年公开招聘财务预算及会计岗面试成绩及综合成绩排名人员名单</t>
    <phoneticPr fontId="5" type="noConversion"/>
  </si>
  <si>
    <t>海南省血液中心2019年公开招聘行政管理岗面试成绩及综合成绩排名人员名单</t>
    <phoneticPr fontId="5" type="noConversion"/>
  </si>
  <si>
    <t>面试成绩</t>
    <phoneticPr fontId="5" type="noConversion"/>
  </si>
  <si>
    <t>笔试成绩</t>
    <phoneticPr fontId="5" type="noConversion"/>
  </si>
  <si>
    <t>面试成绩</t>
    <phoneticPr fontId="5" type="noConversion"/>
  </si>
  <si>
    <t>海南省血液中心2019年公开招聘医师岗面试成绩及综合成绩排名人员名单</t>
    <phoneticPr fontId="5" type="noConversion"/>
  </si>
  <si>
    <t>海南省血液中心2019年公开招聘检验岗面试成绩及综合成绩排名人员名单</t>
    <phoneticPr fontId="5" type="noConversion"/>
  </si>
  <si>
    <t>431121********471X</t>
    <phoneticPr fontId="5" type="noConversion"/>
  </si>
  <si>
    <r>
      <t>460022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2138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</si>
  <si>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3027</t>
    </r>
    <phoneticPr fontId="5" type="noConversion"/>
  </si>
  <si>
    <r>
      <t>460006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0424</t>
    </r>
    <phoneticPr fontId="5" type="noConversion"/>
  </si>
  <si>
    <r>
      <t>460033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0012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</si>
  <si>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5820</t>
    </r>
    <phoneticPr fontId="5" type="noConversion"/>
  </si>
  <si>
    <r>
      <t>620522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0974</t>
    </r>
    <phoneticPr fontId="5" type="noConversion"/>
  </si>
  <si>
    <r>
      <t>420922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4611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</si>
  <si>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462X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</si>
  <si>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0426</t>
    </r>
    <phoneticPr fontId="5" type="noConversion"/>
  </si>
  <si>
    <r>
      <t>370828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066X</t>
    </r>
    <phoneticPr fontId="5" type="noConversion"/>
  </si>
  <si>
    <r>
      <t>460027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2960</t>
    </r>
    <phoneticPr fontId="5" type="noConversion"/>
  </si>
  <si>
    <r>
      <t>460025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0319</t>
    </r>
    <phoneticPr fontId="5" type="noConversion"/>
  </si>
  <si>
    <r>
      <t>460103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0346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</si>
  <si>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4854</t>
    </r>
    <phoneticPr fontId="5" type="noConversion"/>
  </si>
  <si>
    <r>
      <t>460003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0825</t>
    </r>
    <phoneticPr fontId="5" type="noConversion"/>
  </si>
  <si>
    <r>
      <t>460103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0321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</si>
  <si>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006X</t>
    </r>
    <phoneticPr fontId="5" type="noConversion"/>
  </si>
  <si>
    <r>
      <t>460103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3020</t>
    </r>
    <phoneticPr fontId="5" type="noConversion"/>
  </si>
  <si>
    <r>
      <t>460104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0929</t>
    </r>
    <phoneticPr fontId="5" type="noConversion"/>
  </si>
  <si>
    <r>
      <t>152101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0987</t>
    </r>
    <phoneticPr fontId="5" type="noConversion"/>
  </si>
  <si>
    <r>
      <t>460022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3226</t>
    </r>
    <phoneticPr fontId="5" type="noConversion"/>
  </si>
  <si>
    <r>
      <t>460033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4863</t>
    </r>
    <phoneticPr fontId="5" type="noConversion"/>
  </si>
  <si>
    <r>
      <t>460028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121X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</si>
  <si>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262X</t>
    </r>
    <phoneticPr fontId="5" type="noConversion"/>
  </si>
  <si>
    <t>460002********1041</t>
    <phoneticPr fontId="5" type="noConversion"/>
  </si>
  <si>
    <t>460103********1227</t>
    <phoneticPr fontId="5" type="noConversion"/>
  </si>
  <si>
    <t>460028********5248</t>
    <phoneticPr fontId="5" type="noConversion"/>
  </si>
  <si>
    <t>431081********0846</t>
    <phoneticPr fontId="5" type="noConversion"/>
  </si>
  <si>
    <t>460007********7621</t>
    <phoneticPr fontId="5" type="noConversion"/>
  </si>
  <si>
    <t>460004********2458</t>
    <phoneticPr fontId="5" type="noConversion"/>
  </si>
  <si>
    <r>
      <t>131102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0244</t>
    </r>
    <phoneticPr fontId="5" type="noConversion"/>
  </si>
  <si>
    <r>
      <t>632801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0020</t>
    </r>
    <phoneticPr fontId="5" type="noConversion"/>
  </si>
  <si>
    <r>
      <t>460200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0525</t>
    </r>
    <phoneticPr fontId="5" type="noConversion"/>
  </si>
  <si>
    <r>
      <t>460003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2220</t>
    </r>
    <phoneticPr fontId="5" type="noConversion"/>
  </si>
  <si>
    <r>
      <t>460007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0087</t>
    </r>
    <phoneticPr fontId="5" type="noConversion"/>
  </si>
  <si>
    <r>
      <t>460300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0327</t>
    </r>
    <phoneticPr fontId="5" type="noConversion"/>
  </si>
  <si>
    <r>
      <t>460033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3243</t>
    </r>
    <phoneticPr fontId="5" type="noConversion"/>
  </si>
  <si>
    <r>
      <t>460025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2120</t>
    </r>
    <phoneticPr fontId="5" type="noConversion"/>
  </si>
  <si>
    <r>
      <t>460102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1568</t>
    </r>
    <phoneticPr fontId="5" type="noConversion"/>
  </si>
  <si>
    <r>
      <t>460027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2941</t>
    </r>
    <phoneticPr fontId="5" type="noConversion"/>
  </si>
  <si>
    <r>
      <t>460022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3749</t>
    </r>
    <phoneticPr fontId="5" type="noConversion"/>
  </si>
  <si>
    <r>
      <t>460026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0323</t>
    </r>
    <phoneticPr fontId="5" type="noConversion"/>
  </si>
  <si>
    <r>
      <t>460022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212X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</si>
  <si>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0023</t>
    </r>
    <phoneticPr fontId="5" type="noConversion"/>
  </si>
  <si>
    <r>
      <t>231002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2726</t>
    </r>
    <phoneticPr fontId="5" type="noConversion"/>
  </si>
  <si>
    <r>
      <t>460028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5227</t>
    </r>
    <phoneticPr fontId="5" type="noConversion"/>
  </si>
  <si>
    <r>
      <t>513701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6220</t>
    </r>
    <phoneticPr fontId="5" type="noConversion"/>
  </si>
  <si>
    <r>
      <t>460021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3684</t>
    </r>
    <phoneticPr fontId="5" type="noConversion"/>
  </si>
  <si>
    <r>
      <t>460026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0021</t>
    </r>
    <phoneticPr fontId="5" type="noConversion"/>
  </si>
  <si>
    <r>
      <t>420381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3026</t>
    </r>
    <phoneticPr fontId="5" type="noConversion"/>
  </si>
  <si>
    <r>
      <t>411403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8421</t>
    </r>
    <phoneticPr fontId="5" type="noConversion"/>
  </si>
  <si>
    <r>
      <t>460033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6883</t>
    </r>
    <phoneticPr fontId="5" type="noConversion"/>
  </si>
  <si>
    <r>
      <t>460002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5427</t>
    </r>
    <phoneticPr fontId="5" type="noConversion"/>
  </si>
  <si>
    <r>
      <t>460027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0626</t>
    </r>
    <phoneticPr fontId="5" type="noConversion"/>
  </si>
  <si>
    <r>
      <t>610423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5841</t>
    </r>
    <phoneticPr fontId="5" type="noConversion"/>
  </si>
  <si>
    <r>
      <t>460006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312X</t>
    </r>
    <phoneticPr fontId="5" type="noConversion"/>
  </si>
  <si>
    <r>
      <t>460034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048X</t>
    </r>
    <phoneticPr fontId="5" type="noConversion"/>
  </si>
  <si>
    <r>
      <t>510922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0029</t>
    </r>
    <phoneticPr fontId="5" type="noConversion"/>
  </si>
  <si>
    <r>
      <t>460004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3423</t>
    </r>
    <phoneticPr fontId="5" type="noConversion"/>
  </si>
  <si>
    <r>
      <t>460200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004X</t>
    </r>
    <phoneticPr fontId="5" type="noConversion"/>
  </si>
  <si>
    <r>
      <t>460036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0026</t>
    </r>
    <phoneticPr fontId="5" type="noConversion"/>
  </si>
  <si>
    <r>
      <t>431081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3786</t>
    </r>
    <phoneticPr fontId="5" type="noConversion"/>
  </si>
  <si>
    <r>
      <t>460022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2764</t>
    </r>
    <phoneticPr fontId="5" type="noConversion"/>
  </si>
  <si>
    <r>
      <t>460001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0724</t>
    </r>
    <phoneticPr fontId="5" type="noConversion"/>
  </si>
  <si>
    <r>
      <t>460034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0043</t>
    </r>
    <phoneticPr fontId="5" type="noConversion"/>
  </si>
  <si>
    <r>
      <t>460003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7047</t>
    </r>
    <phoneticPr fontId="5" type="noConversion"/>
  </si>
  <si>
    <r>
      <t>510921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0161</t>
    </r>
    <phoneticPr fontId="5" type="noConversion"/>
  </si>
  <si>
    <r>
      <t>500225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004X</t>
    </r>
    <phoneticPr fontId="5" type="noConversion"/>
  </si>
  <si>
    <r>
      <t>452124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2783</t>
    </r>
    <phoneticPr fontId="5" type="noConversion"/>
  </si>
  <si>
    <r>
      <t>460027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1069</t>
    </r>
    <phoneticPr fontId="5" type="noConversion"/>
  </si>
  <si>
    <r>
      <t>460033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2680</t>
    </r>
    <phoneticPr fontId="5" type="noConversion"/>
  </si>
  <si>
    <r>
      <t>460031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644X</t>
    </r>
    <phoneticPr fontId="5" type="noConversion"/>
  </si>
  <si>
    <r>
      <t>460002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2514</t>
    </r>
    <phoneticPr fontId="5" type="noConversion"/>
  </si>
  <si>
    <r>
      <t>522501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1623</t>
    </r>
    <phoneticPr fontId="5" type="noConversion"/>
  </si>
  <si>
    <r>
      <t>460027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2659</t>
    </r>
    <phoneticPr fontId="5" type="noConversion"/>
  </si>
  <si>
    <r>
      <t>460027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0010</t>
    </r>
    <phoneticPr fontId="5" type="noConversion"/>
  </si>
  <si>
    <r>
      <t>460035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2321</t>
    </r>
    <phoneticPr fontId="5" type="noConversion"/>
  </si>
  <si>
    <r>
      <t>460104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1047</t>
    </r>
    <phoneticPr fontId="5" type="noConversion"/>
  </si>
  <si>
    <r>
      <t>460026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002X</t>
    </r>
    <phoneticPr fontId="5" type="noConversion"/>
  </si>
  <si>
    <r>
      <t>460102</t>
    </r>
    <r>
      <rPr>
        <sz val="10"/>
        <rFont val="宋体"/>
        <family val="3"/>
        <charset val="134"/>
      </rPr>
      <t>********</t>
    </r>
    <r>
      <rPr>
        <sz val="10"/>
        <rFont val="宋体"/>
        <family val="3"/>
        <charset val="134"/>
      </rPr>
      <t>0919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</si>
</sst>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 x14ac:knownFonts="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I31" sqref="I31"/>
    </sheetView>
  </sheetViews>
  <sheetFormatPr defaultColWidth="9" defaultRowHeight="13.5" x14ac:dyDescent="0.15"/>
  <cols>
    <col min="1" max="1" width="7.125" style="5" customWidth="1"/>
    <col min="2" max="2" width="10.5" customWidth="1"/>
    <col min="3" max="3" width="8.125" customWidth="1"/>
    <col min="4" max="4" width="17.25" customWidth="1"/>
    <col min="5" max="5" width="20.25" customWidth="1"/>
    <col min="6" max="6" width="10" customWidth="1"/>
    <col min="7" max="7" width="6.25" customWidth="1"/>
    <col min="8" max="8" width="8.625" customWidth="1"/>
    <col min="9" max="9" width="11.125" customWidth="1"/>
    <col min="10" max="10" width="10.25" customWidth="1"/>
    <col min="11" max="11" width="11.625" customWidth="1"/>
    <col min="12" max="12" width="10.25" customWidth="1"/>
    <col min="13" max="13" width="10.375" style="19" customWidth="1"/>
  </cols>
  <sheetData>
    <row r="1" spans="1:13" ht="42" customHeight="1" x14ac:dyDescent="0.15">
      <c r="A1" s="38" t="s">
        <v>209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211</v>
      </c>
      <c r="I2" s="26" t="s">
        <v>205</v>
      </c>
      <c r="J2" s="1" t="s">
        <v>212</v>
      </c>
      <c r="K2" s="26" t="s">
        <v>203</v>
      </c>
      <c r="L2" s="1" t="s">
        <v>7</v>
      </c>
      <c r="M2" s="1" t="s">
        <v>8</v>
      </c>
    </row>
    <row r="3" spans="1:13" s="17" customFormat="1" ht="24.75" customHeight="1" x14ac:dyDescent="0.15">
      <c r="A3" s="2">
        <v>1</v>
      </c>
      <c r="B3" s="2" t="s">
        <v>22</v>
      </c>
      <c r="C3" s="2">
        <v>6</v>
      </c>
      <c r="D3" s="3" t="s">
        <v>23</v>
      </c>
      <c r="E3" s="16" t="s">
        <v>215</v>
      </c>
      <c r="F3" s="16" t="s">
        <v>24</v>
      </c>
      <c r="G3" s="16" t="s">
        <v>25</v>
      </c>
      <c r="H3" s="36">
        <v>78</v>
      </c>
      <c r="I3" s="36">
        <f>H3*0.6</f>
        <v>46.8</v>
      </c>
      <c r="J3" s="8">
        <v>88.6</v>
      </c>
      <c r="K3" s="8">
        <f>J3*0.4</f>
        <v>35.44</v>
      </c>
      <c r="L3" s="8">
        <f>ROUND(H3*60%+J3*40%,2)</f>
        <v>82.24</v>
      </c>
      <c r="M3" s="2">
        <f t="shared" ref="M3:M27" si="0">RANK(L3,$L$3:$L$27)</f>
        <v>1</v>
      </c>
    </row>
    <row r="4" spans="1:13" s="4" customFormat="1" ht="24.75" customHeight="1" x14ac:dyDescent="0.15">
      <c r="A4" s="2">
        <v>2</v>
      </c>
      <c r="B4" s="2" t="s">
        <v>22</v>
      </c>
      <c r="C4" s="2">
        <v>6</v>
      </c>
      <c r="D4" s="3" t="s">
        <v>26</v>
      </c>
      <c r="E4" s="16" t="s">
        <v>216</v>
      </c>
      <c r="F4" s="16" t="s">
        <v>27</v>
      </c>
      <c r="G4" s="16" t="s">
        <v>28</v>
      </c>
      <c r="H4" s="36">
        <v>76</v>
      </c>
      <c r="I4" s="36">
        <f t="shared" ref="I4:I27" si="1">H4*0.6</f>
        <v>45.6</v>
      </c>
      <c r="J4" s="8">
        <v>82.6</v>
      </c>
      <c r="K4" s="8">
        <f t="shared" ref="K4:K27" si="2">J4*0.4</f>
        <v>33.04</v>
      </c>
      <c r="L4" s="8">
        <f t="shared" ref="L4:L27" si="3">ROUND(H4*60%+J4*40%,2)</f>
        <v>78.64</v>
      </c>
      <c r="M4" s="2">
        <f t="shared" si="0"/>
        <v>2</v>
      </c>
    </row>
    <row r="5" spans="1:13" s="4" customFormat="1" ht="24.75" customHeight="1" x14ac:dyDescent="0.15">
      <c r="A5" s="2">
        <v>3</v>
      </c>
      <c r="B5" s="20" t="s">
        <v>22</v>
      </c>
      <c r="C5" s="20">
        <v>6</v>
      </c>
      <c r="D5" s="6" t="s">
        <v>29</v>
      </c>
      <c r="E5" s="7" t="s">
        <v>217</v>
      </c>
      <c r="F5" s="7" t="s">
        <v>30</v>
      </c>
      <c r="G5" s="7" t="s">
        <v>31</v>
      </c>
      <c r="H5" s="33">
        <v>79</v>
      </c>
      <c r="I5" s="36">
        <f t="shared" si="1"/>
        <v>47.4</v>
      </c>
      <c r="J5" s="21">
        <v>76</v>
      </c>
      <c r="K5" s="8">
        <f t="shared" si="2"/>
        <v>30.400000000000002</v>
      </c>
      <c r="L5" s="8">
        <f t="shared" si="3"/>
        <v>77.8</v>
      </c>
      <c r="M5" s="20">
        <f t="shared" si="0"/>
        <v>3</v>
      </c>
    </row>
    <row r="6" spans="1:13" s="18" customFormat="1" ht="24.75" customHeight="1" x14ac:dyDescent="0.15">
      <c r="A6" s="2">
        <v>4</v>
      </c>
      <c r="B6" s="22" t="s">
        <v>22</v>
      </c>
      <c r="C6" s="22">
        <v>6</v>
      </c>
      <c r="D6" s="23" t="s">
        <v>32</v>
      </c>
      <c r="E6" s="24" t="s">
        <v>218</v>
      </c>
      <c r="F6" s="24" t="s">
        <v>33</v>
      </c>
      <c r="G6" s="24" t="s">
        <v>34</v>
      </c>
      <c r="H6" s="37">
        <v>70</v>
      </c>
      <c r="I6" s="36">
        <f t="shared" si="1"/>
        <v>42</v>
      </c>
      <c r="J6" s="25">
        <v>85.1</v>
      </c>
      <c r="K6" s="8">
        <f t="shared" si="2"/>
        <v>34.04</v>
      </c>
      <c r="L6" s="8">
        <f t="shared" si="3"/>
        <v>76.040000000000006</v>
      </c>
      <c r="M6" s="22">
        <f t="shared" si="0"/>
        <v>4</v>
      </c>
    </row>
    <row r="7" spans="1:13" s="4" customFormat="1" ht="24.75" customHeight="1" x14ac:dyDescent="0.15">
      <c r="A7" s="2">
        <v>5</v>
      </c>
      <c r="B7" s="2" t="s">
        <v>22</v>
      </c>
      <c r="C7" s="2">
        <v>6</v>
      </c>
      <c r="D7" s="6" t="s">
        <v>35</v>
      </c>
      <c r="E7" s="7" t="s">
        <v>219</v>
      </c>
      <c r="F7" s="7" t="s">
        <v>36</v>
      </c>
      <c r="G7" s="7" t="s">
        <v>37</v>
      </c>
      <c r="H7" s="36">
        <v>51</v>
      </c>
      <c r="I7" s="36">
        <f t="shared" si="1"/>
        <v>30.599999999999998</v>
      </c>
      <c r="J7" s="8">
        <v>85.2</v>
      </c>
      <c r="K7" s="8">
        <f t="shared" si="2"/>
        <v>34.080000000000005</v>
      </c>
      <c r="L7" s="8">
        <f t="shared" si="3"/>
        <v>64.680000000000007</v>
      </c>
      <c r="M7" s="2">
        <f t="shared" si="0"/>
        <v>5</v>
      </c>
    </row>
    <row r="8" spans="1:13" s="4" customFormat="1" ht="24.75" customHeight="1" x14ac:dyDescent="0.15">
      <c r="A8" s="2">
        <v>6</v>
      </c>
      <c r="B8" s="2" t="s">
        <v>22</v>
      </c>
      <c r="C8" s="2">
        <v>6</v>
      </c>
      <c r="D8" s="3" t="s">
        <v>38</v>
      </c>
      <c r="E8" s="16" t="s">
        <v>220</v>
      </c>
      <c r="F8" s="16" t="s">
        <v>39</v>
      </c>
      <c r="G8" s="16" t="s">
        <v>40</v>
      </c>
      <c r="H8" s="36">
        <v>51</v>
      </c>
      <c r="I8" s="36">
        <f t="shared" si="1"/>
        <v>30.599999999999998</v>
      </c>
      <c r="J8" s="8">
        <v>84</v>
      </c>
      <c r="K8" s="8">
        <f t="shared" si="2"/>
        <v>33.6</v>
      </c>
      <c r="L8" s="8">
        <f t="shared" si="3"/>
        <v>64.2</v>
      </c>
      <c r="M8" s="2">
        <f t="shared" si="0"/>
        <v>6</v>
      </c>
    </row>
    <row r="9" spans="1:13" s="4" customFormat="1" ht="24.75" customHeight="1" x14ac:dyDescent="0.15">
      <c r="A9" s="2">
        <v>7</v>
      </c>
      <c r="B9" s="2" t="s">
        <v>22</v>
      </c>
      <c r="C9" s="2">
        <v>6</v>
      </c>
      <c r="D9" s="3" t="s">
        <v>41</v>
      </c>
      <c r="E9" s="16" t="s">
        <v>221</v>
      </c>
      <c r="F9" s="16" t="s">
        <v>42</v>
      </c>
      <c r="G9" s="16" t="s">
        <v>43</v>
      </c>
      <c r="H9" s="36">
        <v>55</v>
      </c>
      <c r="I9" s="36">
        <f t="shared" si="1"/>
        <v>33</v>
      </c>
      <c r="J9" s="8">
        <v>75</v>
      </c>
      <c r="K9" s="8">
        <f t="shared" si="2"/>
        <v>30</v>
      </c>
      <c r="L9" s="8">
        <f t="shared" si="3"/>
        <v>63</v>
      </c>
      <c r="M9" s="2">
        <f t="shared" si="0"/>
        <v>7</v>
      </c>
    </row>
    <row r="10" spans="1:13" s="4" customFormat="1" ht="24.75" customHeight="1" x14ac:dyDescent="0.15">
      <c r="A10" s="2">
        <v>8</v>
      </c>
      <c r="B10" s="2" t="s">
        <v>22</v>
      </c>
      <c r="C10" s="2">
        <v>6</v>
      </c>
      <c r="D10" s="6" t="s">
        <v>44</v>
      </c>
      <c r="E10" s="7" t="s">
        <v>222</v>
      </c>
      <c r="F10" s="7" t="s">
        <v>45</v>
      </c>
      <c r="G10" s="7" t="s">
        <v>46</v>
      </c>
      <c r="H10" s="36">
        <v>56</v>
      </c>
      <c r="I10" s="36">
        <f t="shared" si="1"/>
        <v>33.6</v>
      </c>
      <c r="J10" s="8">
        <v>73.400000000000006</v>
      </c>
      <c r="K10" s="8">
        <f t="shared" si="2"/>
        <v>29.360000000000003</v>
      </c>
      <c r="L10" s="8">
        <f t="shared" si="3"/>
        <v>62.96</v>
      </c>
      <c r="M10" s="2">
        <f t="shared" si="0"/>
        <v>8</v>
      </c>
    </row>
    <row r="11" spans="1:13" s="4" customFormat="1" ht="24.75" customHeight="1" x14ac:dyDescent="0.15">
      <c r="A11" s="2">
        <v>9</v>
      </c>
      <c r="B11" s="2" t="s">
        <v>22</v>
      </c>
      <c r="C11" s="2">
        <v>6</v>
      </c>
      <c r="D11" s="6" t="s">
        <v>47</v>
      </c>
      <c r="E11" s="7" t="s">
        <v>223</v>
      </c>
      <c r="F11" s="7" t="s">
        <v>48</v>
      </c>
      <c r="G11" s="7" t="s">
        <v>49</v>
      </c>
      <c r="H11" s="36">
        <v>54</v>
      </c>
      <c r="I11" s="36">
        <f t="shared" si="1"/>
        <v>32.4</v>
      </c>
      <c r="J11" s="8">
        <v>75.7</v>
      </c>
      <c r="K11" s="8">
        <f t="shared" si="2"/>
        <v>30.28</v>
      </c>
      <c r="L11" s="8">
        <f t="shared" si="3"/>
        <v>62.68</v>
      </c>
      <c r="M11" s="2">
        <f t="shared" si="0"/>
        <v>9</v>
      </c>
    </row>
    <row r="12" spans="1:13" s="4" customFormat="1" ht="24.75" customHeight="1" x14ac:dyDescent="0.15">
      <c r="A12" s="2">
        <v>10</v>
      </c>
      <c r="B12" s="2" t="s">
        <v>22</v>
      </c>
      <c r="C12" s="2">
        <v>6</v>
      </c>
      <c r="D12" s="3" t="s">
        <v>50</v>
      </c>
      <c r="E12" s="16" t="s">
        <v>224</v>
      </c>
      <c r="F12" s="16" t="s">
        <v>51</v>
      </c>
      <c r="G12" s="16" t="s">
        <v>52</v>
      </c>
      <c r="H12" s="36">
        <v>56</v>
      </c>
      <c r="I12" s="36">
        <f t="shared" si="1"/>
        <v>33.6</v>
      </c>
      <c r="J12" s="8">
        <v>69.8</v>
      </c>
      <c r="K12" s="8">
        <f t="shared" si="2"/>
        <v>27.92</v>
      </c>
      <c r="L12" s="8">
        <f t="shared" si="3"/>
        <v>61.52</v>
      </c>
      <c r="M12" s="2">
        <f t="shared" si="0"/>
        <v>10</v>
      </c>
    </row>
    <row r="13" spans="1:13" s="4" customFormat="1" ht="24.75" customHeight="1" x14ac:dyDescent="0.15">
      <c r="A13" s="2">
        <v>11</v>
      </c>
      <c r="B13" s="2" t="s">
        <v>22</v>
      </c>
      <c r="C13" s="2">
        <v>6</v>
      </c>
      <c r="D13" s="3" t="s">
        <v>53</v>
      </c>
      <c r="E13" s="16" t="s">
        <v>225</v>
      </c>
      <c r="F13" s="16" t="s">
        <v>54</v>
      </c>
      <c r="G13" s="16" t="s">
        <v>55</v>
      </c>
      <c r="H13" s="36">
        <v>53</v>
      </c>
      <c r="I13" s="36">
        <f t="shared" si="1"/>
        <v>31.799999999999997</v>
      </c>
      <c r="J13" s="8">
        <v>73</v>
      </c>
      <c r="K13" s="8">
        <f t="shared" si="2"/>
        <v>29.200000000000003</v>
      </c>
      <c r="L13" s="8">
        <f t="shared" si="3"/>
        <v>61</v>
      </c>
      <c r="M13" s="2">
        <f t="shared" si="0"/>
        <v>11</v>
      </c>
    </row>
    <row r="14" spans="1:13" s="4" customFormat="1" ht="24.75" customHeight="1" x14ac:dyDescent="0.15">
      <c r="A14" s="2">
        <v>12</v>
      </c>
      <c r="B14" s="2" t="s">
        <v>22</v>
      </c>
      <c r="C14" s="2">
        <v>6</v>
      </c>
      <c r="D14" s="3" t="s">
        <v>56</v>
      </c>
      <c r="E14" s="16" t="s">
        <v>226</v>
      </c>
      <c r="F14" s="16" t="s">
        <v>57</v>
      </c>
      <c r="G14" s="16" t="s">
        <v>58</v>
      </c>
      <c r="H14" s="36">
        <v>52</v>
      </c>
      <c r="I14" s="36">
        <f t="shared" si="1"/>
        <v>31.2</v>
      </c>
      <c r="J14" s="8">
        <v>74.400000000000006</v>
      </c>
      <c r="K14" s="8">
        <f t="shared" si="2"/>
        <v>29.760000000000005</v>
      </c>
      <c r="L14" s="8">
        <f t="shared" si="3"/>
        <v>60.96</v>
      </c>
      <c r="M14" s="2">
        <f t="shared" si="0"/>
        <v>12</v>
      </c>
    </row>
    <row r="15" spans="1:13" s="4" customFormat="1" ht="24.75" customHeight="1" x14ac:dyDescent="0.15">
      <c r="A15" s="2">
        <v>13</v>
      </c>
      <c r="B15" s="2" t="s">
        <v>22</v>
      </c>
      <c r="C15" s="2">
        <v>6</v>
      </c>
      <c r="D15" s="3" t="s">
        <v>59</v>
      </c>
      <c r="E15" s="16" t="s">
        <v>227</v>
      </c>
      <c r="F15" s="16" t="s">
        <v>60</v>
      </c>
      <c r="G15" s="16" t="s">
        <v>61</v>
      </c>
      <c r="H15" s="36">
        <v>51</v>
      </c>
      <c r="I15" s="36">
        <f t="shared" si="1"/>
        <v>30.599999999999998</v>
      </c>
      <c r="J15" s="8">
        <v>75.400000000000006</v>
      </c>
      <c r="K15" s="8">
        <f t="shared" si="2"/>
        <v>30.160000000000004</v>
      </c>
      <c r="L15" s="8">
        <f t="shared" si="3"/>
        <v>60.76</v>
      </c>
      <c r="M15" s="2">
        <f t="shared" si="0"/>
        <v>13</v>
      </c>
    </row>
    <row r="16" spans="1:13" s="4" customFormat="1" ht="24.75" customHeight="1" x14ac:dyDescent="0.15">
      <c r="A16" s="2">
        <v>14</v>
      </c>
      <c r="B16" s="2" t="s">
        <v>22</v>
      </c>
      <c r="C16" s="2">
        <v>6</v>
      </c>
      <c r="D16" s="3" t="s">
        <v>62</v>
      </c>
      <c r="E16" s="16" t="s">
        <v>228</v>
      </c>
      <c r="F16" s="16" t="s">
        <v>63</v>
      </c>
      <c r="G16" s="16" t="s">
        <v>64</v>
      </c>
      <c r="H16" s="36">
        <v>51</v>
      </c>
      <c r="I16" s="36">
        <f t="shared" si="1"/>
        <v>30.599999999999998</v>
      </c>
      <c r="J16" s="8">
        <v>75</v>
      </c>
      <c r="K16" s="8">
        <f t="shared" si="2"/>
        <v>30</v>
      </c>
      <c r="L16" s="8">
        <f t="shared" si="3"/>
        <v>60.6</v>
      </c>
      <c r="M16" s="2">
        <f t="shared" si="0"/>
        <v>14</v>
      </c>
    </row>
    <row r="17" spans="1:13" s="4" customFormat="1" ht="24.75" customHeight="1" x14ac:dyDescent="0.15">
      <c r="A17" s="2">
        <v>15</v>
      </c>
      <c r="B17" s="2" t="s">
        <v>22</v>
      </c>
      <c r="C17" s="2">
        <v>6</v>
      </c>
      <c r="D17" s="3" t="s">
        <v>65</v>
      </c>
      <c r="E17" s="16" t="s">
        <v>229</v>
      </c>
      <c r="F17" s="16" t="s">
        <v>66</v>
      </c>
      <c r="G17" s="16" t="s">
        <v>67</v>
      </c>
      <c r="H17" s="36">
        <v>52</v>
      </c>
      <c r="I17" s="36">
        <f t="shared" si="1"/>
        <v>31.2</v>
      </c>
      <c r="J17" s="8">
        <v>71.2</v>
      </c>
      <c r="K17" s="8">
        <f t="shared" si="2"/>
        <v>28.480000000000004</v>
      </c>
      <c r="L17" s="8">
        <f t="shared" si="3"/>
        <v>59.68</v>
      </c>
      <c r="M17" s="2">
        <f t="shared" si="0"/>
        <v>15</v>
      </c>
    </row>
    <row r="18" spans="1:13" s="4" customFormat="1" ht="24.75" customHeight="1" x14ac:dyDescent="0.15">
      <c r="A18" s="2">
        <v>16</v>
      </c>
      <c r="B18" s="2" t="s">
        <v>22</v>
      </c>
      <c r="C18" s="2">
        <v>6</v>
      </c>
      <c r="D18" s="3" t="s">
        <v>68</v>
      </c>
      <c r="E18" s="16" t="s">
        <v>230</v>
      </c>
      <c r="F18" s="16" t="s">
        <v>69</v>
      </c>
      <c r="G18" s="16" t="s">
        <v>70</v>
      </c>
      <c r="H18" s="36">
        <v>52</v>
      </c>
      <c r="I18" s="36">
        <f t="shared" si="1"/>
        <v>31.2</v>
      </c>
      <c r="J18" s="8">
        <v>70.599999999999994</v>
      </c>
      <c r="K18" s="8">
        <f t="shared" si="2"/>
        <v>28.24</v>
      </c>
      <c r="L18" s="8">
        <f t="shared" si="3"/>
        <v>59.44</v>
      </c>
      <c r="M18" s="2">
        <f t="shared" si="0"/>
        <v>16</v>
      </c>
    </row>
    <row r="19" spans="1:13" s="4" customFormat="1" ht="24.75" customHeight="1" x14ac:dyDescent="0.15">
      <c r="A19" s="2">
        <v>17</v>
      </c>
      <c r="B19" s="2" t="s">
        <v>22</v>
      </c>
      <c r="C19" s="2">
        <v>6</v>
      </c>
      <c r="D19" s="3" t="s">
        <v>71</v>
      </c>
      <c r="E19" s="16" t="s">
        <v>231</v>
      </c>
      <c r="F19" s="16" t="s">
        <v>72</v>
      </c>
      <c r="G19" s="16" t="s">
        <v>73</v>
      </c>
      <c r="H19" s="36">
        <v>51</v>
      </c>
      <c r="I19" s="36">
        <f t="shared" si="1"/>
        <v>30.599999999999998</v>
      </c>
      <c r="J19" s="8">
        <v>70.599999999999994</v>
      </c>
      <c r="K19" s="8">
        <f t="shared" si="2"/>
        <v>28.24</v>
      </c>
      <c r="L19" s="8">
        <f t="shared" si="3"/>
        <v>58.84</v>
      </c>
      <c r="M19" s="2">
        <f t="shared" si="0"/>
        <v>17</v>
      </c>
    </row>
    <row r="20" spans="1:13" s="4" customFormat="1" ht="24.75" customHeight="1" x14ac:dyDescent="0.15">
      <c r="A20" s="2">
        <v>18</v>
      </c>
      <c r="B20" s="2" t="s">
        <v>22</v>
      </c>
      <c r="C20" s="2">
        <v>6</v>
      </c>
      <c r="D20" s="3" t="s">
        <v>74</v>
      </c>
      <c r="E20" s="16" t="s">
        <v>232</v>
      </c>
      <c r="F20" s="16" t="s">
        <v>75</v>
      </c>
      <c r="G20" s="16" t="s">
        <v>76</v>
      </c>
      <c r="H20" s="36">
        <v>51</v>
      </c>
      <c r="I20" s="36">
        <f t="shared" si="1"/>
        <v>30.599999999999998</v>
      </c>
      <c r="J20" s="8">
        <v>70.2</v>
      </c>
      <c r="K20" s="8">
        <f t="shared" si="2"/>
        <v>28.080000000000002</v>
      </c>
      <c r="L20" s="8">
        <f t="shared" si="3"/>
        <v>58.68</v>
      </c>
      <c r="M20" s="2">
        <f t="shared" si="0"/>
        <v>18</v>
      </c>
    </row>
    <row r="21" spans="1:13" s="4" customFormat="1" ht="24.75" customHeight="1" x14ac:dyDescent="0.15">
      <c r="A21" s="2">
        <v>19</v>
      </c>
      <c r="B21" s="2" t="s">
        <v>22</v>
      </c>
      <c r="C21" s="2">
        <v>6</v>
      </c>
      <c r="D21" s="3" t="s">
        <v>77</v>
      </c>
      <c r="E21" s="16" t="s">
        <v>233</v>
      </c>
      <c r="F21" s="16" t="s">
        <v>78</v>
      </c>
      <c r="G21" s="16" t="s">
        <v>79</v>
      </c>
      <c r="H21" s="36">
        <v>52</v>
      </c>
      <c r="I21" s="36">
        <f t="shared" si="1"/>
        <v>31.2</v>
      </c>
      <c r="J21" s="8">
        <v>68.2</v>
      </c>
      <c r="K21" s="8">
        <f t="shared" si="2"/>
        <v>27.28</v>
      </c>
      <c r="L21" s="8">
        <f t="shared" si="3"/>
        <v>58.48</v>
      </c>
      <c r="M21" s="2">
        <f t="shared" si="0"/>
        <v>19</v>
      </c>
    </row>
    <row r="22" spans="1:13" s="4" customFormat="1" ht="24.75" customHeight="1" x14ac:dyDescent="0.15">
      <c r="A22" s="2">
        <v>20</v>
      </c>
      <c r="B22" s="2" t="s">
        <v>22</v>
      </c>
      <c r="C22" s="2">
        <v>6</v>
      </c>
      <c r="D22" s="3" t="s">
        <v>80</v>
      </c>
      <c r="E22" s="16" t="s">
        <v>234</v>
      </c>
      <c r="F22" s="16" t="s">
        <v>81</v>
      </c>
      <c r="G22" s="16" t="s">
        <v>82</v>
      </c>
      <c r="H22" s="36">
        <v>51</v>
      </c>
      <c r="I22" s="36">
        <f t="shared" si="1"/>
        <v>30.599999999999998</v>
      </c>
      <c r="J22" s="8">
        <v>69.599999999999994</v>
      </c>
      <c r="K22" s="8">
        <f t="shared" si="2"/>
        <v>27.84</v>
      </c>
      <c r="L22" s="8">
        <f t="shared" si="3"/>
        <v>58.44</v>
      </c>
      <c r="M22" s="2">
        <f t="shared" si="0"/>
        <v>20</v>
      </c>
    </row>
    <row r="23" spans="1:13" s="4" customFormat="1" ht="24.75" customHeight="1" x14ac:dyDescent="0.15">
      <c r="A23" s="2">
        <v>21</v>
      </c>
      <c r="B23" s="2" t="s">
        <v>22</v>
      </c>
      <c r="C23" s="2">
        <v>6</v>
      </c>
      <c r="D23" s="3" t="s">
        <v>83</v>
      </c>
      <c r="E23" s="16" t="s">
        <v>235</v>
      </c>
      <c r="F23" s="16" t="s">
        <v>84</v>
      </c>
      <c r="G23" s="16" t="s">
        <v>85</v>
      </c>
      <c r="H23" s="36">
        <v>52</v>
      </c>
      <c r="I23" s="36">
        <f t="shared" si="1"/>
        <v>31.2</v>
      </c>
      <c r="J23" s="8">
        <v>68</v>
      </c>
      <c r="K23" s="8">
        <f t="shared" si="2"/>
        <v>27.200000000000003</v>
      </c>
      <c r="L23" s="8">
        <f t="shared" si="3"/>
        <v>58.4</v>
      </c>
      <c r="M23" s="2">
        <f t="shared" si="0"/>
        <v>21</v>
      </c>
    </row>
    <row r="24" spans="1:13" s="4" customFormat="1" ht="24.75" customHeight="1" x14ac:dyDescent="0.15">
      <c r="A24" s="2">
        <v>22</v>
      </c>
      <c r="B24" s="2" t="s">
        <v>22</v>
      </c>
      <c r="C24" s="2">
        <v>6</v>
      </c>
      <c r="D24" s="3" t="s">
        <v>86</v>
      </c>
      <c r="E24" s="16" t="s">
        <v>236</v>
      </c>
      <c r="F24" s="16" t="s">
        <v>87</v>
      </c>
      <c r="G24" s="16" t="s">
        <v>88</v>
      </c>
      <c r="H24" s="36">
        <v>52</v>
      </c>
      <c r="I24" s="36">
        <f t="shared" si="1"/>
        <v>31.2</v>
      </c>
      <c r="J24" s="8">
        <v>65</v>
      </c>
      <c r="K24" s="8">
        <f t="shared" si="2"/>
        <v>26</v>
      </c>
      <c r="L24" s="8">
        <f t="shared" si="3"/>
        <v>57.2</v>
      </c>
      <c r="M24" s="2">
        <f t="shared" si="0"/>
        <v>22</v>
      </c>
    </row>
    <row r="25" spans="1:13" s="4" customFormat="1" ht="24.75" customHeight="1" x14ac:dyDescent="0.15">
      <c r="A25" s="2">
        <v>23</v>
      </c>
      <c r="B25" s="2" t="s">
        <v>22</v>
      </c>
      <c r="C25" s="2">
        <v>6</v>
      </c>
      <c r="D25" s="3" t="s">
        <v>89</v>
      </c>
      <c r="E25" s="16" t="s">
        <v>237</v>
      </c>
      <c r="F25" s="16" t="s">
        <v>90</v>
      </c>
      <c r="G25" s="16" t="s">
        <v>91</v>
      </c>
      <c r="H25" s="36">
        <v>51</v>
      </c>
      <c r="I25" s="36">
        <f t="shared" si="1"/>
        <v>30.599999999999998</v>
      </c>
      <c r="J25" s="8">
        <v>65.400000000000006</v>
      </c>
      <c r="K25" s="8">
        <f t="shared" si="2"/>
        <v>26.160000000000004</v>
      </c>
      <c r="L25" s="8">
        <f t="shared" si="3"/>
        <v>56.76</v>
      </c>
      <c r="M25" s="2">
        <f t="shared" si="0"/>
        <v>23</v>
      </c>
    </row>
    <row r="26" spans="1:13" s="4" customFormat="1" ht="24.75" customHeight="1" x14ac:dyDescent="0.15">
      <c r="A26" s="2">
        <v>24</v>
      </c>
      <c r="B26" s="2" t="s">
        <v>22</v>
      </c>
      <c r="C26" s="2">
        <v>6</v>
      </c>
      <c r="D26" s="3" t="s">
        <v>92</v>
      </c>
      <c r="E26" s="16" t="s">
        <v>238</v>
      </c>
      <c r="F26" s="16" t="s">
        <v>93</v>
      </c>
      <c r="G26" s="16" t="s">
        <v>94</v>
      </c>
      <c r="H26" s="36">
        <v>51</v>
      </c>
      <c r="I26" s="36">
        <f t="shared" si="1"/>
        <v>30.599999999999998</v>
      </c>
      <c r="J26" s="8">
        <v>64.2</v>
      </c>
      <c r="K26" s="8">
        <f t="shared" si="2"/>
        <v>25.680000000000003</v>
      </c>
      <c r="L26" s="8">
        <f t="shared" si="3"/>
        <v>56.28</v>
      </c>
      <c r="M26" s="2">
        <f t="shared" si="0"/>
        <v>24</v>
      </c>
    </row>
    <row r="27" spans="1:13" s="4" customFormat="1" ht="24.75" customHeight="1" x14ac:dyDescent="0.15">
      <c r="A27" s="2">
        <v>25</v>
      </c>
      <c r="B27" s="2" t="s">
        <v>22</v>
      </c>
      <c r="C27" s="2">
        <v>6</v>
      </c>
      <c r="D27" s="3" t="s">
        <v>95</v>
      </c>
      <c r="E27" s="16" t="s">
        <v>239</v>
      </c>
      <c r="F27" s="16" t="s">
        <v>96</v>
      </c>
      <c r="G27" s="16" t="s">
        <v>97</v>
      </c>
      <c r="H27" s="36">
        <v>51</v>
      </c>
      <c r="I27" s="36">
        <f t="shared" si="1"/>
        <v>30.599999999999998</v>
      </c>
      <c r="J27" s="8">
        <v>62.8</v>
      </c>
      <c r="K27" s="8">
        <f t="shared" si="2"/>
        <v>25.12</v>
      </c>
      <c r="L27" s="8">
        <f t="shared" si="3"/>
        <v>55.72</v>
      </c>
      <c r="M27" s="2">
        <f t="shared" si="0"/>
        <v>25</v>
      </c>
    </row>
  </sheetData>
  <mergeCells count="1">
    <mergeCell ref="A1:M1"/>
  </mergeCells>
  <phoneticPr fontId="5" type="noConversion"/>
  <pageMargins left="0.70763888888888904" right="0.70763888888888904" top="0.74791666666666701" bottom="0.74791666666666701" header="0.31388888888888899" footer="0.3138888888888889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zoomScaleSheetLayoutView="100" workbookViewId="0">
      <selection sqref="A1:M1"/>
    </sheetView>
  </sheetViews>
  <sheetFormatPr defaultColWidth="9" defaultRowHeight="13.5" x14ac:dyDescent="0.15"/>
  <cols>
    <col min="1" max="1" width="5.5" style="5" customWidth="1"/>
    <col min="2" max="2" width="19" style="5" customWidth="1"/>
    <col min="3" max="3" width="8" style="5" customWidth="1"/>
    <col min="4" max="4" width="17.875" customWidth="1"/>
    <col min="5" max="5" width="20.375" customWidth="1"/>
    <col min="7" max="7" width="6.375" customWidth="1"/>
    <col min="8" max="8" width="9.875" customWidth="1"/>
    <col min="9" max="9" width="11.25" customWidth="1"/>
    <col min="10" max="10" width="10.5" customWidth="1"/>
    <col min="11" max="11" width="11.5" customWidth="1"/>
    <col min="12" max="12" width="10.25" customWidth="1"/>
    <col min="13" max="13" width="10.25" style="5" customWidth="1"/>
  </cols>
  <sheetData>
    <row r="1" spans="1:13" ht="42" customHeight="1" x14ac:dyDescent="0.15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6" t="s">
        <v>202</v>
      </c>
      <c r="I2" s="26" t="s">
        <v>204</v>
      </c>
      <c r="J2" s="1" t="s">
        <v>210</v>
      </c>
      <c r="K2" s="26" t="s">
        <v>203</v>
      </c>
      <c r="L2" s="1" t="s">
        <v>7</v>
      </c>
      <c r="M2" s="1" t="s">
        <v>8</v>
      </c>
    </row>
    <row r="3" spans="1:13" s="4" customFormat="1" ht="26.25" customHeight="1" x14ac:dyDescent="0.15">
      <c r="A3" s="27">
        <v>1</v>
      </c>
      <c r="B3" s="27" t="s">
        <v>9</v>
      </c>
      <c r="C3" s="27">
        <v>2</v>
      </c>
      <c r="D3" s="28" t="s">
        <v>10</v>
      </c>
      <c r="E3" s="16" t="s">
        <v>240</v>
      </c>
      <c r="F3" s="28" t="s">
        <v>11</v>
      </c>
      <c r="G3" s="28">
        <v>5</v>
      </c>
      <c r="H3" s="34">
        <v>85</v>
      </c>
      <c r="I3" s="34">
        <f>H3*0.6</f>
        <v>51</v>
      </c>
      <c r="J3" s="30">
        <v>83.8</v>
      </c>
      <c r="K3" s="30">
        <f>J3*0.4</f>
        <v>33.520000000000003</v>
      </c>
      <c r="L3" s="30">
        <f>ROUND(H3*60%+J3*40%,2)</f>
        <v>84.52</v>
      </c>
      <c r="M3" s="27">
        <f t="shared" ref="M3:M8" si="0">RANK(L3,$L$3:$L$8)</f>
        <v>1</v>
      </c>
    </row>
    <row r="4" spans="1:13" s="4" customFormat="1" ht="26.25" customHeight="1" x14ac:dyDescent="0.15">
      <c r="A4" s="27">
        <v>2</v>
      </c>
      <c r="B4" s="27" t="s">
        <v>9</v>
      </c>
      <c r="C4" s="27">
        <v>2</v>
      </c>
      <c r="D4" s="28" t="s">
        <v>12</v>
      </c>
      <c r="E4" s="16" t="s">
        <v>241</v>
      </c>
      <c r="F4" s="28" t="s">
        <v>13</v>
      </c>
      <c r="G4" s="28">
        <v>4</v>
      </c>
      <c r="H4" s="34">
        <v>82</v>
      </c>
      <c r="I4" s="34">
        <f t="shared" ref="I4:I8" si="1">H4*0.6</f>
        <v>49.199999999999996</v>
      </c>
      <c r="J4" s="30">
        <v>83.9</v>
      </c>
      <c r="K4" s="30">
        <f t="shared" ref="K4:K8" si="2">J4*0.4</f>
        <v>33.56</v>
      </c>
      <c r="L4" s="30">
        <f t="shared" ref="L4:L8" si="3">ROUND(H4*60%+J4*40%,2)</f>
        <v>82.76</v>
      </c>
      <c r="M4" s="27">
        <f t="shared" si="0"/>
        <v>2</v>
      </c>
    </row>
    <row r="5" spans="1:13" s="4" customFormat="1" ht="26.25" customHeight="1" x14ac:dyDescent="0.15">
      <c r="A5" s="27">
        <v>3</v>
      </c>
      <c r="B5" s="27" t="s">
        <v>9</v>
      </c>
      <c r="C5" s="27">
        <v>2</v>
      </c>
      <c r="D5" s="28" t="s">
        <v>14</v>
      </c>
      <c r="E5" s="16" t="s">
        <v>242</v>
      </c>
      <c r="F5" s="28" t="s">
        <v>15</v>
      </c>
      <c r="G5" s="28">
        <v>1</v>
      </c>
      <c r="H5" s="34">
        <v>74</v>
      </c>
      <c r="I5" s="34">
        <f t="shared" si="1"/>
        <v>44.4</v>
      </c>
      <c r="J5" s="30">
        <v>72.099999999999994</v>
      </c>
      <c r="K5" s="30">
        <f t="shared" si="2"/>
        <v>28.84</v>
      </c>
      <c r="L5" s="30">
        <f t="shared" si="3"/>
        <v>73.239999999999995</v>
      </c>
      <c r="M5" s="27">
        <f t="shared" si="0"/>
        <v>3</v>
      </c>
    </row>
    <row r="6" spans="1:13" s="4" customFormat="1" ht="26.25" customHeight="1" x14ac:dyDescent="0.15">
      <c r="A6" s="27">
        <v>4</v>
      </c>
      <c r="B6" s="27" t="s">
        <v>9</v>
      </c>
      <c r="C6" s="27">
        <v>2</v>
      </c>
      <c r="D6" s="28" t="s">
        <v>16</v>
      </c>
      <c r="E6" s="16" t="s">
        <v>243</v>
      </c>
      <c r="F6" s="31" t="s">
        <v>17</v>
      </c>
      <c r="G6" s="31">
        <v>3</v>
      </c>
      <c r="H6" s="34">
        <v>59</v>
      </c>
      <c r="I6" s="34">
        <f t="shared" si="1"/>
        <v>35.4</v>
      </c>
      <c r="J6" s="30">
        <v>75.400000000000006</v>
      </c>
      <c r="K6" s="30">
        <f t="shared" si="2"/>
        <v>30.160000000000004</v>
      </c>
      <c r="L6" s="30">
        <f t="shared" si="3"/>
        <v>65.56</v>
      </c>
      <c r="M6" s="27">
        <f t="shared" si="0"/>
        <v>4</v>
      </c>
    </row>
    <row r="7" spans="1:13" s="4" customFormat="1" ht="26.25" customHeight="1" x14ac:dyDescent="0.15">
      <c r="A7" s="27">
        <v>5</v>
      </c>
      <c r="B7" s="27" t="s">
        <v>9</v>
      </c>
      <c r="C7" s="27">
        <v>2</v>
      </c>
      <c r="D7" s="28" t="s">
        <v>18</v>
      </c>
      <c r="E7" s="32" t="s">
        <v>244</v>
      </c>
      <c r="F7" s="28" t="s">
        <v>19</v>
      </c>
      <c r="G7" s="28">
        <v>2</v>
      </c>
      <c r="H7" s="34">
        <v>62</v>
      </c>
      <c r="I7" s="34">
        <f t="shared" si="1"/>
        <v>37.199999999999996</v>
      </c>
      <c r="J7" s="30">
        <v>67.3</v>
      </c>
      <c r="K7" s="30">
        <f t="shared" si="2"/>
        <v>26.92</v>
      </c>
      <c r="L7" s="30">
        <f t="shared" si="3"/>
        <v>64.12</v>
      </c>
      <c r="M7" s="27">
        <f t="shared" si="0"/>
        <v>5</v>
      </c>
    </row>
    <row r="8" spans="1:13" s="4" customFormat="1" ht="26.25" customHeight="1" x14ac:dyDescent="0.15">
      <c r="A8" s="27">
        <v>6</v>
      </c>
      <c r="B8" s="27" t="s">
        <v>9</v>
      </c>
      <c r="C8" s="27">
        <v>2</v>
      </c>
      <c r="D8" s="28" t="s">
        <v>20</v>
      </c>
      <c r="E8" s="29" t="s">
        <v>245</v>
      </c>
      <c r="F8" s="31" t="s">
        <v>21</v>
      </c>
      <c r="G8" s="31">
        <v>6</v>
      </c>
      <c r="H8" s="34">
        <v>58</v>
      </c>
      <c r="I8" s="34">
        <f t="shared" si="1"/>
        <v>34.799999999999997</v>
      </c>
      <c r="J8" s="30">
        <v>67.2</v>
      </c>
      <c r="K8" s="30">
        <f t="shared" si="2"/>
        <v>26.880000000000003</v>
      </c>
      <c r="L8" s="30">
        <f t="shared" si="3"/>
        <v>61.68</v>
      </c>
      <c r="M8" s="27">
        <f t="shared" si="0"/>
        <v>6</v>
      </c>
    </row>
  </sheetData>
  <mergeCells count="1">
    <mergeCell ref="A1:M1"/>
  </mergeCells>
  <phoneticPr fontId="5" type="noConversion"/>
  <pageMargins left="0.70763888888888904" right="0.70763888888888904" top="0.74791666666666701" bottom="0.74791666666666701" header="0.31388888888888899" footer="0.31388888888888899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K9" sqref="K9"/>
    </sheetView>
  </sheetViews>
  <sheetFormatPr defaultColWidth="9" defaultRowHeight="13.5" x14ac:dyDescent="0.15"/>
  <cols>
    <col min="1" max="1" width="6.125" style="5" customWidth="1"/>
    <col min="3" max="3" width="8.25" customWidth="1"/>
    <col min="4" max="4" width="15.875" customWidth="1"/>
    <col min="5" max="5" width="19.125" customWidth="1"/>
    <col min="6" max="6" width="9.875" customWidth="1"/>
    <col min="7" max="7" width="8.25" customWidth="1"/>
    <col min="8" max="8" width="9.25" customWidth="1"/>
    <col min="9" max="9" width="13" customWidth="1"/>
    <col min="10" max="10" width="9.875" customWidth="1"/>
    <col min="11" max="11" width="13" customWidth="1"/>
    <col min="12" max="12" width="10" customWidth="1"/>
    <col min="13" max="13" width="9.875" style="5" customWidth="1"/>
  </cols>
  <sheetData>
    <row r="1" spans="1:13" ht="42" customHeight="1" x14ac:dyDescent="0.15">
      <c r="A1" s="38" t="s">
        <v>214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6" t="s">
        <v>202</v>
      </c>
      <c r="I2" s="26" t="s">
        <v>204</v>
      </c>
      <c r="J2" s="1" t="s">
        <v>212</v>
      </c>
      <c r="K2" s="26" t="s">
        <v>203</v>
      </c>
      <c r="L2" s="1" t="s">
        <v>7</v>
      </c>
      <c r="M2" s="1" t="s">
        <v>8</v>
      </c>
    </row>
    <row r="3" spans="1:13" s="10" customFormat="1" ht="22.5" customHeight="1" x14ac:dyDescent="0.15">
      <c r="A3" s="11">
        <v>1</v>
      </c>
      <c r="B3" s="11" t="s">
        <v>116</v>
      </c>
      <c r="C3" s="11">
        <v>6</v>
      </c>
      <c r="D3" s="12" t="s">
        <v>117</v>
      </c>
      <c r="E3" s="13" t="s">
        <v>246</v>
      </c>
      <c r="F3" s="12" t="s">
        <v>118</v>
      </c>
      <c r="G3" s="14">
        <v>5</v>
      </c>
      <c r="H3" s="35">
        <v>66</v>
      </c>
      <c r="I3" s="35">
        <f>H3*0.6</f>
        <v>39.6</v>
      </c>
      <c r="J3" s="15">
        <v>86.6</v>
      </c>
      <c r="K3" s="15">
        <f>J3*0.4</f>
        <v>34.64</v>
      </c>
      <c r="L3" s="15">
        <f>ROUND(H3*60%+J3*40%,2)</f>
        <v>74.239999999999995</v>
      </c>
      <c r="M3" s="11">
        <f>RANK(L3,$L$3:$L$13)</f>
        <v>1</v>
      </c>
    </row>
    <row r="4" spans="1:13" s="4" customFormat="1" ht="22.5" customHeight="1" x14ac:dyDescent="0.15">
      <c r="A4" s="11">
        <v>2</v>
      </c>
      <c r="B4" s="2" t="s">
        <v>116</v>
      </c>
      <c r="C4" s="2">
        <v>6</v>
      </c>
      <c r="D4" s="6" t="s">
        <v>119</v>
      </c>
      <c r="E4" s="7" t="s">
        <v>247</v>
      </c>
      <c r="F4" s="6" t="s">
        <v>120</v>
      </c>
      <c r="G4" s="9">
        <v>4</v>
      </c>
      <c r="H4" s="33">
        <v>58</v>
      </c>
      <c r="I4" s="35">
        <f t="shared" ref="I4:I13" si="0">H4*0.6</f>
        <v>34.799999999999997</v>
      </c>
      <c r="J4" s="8">
        <v>87</v>
      </c>
      <c r="K4" s="15">
        <f t="shared" ref="K4:K13" si="1">J4*0.4</f>
        <v>34.800000000000004</v>
      </c>
      <c r="L4" s="15">
        <f t="shared" ref="L4:L13" si="2">ROUND(H4*60%+J4*40%,2)</f>
        <v>69.599999999999994</v>
      </c>
      <c r="M4" s="2">
        <f t="shared" ref="M4:M13" si="3">RANK(L4,$L$3:$L$13)</f>
        <v>2</v>
      </c>
    </row>
    <row r="5" spans="1:13" s="4" customFormat="1" ht="22.5" customHeight="1" x14ac:dyDescent="0.15">
      <c r="A5" s="11">
        <v>3</v>
      </c>
      <c r="B5" s="2" t="s">
        <v>116</v>
      </c>
      <c r="C5" s="2">
        <v>6</v>
      </c>
      <c r="D5" s="6" t="s">
        <v>121</v>
      </c>
      <c r="E5" s="7" t="s">
        <v>248</v>
      </c>
      <c r="F5" s="6" t="s">
        <v>122</v>
      </c>
      <c r="G5" s="9">
        <v>3</v>
      </c>
      <c r="H5" s="33">
        <v>49</v>
      </c>
      <c r="I5" s="35">
        <f t="shared" si="0"/>
        <v>29.4</v>
      </c>
      <c r="J5" s="8">
        <v>86.1</v>
      </c>
      <c r="K5" s="15">
        <f t="shared" si="1"/>
        <v>34.44</v>
      </c>
      <c r="L5" s="15">
        <f t="shared" si="2"/>
        <v>63.84</v>
      </c>
      <c r="M5" s="2">
        <f t="shared" si="3"/>
        <v>3</v>
      </c>
    </row>
    <row r="6" spans="1:13" s="4" customFormat="1" ht="22.5" customHeight="1" x14ac:dyDescent="0.15">
      <c r="A6" s="11">
        <v>4</v>
      </c>
      <c r="B6" s="2" t="s">
        <v>116</v>
      </c>
      <c r="C6" s="2">
        <v>6</v>
      </c>
      <c r="D6" s="6" t="s">
        <v>123</v>
      </c>
      <c r="E6" s="7" t="s">
        <v>249</v>
      </c>
      <c r="F6" s="6" t="s">
        <v>124</v>
      </c>
      <c r="G6" s="9">
        <v>6</v>
      </c>
      <c r="H6" s="33">
        <v>57</v>
      </c>
      <c r="I6" s="35">
        <f t="shared" si="0"/>
        <v>34.199999999999996</v>
      </c>
      <c r="J6" s="8">
        <v>69.8</v>
      </c>
      <c r="K6" s="15">
        <f t="shared" si="1"/>
        <v>27.92</v>
      </c>
      <c r="L6" s="15">
        <f t="shared" si="2"/>
        <v>62.12</v>
      </c>
      <c r="M6" s="2">
        <f t="shared" si="3"/>
        <v>4</v>
      </c>
    </row>
    <row r="7" spans="1:13" s="4" customFormat="1" ht="22.5" customHeight="1" x14ac:dyDescent="0.15">
      <c r="A7" s="11">
        <v>5</v>
      </c>
      <c r="B7" s="2" t="s">
        <v>116</v>
      </c>
      <c r="C7" s="2">
        <v>6</v>
      </c>
      <c r="D7" s="6" t="s">
        <v>125</v>
      </c>
      <c r="E7" s="7" t="s">
        <v>250</v>
      </c>
      <c r="F7" s="6" t="s">
        <v>126</v>
      </c>
      <c r="G7" s="9">
        <v>10</v>
      </c>
      <c r="H7" s="33">
        <v>47</v>
      </c>
      <c r="I7" s="35">
        <f t="shared" si="0"/>
        <v>28.2</v>
      </c>
      <c r="J7" s="8">
        <v>84.6</v>
      </c>
      <c r="K7" s="15">
        <f t="shared" si="1"/>
        <v>33.839999999999996</v>
      </c>
      <c r="L7" s="15">
        <f t="shared" si="2"/>
        <v>62.04</v>
      </c>
      <c r="M7" s="2">
        <f t="shared" si="3"/>
        <v>5</v>
      </c>
    </row>
    <row r="8" spans="1:13" s="4" customFormat="1" ht="22.5" customHeight="1" x14ac:dyDescent="0.15">
      <c r="A8" s="11">
        <v>6</v>
      </c>
      <c r="B8" s="2" t="s">
        <v>116</v>
      </c>
      <c r="C8" s="2">
        <v>6</v>
      </c>
      <c r="D8" s="6" t="s">
        <v>127</v>
      </c>
      <c r="E8" s="7" t="s">
        <v>251</v>
      </c>
      <c r="F8" s="6" t="s">
        <v>128</v>
      </c>
      <c r="G8" s="9">
        <v>9</v>
      </c>
      <c r="H8" s="33">
        <v>51</v>
      </c>
      <c r="I8" s="35">
        <f t="shared" si="0"/>
        <v>30.599999999999998</v>
      </c>
      <c r="J8" s="8">
        <v>68.3</v>
      </c>
      <c r="K8" s="15">
        <f t="shared" si="1"/>
        <v>27.32</v>
      </c>
      <c r="L8" s="15">
        <f t="shared" si="2"/>
        <v>57.92</v>
      </c>
      <c r="M8" s="2">
        <f t="shared" si="3"/>
        <v>6</v>
      </c>
    </row>
    <row r="9" spans="1:13" s="4" customFormat="1" ht="22.5" customHeight="1" x14ac:dyDescent="0.15">
      <c r="A9" s="11">
        <v>7</v>
      </c>
      <c r="B9" s="2" t="s">
        <v>116</v>
      </c>
      <c r="C9" s="2">
        <v>6</v>
      </c>
      <c r="D9" s="6" t="s">
        <v>129</v>
      </c>
      <c r="E9" s="7" t="s">
        <v>252</v>
      </c>
      <c r="F9" s="6" t="s">
        <v>130</v>
      </c>
      <c r="G9" s="9">
        <v>2</v>
      </c>
      <c r="H9" s="33">
        <v>46</v>
      </c>
      <c r="I9" s="35">
        <f t="shared" si="0"/>
        <v>27.599999999999998</v>
      </c>
      <c r="J9" s="8">
        <v>73</v>
      </c>
      <c r="K9" s="15">
        <f t="shared" si="1"/>
        <v>29.200000000000003</v>
      </c>
      <c r="L9" s="15">
        <f t="shared" si="2"/>
        <v>56.8</v>
      </c>
      <c r="M9" s="2">
        <f t="shared" si="3"/>
        <v>7</v>
      </c>
    </row>
    <row r="10" spans="1:13" s="4" customFormat="1" ht="22.5" customHeight="1" x14ac:dyDescent="0.15">
      <c r="A10" s="11">
        <v>8</v>
      </c>
      <c r="B10" s="2" t="s">
        <v>116</v>
      </c>
      <c r="C10" s="2">
        <v>6</v>
      </c>
      <c r="D10" s="6" t="s">
        <v>131</v>
      </c>
      <c r="E10" s="7" t="s">
        <v>253</v>
      </c>
      <c r="F10" s="6" t="s">
        <v>132</v>
      </c>
      <c r="G10" s="9">
        <v>7</v>
      </c>
      <c r="H10" s="33">
        <v>51</v>
      </c>
      <c r="I10" s="35">
        <f t="shared" si="0"/>
        <v>30.599999999999998</v>
      </c>
      <c r="J10" s="8">
        <v>65.099999999999994</v>
      </c>
      <c r="K10" s="15">
        <f t="shared" si="1"/>
        <v>26.04</v>
      </c>
      <c r="L10" s="15">
        <f t="shared" si="2"/>
        <v>56.64</v>
      </c>
      <c r="M10" s="2">
        <f t="shared" si="3"/>
        <v>8</v>
      </c>
    </row>
    <row r="11" spans="1:13" s="4" customFormat="1" ht="22.5" customHeight="1" x14ac:dyDescent="0.15">
      <c r="A11" s="11">
        <v>9</v>
      </c>
      <c r="B11" s="2" t="s">
        <v>116</v>
      </c>
      <c r="C11" s="2">
        <v>6</v>
      </c>
      <c r="D11" s="6" t="s">
        <v>133</v>
      </c>
      <c r="E11" s="7" t="s">
        <v>254</v>
      </c>
      <c r="F11" s="6" t="s">
        <v>134</v>
      </c>
      <c r="G11" s="9">
        <v>11</v>
      </c>
      <c r="H11" s="33">
        <v>46</v>
      </c>
      <c r="I11" s="35">
        <f t="shared" si="0"/>
        <v>27.599999999999998</v>
      </c>
      <c r="J11" s="8">
        <v>69.599999999999994</v>
      </c>
      <c r="K11" s="15">
        <f t="shared" si="1"/>
        <v>27.84</v>
      </c>
      <c r="L11" s="15">
        <f t="shared" si="2"/>
        <v>55.44</v>
      </c>
      <c r="M11" s="2">
        <f t="shared" si="3"/>
        <v>9</v>
      </c>
    </row>
    <row r="12" spans="1:13" s="4" customFormat="1" ht="22.5" customHeight="1" x14ac:dyDescent="0.15">
      <c r="A12" s="11">
        <v>10</v>
      </c>
      <c r="B12" s="2" t="s">
        <v>116</v>
      </c>
      <c r="C12" s="2">
        <v>6</v>
      </c>
      <c r="D12" s="6" t="s">
        <v>135</v>
      </c>
      <c r="E12" s="7" t="s">
        <v>255</v>
      </c>
      <c r="F12" s="6" t="s">
        <v>136</v>
      </c>
      <c r="G12" s="9">
        <v>8</v>
      </c>
      <c r="H12" s="33">
        <v>47</v>
      </c>
      <c r="I12" s="35">
        <f t="shared" si="0"/>
        <v>28.2</v>
      </c>
      <c r="J12" s="8">
        <v>65.5</v>
      </c>
      <c r="K12" s="15">
        <f t="shared" si="1"/>
        <v>26.200000000000003</v>
      </c>
      <c r="L12" s="15">
        <f t="shared" si="2"/>
        <v>54.4</v>
      </c>
      <c r="M12" s="2">
        <f t="shared" si="3"/>
        <v>10</v>
      </c>
    </row>
    <row r="13" spans="1:13" s="4" customFormat="1" ht="22.5" customHeight="1" x14ac:dyDescent="0.15">
      <c r="A13" s="11">
        <v>11</v>
      </c>
      <c r="B13" s="2" t="s">
        <v>116</v>
      </c>
      <c r="C13" s="2">
        <v>6</v>
      </c>
      <c r="D13" s="6" t="s">
        <v>137</v>
      </c>
      <c r="E13" s="7" t="s">
        <v>256</v>
      </c>
      <c r="F13" s="6" t="s">
        <v>138</v>
      </c>
      <c r="G13" s="9"/>
      <c r="H13" s="33">
        <v>48</v>
      </c>
      <c r="I13" s="35">
        <f t="shared" si="0"/>
        <v>28.799999999999997</v>
      </c>
      <c r="J13" s="8">
        <v>0</v>
      </c>
      <c r="K13" s="15">
        <f t="shared" si="1"/>
        <v>0</v>
      </c>
      <c r="L13" s="15">
        <f t="shared" si="2"/>
        <v>28.8</v>
      </c>
      <c r="M13" s="2">
        <f t="shared" si="3"/>
        <v>11</v>
      </c>
    </row>
  </sheetData>
  <mergeCells count="1">
    <mergeCell ref="A1:M1"/>
  </mergeCells>
  <phoneticPr fontId="5" type="noConversion"/>
  <pageMargins left="0.69930555555555596" right="0.69930555555555596" top="0.75" bottom="0.75" header="0.3" footer="0.3"/>
  <pageSetup paperSize="9" scale="9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3" workbookViewId="0">
      <selection activeCell="K8" sqref="K8"/>
    </sheetView>
  </sheetViews>
  <sheetFormatPr defaultColWidth="9" defaultRowHeight="13.5" x14ac:dyDescent="0.15"/>
  <cols>
    <col min="1" max="1" width="5.375" style="5" customWidth="1"/>
    <col min="3" max="3" width="8.5" customWidth="1"/>
    <col min="4" max="4" width="16.625" customWidth="1"/>
    <col min="5" max="5" width="22.25" customWidth="1"/>
    <col min="6" max="6" width="10.875" customWidth="1"/>
    <col min="7" max="7" width="10.5" customWidth="1"/>
    <col min="8" max="8" width="10.25" customWidth="1"/>
    <col min="9" max="9" width="12" customWidth="1"/>
    <col min="10" max="10" width="10.5" customWidth="1"/>
    <col min="11" max="11" width="11.375" customWidth="1"/>
    <col min="12" max="12" width="9.5" customWidth="1"/>
    <col min="13" max="13" width="11.75" style="5" customWidth="1"/>
  </cols>
  <sheetData>
    <row r="1" spans="1:13" ht="42" customHeight="1" x14ac:dyDescent="0.15">
      <c r="A1" s="38" t="s">
        <v>207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98</v>
      </c>
      <c r="F2" s="1" t="s">
        <v>5</v>
      </c>
      <c r="G2" s="1" t="s">
        <v>6</v>
      </c>
      <c r="H2" s="26" t="s">
        <v>202</v>
      </c>
      <c r="I2" s="26" t="s">
        <v>206</v>
      </c>
      <c r="J2" s="1" t="s">
        <v>212</v>
      </c>
      <c r="K2" s="26" t="s">
        <v>203</v>
      </c>
      <c r="L2" s="1" t="s">
        <v>7</v>
      </c>
      <c r="M2" s="1" t="s">
        <v>8</v>
      </c>
    </row>
    <row r="3" spans="1:13" s="4" customFormat="1" ht="21.75" customHeight="1" x14ac:dyDescent="0.15">
      <c r="A3" s="2">
        <v>1</v>
      </c>
      <c r="B3" s="2" t="s">
        <v>139</v>
      </c>
      <c r="C3" s="2">
        <v>15</v>
      </c>
      <c r="D3" s="6" t="s">
        <v>140</v>
      </c>
      <c r="E3" s="7" t="s">
        <v>257</v>
      </c>
      <c r="F3" s="6" t="s">
        <v>141</v>
      </c>
      <c r="G3" s="6">
        <v>18</v>
      </c>
      <c r="H3" s="33">
        <v>89</v>
      </c>
      <c r="I3" s="33">
        <f>H3*0.6</f>
        <v>53.4</v>
      </c>
      <c r="J3" s="8">
        <v>73</v>
      </c>
      <c r="K3" s="8">
        <f>J3*0.4</f>
        <v>29.200000000000003</v>
      </c>
      <c r="L3" s="8">
        <f>ROUND(H3*60%+J3*40%,2)</f>
        <v>82.6</v>
      </c>
      <c r="M3" s="2">
        <f t="shared" ref="M3:M33" si="0">RANK(L3,$L$3:$L$33)</f>
        <v>1</v>
      </c>
    </row>
    <row r="4" spans="1:13" s="4" customFormat="1" ht="21.75" customHeight="1" x14ac:dyDescent="0.15">
      <c r="A4" s="2">
        <v>2</v>
      </c>
      <c r="B4" s="2" t="s">
        <v>139</v>
      </c>
      <c r="C4" s="2">
        <v>15</v>
      </c>
      <c r="D4" s="6" t="s">
        <v>142</v>
      </c>
      <c r="E4" s="7" t="s">
        <v>258</v>
      </c>
      <c r="F4" s="6" t="s">
        <v>143</v>
      </c>
      <c r="G4" s="6">
        <v>5</v>
      </c>
      <c r="H4" s="33">
        <v>80</v>
      </c>
      <c r="I4" s="33">
        <f t="shared" ref="I4:I33" si="1">H4*0.6</f>
        <v>48</v>
      </c>
      <c r="J4" s="8">
        <v>84.8</v>
      </c>
      <c r="K4" s="8">
        <f t="shared" ref="K4:K33" si="2">J4*0.4</f>
        <v>33.92</v>
      </c>
      <c r="L4" s="8">
        <f t="shared" ref="L4:L33" si="3">ROUND(H4*60%+J4*40%,2)</f>
        <v>81.92</v>
      </c>
      <c r="M4" s="2">
        <f t="shared" si="0"/>
        <v>2</v>
      </c>
    </row>
    <row r="5" spans="1:13" s="4" customFormat="1" ht="21.75" customHeight="1" x14ac:dyDescent="0.15">
      <c r="A5" s="2">
        <v>3</v>
      </c>
      <c r="B5" s="2" t="s">
        <v>139</v>
      </c>
      <c r="C5" s="2">
        <v>15</v>
      </c>
      <c r="D5" s="6" t="s">
        <v>144</v>
      </c>
      <c r="E5" s="7" t="s">
        <v>259</v>
      </c>
      <c r="F5" s="6" t="s">
        <v>145</v>
      </c>
      <c r="G5" s="6">
        <v>22</v>
      </c>
      <c r="H5" s="33">
        <v>83</v>
      </c>
      <c r="I5" s="33">
        <f t="shared" si="1"/>
        <v>49.8</v>
      </c>
      <c r="J5" s="8">
        <v>80</v>
      </c>
      <c r="K5" s="8">
        <f t="shared" si="2"/>
        <v>32</v>
      </c>
      <c r="L5" s="8">
        <f t="shared" si="3"/>
        <v>81.8</v>
      </c>
      <c r="M5" s="2">
        <f t="shared" si="0"/>
        <v>3</v>
      </c>
    </row>
    <row r="6" spans="1:13" s="4" customFormat="1" ht="21.75" customHeight="1" x14ac:dyDescent="0.15">
      <c r="A6" s="2">
        <v>4</v>
      </c>
      <c r="B6" s="2" t="s">
        <v>139</v>
      </c>
      <c r="C6" s="2">
        <v>15</v>
      </c>
      <c r="D6" s="6" t="s">
        <v>146</v>
      </c>
      <c r="E6" s="7" t="s">
        <v>260</v>
      </c>
      <c r="F6" s="6" t="s">
        <v>147</v>
      </c>
      <c r="G6" s="6">
        <v>11</v>
      </c>
      <c r="H6" s="33">
        <v>81</v>
      </c>
      <c r="I6" s="33">
        <f t="shared" si="1"/>
        <v>48.6</v>
      </c>
      <c r="J6" s="8">
        <v>80</v>
      </c>
      <c r="K6" s="8">
        <f t="shared" si="2"/>
        <v>32</v>
      </c>
      <c r="L6" s="8">
        <f t="shared" si="3"/>
        <v>80.599999999999994</v>
      </c>
      <c r="M6" s="2">
        <f t="shared" si="0"/>
        <v>4</v>
      </c>
    </row>
    <row r="7" spans="1:13" s="4" customFormat="1" ht="21.75" customHeight="1" x14ac:dyDescent="0.15">
      <c r="A7" s="2">
        <v>5</v>
      </c>
      <c r="B7" s="2" t="s">
        <v>139</v>
      </c>
      <c r="C7" s="2">
        <v>15</v>
      </c>
      <c r="D7" s="6" t="s">
        <v>148</v>
      </c>
      <c r="E7" s="7" t="s">
        <v>261</v>
      </c>
      <c r="F7" s="6" t="s">
        <v>149</v>
      </c>
      <c r="G7" s="6">
        <v>26</v>
      </c>
      <c r="H7" s="33">
        <v>72</v>
      </c>
      <c r="I7" s="33">
        <f t="shared" si="1"/>
        <v>43.199999999999996</v>
      </c>
      <c r="J7" s="8">
        <v>80.400000000000006</v>
      </c>
      <c r="K7" s="8">
        <f t="shared" si="2"/>
        <v>32.160000000000004</v>
      </c>
      <c r="L7" s="8">
        <f t="shared" si="3"/>
        <v>75.36</v>
      </c>
      <c r="M7" s="2">
        <f t="shared" si="0"/>
        <v>5</v>
      </c>
    </row>
    <row r="8" spans="1:13" s="4" customFormat="1" ht="21.75" customHeight="1" x14ac:dyDescent="0.15">
      <c r="A8" s="2">
        <v>6</v>
      </c>
      <c r="B8" s="2" t="s">
        <v>139</v>
      </c>
      <c r="C8" s="2">
        <v>15</v>
      </c>
      <c r="D8" s="6" t="s">
        <v>150</v>
      </c>
      <c r="E8" s="7" t="s">
        <v>262</v>
      </c>
      <c r="F8" s="6" t="s">
        <v>151</v>
      </c>
      <c r="G8" s="6">
        <v>21</v>
      </c>
      <c r="H8" s="33">
        <v>70</v>
      </c>
      <c r="I8" s="33">
        <f t="shared" si="1"/>
        <v>42</v>
      </c>
      <c r="J8" s="8">
        <v>79.099999999999994</v>
      </c>
      <c r="K8" s="8">
        <f t="shared" si="2"/>
        <v>31.64</v>
      </c>
      <c r="L8" s="8">
        <f t="shared" si="3"/>
        <v>73.64</v>
      </c>
      <c r="M8" s="2">
        <f t="shared" si="0"/>
        <v>6</v>
      </c>
    </row>
    <row r="9" spans="1:13" s="4" customFormat="1" ht="21.75" customHeight="1" x14ac:dyDescent="0.15">
      <c r="A9" s="2">
        <v>7</v>
      </c>
      <c r="B9" s="2" t="s">
        <v>139</v>
      </c>
      <c r="C9" s="2">
        <v>15</v>
      </c>
      <c r="D9" s="6" t="s">
        <v>152</v>
      </c>
      <c r="E9" s="7" t="s">
        <v>263</v>
      </c>
      <c r="F9" s="6" t="s">
        <v>153</v>
      </c>
      <c r="G9" s="6">
        <v>3</v>
      </c>
      <c r="H9" s="33">
        <v>65</v>
      </c>
      <c r="I9" s="33">
        <f t="shared" si="1"/>
        <v>39</v>
      </c>
      <c r="J9" s="8">
        <v>80.8</v>
      </c>
      <c r="K9" s="8">
        <f t="shared" si="2"/>
        <v>32.32</v>
      </c>
      <c r="L9" s="8">
        <f t="shared" si="3"/>
        <v>71.319999999999993</v>
      </c>
      <c r="M9" s="2">
        <f t="shared" si="0"/>
        <v>7</v>
      </c>
    </row>
    <row r="10" spans="1:13" s="4" customFormat="1" ht="21.75" customHeight="1" x14ac:dyDescent="0.15">
      <c r="A10" s="2">
        <v>8</v>
      </c>
      <c r="B10" s="2" t="s">
        <v>139</v>
      </c>
      <c r="C10" s="2">
        <v>15</v>
      </c>
      <c r="D10" s="6" t="s">
        <v>154</v>
      </c>
      <c r="E10" s="7" t="s">
        <v>264</v>
      </c>
      <c r="F10" s="6" t="s">
        <v>155</v>
      </c>
      <c r="G10" s="6">
        <v>30</v>
      </c>
      <c r="H10" s="33">
        <v>63</v>
      </c>
      <c r="I10" s="33">
        <f t="shared" si="1"/>
        <v>37.799999999999997</v>
      </c>
      <c r="J10" s="8">
        <v>81.599999999999994</v>
      </c>
      <c r="K10" s="8">
        <f t="shared" si="2"/>
        <v>32.64</v>
      </c>
      <c r="L10" s="8">
        <f t="shared" si="3"/>
        <v>70.44</v>
      </c>
      <c r="M10" s="2">
        <f t="shared" si="0"/>
        <v>8</v>
      </c>
    </row>
    <row r="11" spans="1:13" s="4" customFormat="1" ht="21.75" customHeight="1" x14ac:dyDescent="0.15">
      <c r="A11" s="2">
        <v>9</v>
      </c>
      <c r="B11" s="2" t="s">
        <v>139</v>
      </c>
      <c r="C11" s="2">
        <v>15</v>
      </c>
      <c r="D11" s="6" t="s">
        <v>156</v>
      </c>
      <c r="E11" s="7" t="s">
        <v>265</v>
      </c>
      <c r="F11" s="6" t="s">
        <v>157</v>
      </c>
      <c r="G11" s="6">
        <v>28</v>
      </c>
      <c r="H11" s="33">
        <v>62</v>
      </c>
      <c r="I11" s="33">
        <f t="shared" si="1"/>
        <v>37.199999999999996</v>
      </c>
      <c r="J11" s="8">
        <v>80.599999999999994</v>
      </c>
      <c r="K11" s="8">
        <f t="shared" si="2"/>
        <v>32.24</v>
      </c>
      <c r="L11" s="8">
        <f t="shared" si="3"/>
        <v>69.44</v>
      </c>
      <c r="M11" s="2">
        <f t="shared" si="0"/>
        <v>9</v>
      </c>
    </row>
    <row r="12" spans="1:13" s="4" customFormat="1" ht="21.75" customHeight="1" x14ac:dyDescent="0.15">
      <c r="A12" s="2">
        <v>10</v>
      </c>
      <c r="B12" s="2" t="s">
        <v>139</v>
      </c>
      <c r="C12" s="2">
        <v>15</v>
      </c>
      <c r="D12" s="6" t="s">
        <v>158</v>
      </c>
      <c r="E12" s="7" t="s">
        <v>266</v>
      </c>
      <c r="F12" s="6" t="s">
        <v>159</v>
      </c>
      <c r="G12" s="6">
        <v>25</v>
      </c>
      <c r="H12" s="33">
        <v>54</v>
      </c>
      <c r="I12" s="33">
        <f t="shared" si="1"/>
        <v>32.4</v>
      </c>
      <c r="J12" s="8">
        <v>87.8</v>
      </c>
      <c r="K12" s="8">
        <f t="shared" si="2"/>
        <v>35.119999999999997</v>
      </c>
      <c r="L12" s="8">
        <f t="shared" si="3"/>
        <v>67.52</v>
      </c>
      <c r="M12" s="2">
        <f t="shared" si="0"/>
        <v>10</v>
      </c>
    </row>
    <row r="13" spans="1:13" s="4" customFormat="1" ht="21.75" customHeight="1" x14ac:dyDescent="0.15">
      <c r="A13" s="2">
        <v>11</v>
      </c>
      <c r="B13" s="2" t="s">
        <v>139</v>
      </c>
      <c r="C13" s="2">
        <v>15</v>
      </c>
      <c r="D13" s="6" t="s">
        <v>160</v>
      </c>
      <c r="E13" s="7" t="s">
        <v>267</v>
      </c>
      <c r="F13" s="6" t="s">
        <v>161</v>
      </c>
      <c r="G13" s="6">
        <v>24</v>
      </c>
      <c r="H13" s="33">
        <v>59</v>
      </c>
      <c r="I13" s="33">
        <f t="shared" si="1"/>
        <v>35.4</v>
      </c>
      <c r="J13" s="8">
        <v>79.2</v>
      </c>
      <c r="K13" s="8">
        <f t="shared" si="2"/>
        <v>31.680000000000003</v>
      </c>
      <c r="L13" s="8">
        <f t="shared" si="3"/>
        <v>67.08</v>
      </c>
      <c r="M13" s="2">
        <f t="shared" si="0"/>
        <v>11</v>
      </c>
    </row>
    <row r="14" spans="1:13" s="4" customFormat="1" ht="21.75" customHeight="1" x14ac:dyDescent="0.15">
      <c r="A14" s="2">
        <v>12</v>
      </c>
      <c r="B14" s="2" t="s">
        <v>139</v>
      </c>
      <c r="C14" s="2">
        <v>15</v>
      </c>
      <c r="D14" s="6" t="s">
        <v>162</v>
      </c>
      <c r="E14" s="7" t="s">
        <v>268</v>
      </c>
      <c r="F14" s="6" t="s">
        <v>163</v>
      </c>
      <c r="G14" s="6">
        <v>9</v>
      </c>
      <c r="H14" s="33">
        <v>63</v>
      </c>
      <c r="I14" s="33">
        <f t="shared" si="1"/>
        <v>37.799999999999997</v>
      </c>
      <c r="J14" s="8">
        <v>72.8</v>
      </c>
      <c r="K14" s="8">
        <f t="shared" si="2"/>
        <v>29.12</v>
      </c>
      <c r="L14" s="8">
        <f t="shared" si="3"/>
        <v>66.92</v>
      </c>
      <c r="M14" s="2">
        <f t="shared" si="0"/>
        <v>12</v>
      </c>
    </row>
    <row r="15" spans="1:13" s="4" customFormat="1" ht="21.75" customHeight="1" x14ac:dyDescent="0.15">
      <c r="A15" s="2">
        <v>13</v>
      </c>
      <c r="B15" s="2" t="s">
        <v>139</v>
      </c>
      <c r="C15" s="2">
        <v>15</v>
      </c>
      <c r="D15" s="6" t="s">
        <v>164</v>
      </c>
      <c r="E15" s="7" t="s">
        <v>269</v>
      </c>
      <c r="F15" s="6" t="s">
        <v>165</v>
      </c>
      <c r="G15" s="6">
        <v>23</v>
      </c>
      <c r="H15" s="33">
        <v>54</v>
      </c>
      <c r="I15" s="33">
        <f t="shared" si="1"/>
        <v>32.4</v>
      </c>
      <c r="J15" s="8">
        <v>83.6</v>
      </c>
      <c r="K15" s="8">
        <f t="shared" si="2"/>
        <v>33.44</v>
      </c>
      <c r="L15" s="8">
        <f t="shared" si="3"/>
        <v>65.84</v>
      </c>
      <c r="M15" s="2">
        <f t="shared" si="0"/>
        <v>13</v>
      </c>
    </row>
    <row r="16" spans="1:13" s="4" customFormat="1" ht="21.75" customHeight="1" x14ac:dyDescent="0.15">
      <c r="A16" s="2">
        <v>14</v>
      </c>
      <c r="B16" s="2" t="s">
        <v>139</v>
      </c>
      <c r="C16" s="2">
        <v>15</v>
      </c>
      <c r="D16" s="6" t="s">
        <v>166</v>
      </c>
      <c r="E16" s="7" t="s">
        <v>270</v>
      </c>
      <c r="F16" s="6" t="s">
        <v>167</v>
      </c>
      <c r="G16" s="6">
        <v>31</v>
      </c>
      <c r="H16" s="33">
        <v>59</v>
      </c>
      <c r="I16" s="33">
        <f t="shared" si="1"/>
        <v>35.4</v>
      </c>
      <c r="J16" s="8">
        <v>71.8</v>
      </c>
      <c r="K16" s="8">
        <f t="shared" si="2"/>
        <v>28.72</v>
      </c>
      <c r="L16" s="8">
        <f t="shared" si="3"/>
        <v>64.12</v>
      </c>
      <c r="M16" s="2">
        <f t="shared" si="0"/>
        <v>14</v>
      </c>
    </row>
    <row r="17" spans="1:13" s="4" customFormat="1" ht="21.75" customHeight="1" x14ac:dyDescent="0.15">
      <c r="A17" s="2">
        <v>15</v>
      </c>
      <c r="B17" s="2" t="s">
        <v>139</v>
      </c>
      <c r="C17" s="2">
        <v>15</v>
      </c>
      <c r="D17" s="6" t="s">
        <v>168</v>
      </c>
      <c r="E17" s="7" t="s">
        <v>271</v>
      </c>
      <c r="F17" s="6" t="s">
        <v>169</v>
      </c>
      <c r="G17" s="6">
        <v>14</v>
      </c>
      <c r="H17" s="33">
        <v>60</v>
      </c>
      <c r="I17" s="33">
        <f t="shared" si="1"/>
        <v>36</v>
      </c>
      <c r="J17" s="8">
        <v>69.8</v>
      </c>
      <c r="K17" s="8">
        <f t="shared" si="2"/>
        <v>27.92</v>
      </c>
      <c r="L17" s="8">
        <f t="shared" si="3"/>
        <v>63.92</v>
      </c>
      <c r="M17" s="2">
        <f t="shared" si="0"/>
        <v>15</v>
      </c>
    </row>
    <row r="18" spans="1:13" s="4" customFormat="1" ht="21.75" customHeight="1" x14ac:dyDescent="0.15">
      <c r="A18" s="2">
        <v>16</v>
      </c>
      <c r="B18" s="2" t="s">
        <v>139</v>
      </c>
      <c r="C18" s="2">
        <v>15</v>
      </c>
      <c r="D18" s="6" t="s">
        <v>170</v>
      </c>
      <c r="E18" s="7" t="s">
        <v>272</v>
      </c>
      <c r="F18" s="6" t="s">
        <v>171</v>
      </c>
      <c r="G18" s="6">
        <v>17</v>
      </c>
      <c r="H18" s="33">
        <v>61</v>
      </c>
      <c r="I18" s="33">
        <f t="shared" si="1"/>
        <v>36.6</v>
      </c>
      <c r="J18" s="8">
        <v>67.2</v>
      </c>
      <c r="K18" s="8">
        <f t="shared" si="2"/>
        <v>26.880000000000003</v>
      </c>
      <c r="L18" s="8">
        <f t="shared" si="3"/>
        <v>63.48</v>
      </c>
      <c r="M18" s="2">
        <f t="shared" si="0"/>
        <v>16</v>
      </c>
    </row>
    <row r="19" spans="1:13" s="4" customFormat="1" ht="21.75" customHeight="1" x14ac:dyDescent="0.15">
      <c r="A19" s="2">
        <v>17</v>
      </c>
      <c r="B19" s="2" t="s">
        <v>139</v>
      </c>
      <c r="C19" s="2">
        <v>15</v>
      </c>
      <c r="D19" s="6" t="s">
        <v>172</v>
      </c>
      <c r="E19" s="7" t="s">
        <v>273</v>
      </c>
      <c r="F19" s="6" t="s">
        <v>173</v>
      </c>
      <c r="G19" s="6">
        <v>16</v>
      </c>
      <c r="H19" s="33">
        <v>59</v>
      </c>
      <c r="I19" s="33">
        <f t="shared" si="1"/>
        <v>35.4</v>
      </c>
      <c r="J19" s="8">
        <v>69.8</v>
      </c>
      <c r="K19" s="8">
        <f t="shared" si="2"/>
        <v>27.92</v>
      </c>
      <c r="L19" s="8">
        <f t="shared" si="3"/>
        <v>63.32</v>
      </c>
      <c r="M19" s="2">
        <f t="shared" si="0"/>
        <v>17</v>
      </c>
    </row>
    <row r="20" spans="1:13" s="4" customFormat="1" ht="21.75" customHeight="1" x14ac:dyDescent="0.15">
      <c r="A20" s="2">
        <v>18</v>
      </c>
      <c r="B20" s="2" t="s">
        <v>139</v>
      </c>
      <c r="C20" s="2">
        <v>15</v>
      </c>
      <c r="D20" s="6" t="s">
        <v>174</v>
      </c>
      <c r="E20" s="7" t="s">
        <v>274</v>
      </c>
      <c r="F20" s="6" t="s">
        <v>175</v>
      </c>
      <c r="G20" s="6">
        <v>13</v>
      </c>
      <c r="H20" s="33">
        <v>58</v>
      </c>
      <c r="I20" s="33">
        <f t="shared" si="1"/>
        <v>34.799999999999997</v>
      </c>
      <c r="J20" s="8">
        <v>67.8</v>
      </c>
      <c r="K20" s="8">
        <f t="shared" si="2"/>
        <v>27.12</v>
      </c>
      <c r="L20" s="8">
        <f t="shared" si="3"/>
        <v>61.92</v>
      </c>
      <c r="M20" s="2">
        <f t="shared" si="0"/>
        <v>18</v>
      </c>
    </row>
    <row r="21" spans="1:13" s="4" customFormat="1" ht="21.75" customHeight="1" x14ac:dyDescent="0.15">
      <c r="A21" s="2">
        <v>19</v>
      </c>
      <c r="B21" s="2" t="s">
        <v>139</v>
      </c>
      <c r="C21" s="2">
        <v>15</v>
      </c>
      <c r="D21" s="6" t="s">
        <v>176</v>
      </c>
      <c r="E21" s="7" t="s">
        <v>275</v>
      </c>
      <c r="F21" s="6" t="s">
        <v>177</v>
      </c>
      <c r="G21" s="6">
        <v>27</v>
      </c>
      <c r="H21" s="33">
        <v>54</v>
      </c>
      <c r="I21" s="33">
        <f t="shared" si="1"/>
        <v>32.4</v>
      </c>
      <c r="J21" s="8">
        <v>73.2</v>
      </c>
      <c r="K21" s="8">
        <f t="shared" si="2"/>
        <v>29.28</v>
      </c>
      <c r="L21" s="8">
        <f t="shared" si="3"/>
        <v>61.68</v>
      </c>
      <c r="M21" s="2">
        <f t="shared" si="0"/>
        <v>19</v>
      </c>
    </row>
    <row r="22" spans="1:13" s="4" customFormat="1" ht="21.75" customHeight="1" x14ac:dyDescent="0.15">
      <c r="A22" s="2">
        <v>20</v>
      </c>
      <c r="B22" s="2" t="s">
        <v>139</v>
      </c>
      <c r="C22" s="2">
        <v>15</v>
      </c>
      <c r="D22" s="6" t="s">
        <v>178</v>
      </c>
      <c r="E22" s="7" t="s">
        <v>276</v>
      </c>
      <c r="F22" s="6" t="s">
        <v>179</v>
      </c>
      <c r="G22" s="6">
        <v>10</v>
      </c>
      <c r="H22" s="33">
        <v>55</v>
      </c>
      <c r="I22" s="33">
        <f t="shared" si="1"/>
        <v>33</v>
      </c>
      <c r="J22" s="8">
        <v>70.2</v>
      </c>
      <c r="K22" s="8">
        <f t="shared" si="2"/>
        <v>28.080000000000002</v>
      </c>
      <c r="L22" s="8">
        <f t="shared" si="3"/>
        <v>61.08</v>
      </c>
      <c r="M22" s="2">
        <f t="shared" si="0"/>
        <v>20</v>
      </c>
    </row>
    <row r="23" spans="1:13" s="4" customFormat="1" ht="21.75" customHeight="1" x14ac:dyDescent="0.15">
      <c r="A23" s="2">
        <v>21</v>
      </c>
      <c r="B23" s="2" t="s">
        <v>139</v>
      </c>
      <c r="C23" s="2">
        <v>15</v>
      </c>
      <c r="D23" s="6" t="s">
        <v>180</v>
      </c>
      <c r="E23" s="7" t="s">
        <v>277</v>
      </c>
      <c r="F23" s="6" t="s">
        <v>181</v>
      </c>
      <c r="G23" s="6">
        <v>8</v>
      </c>
      <c r="H23" s="33">
        <v>55</v>
      </c>
      <c r="I23" s="33">
        <f t="shared" si="1"/>
        <v>33</v>
      </c>
      <c r="J23" s="8">
        <v>70.2</v>
      </c>
      <c r="K23" s="8">
        <f t="shared" si="2"/>
        <v>28.080000000000002</v>
      </c>
      <c r="L23" s="8">
        <f t="shared" si="3"/>
        <v>61.08</v>
      </c>
      <c r="M23" s="2">
        <f t="shared" si="0"/>
        <v>20</v>
      </c>
    </row>
    <row r="24" spans="1:13" s="4" customFormat="1" ht="21.75" customHeight="1" x14ac:dyDescent="0.15">
      <c r="A24" s="2">
        <v>22</v>
      </c>
      <c r="B24" s="2" t="s">
        <v>139</v>
      </c>
      <c r="C24" s="2">
        <v>15</v>
      </c>
      <c r="D24" s="6" t="s">
        <v>182</v>
      </c>
      <c r="E24" s="7" t="s">
        <v>278</v>
      </c>
      <c r="F24" s="6" t="s">
        <v>183</v>
      </c>
      <c r="G24" s="6">
        <v>4</v>
      </c>
      <c r="H24" s="33">
        <v>57</v>
      </c>
      <c r="I24" s="33">
        <f t="shared" si="1"/>
        <v>34.199999999999996</v>
      </c>
      <c r="J24" s="8">
        <v>67</v>
      </c>
      <c r="K24" s="8">
        <f t="shared" si="2"/>
        <v>26.8</v>
      </c>
      <c r="L24" s="8">
        <f t="shared" si="3"/>
        <v>61</v>
      </c>
      <c r="M24" s="2">
        <f t="shared" si="0"/>
        <v>22</v>
      </c>
    </row>
    <row r="25" spans="1:13" s="4" customFormat="1" ht="21.75" customHeight="1" x14ac:dyDescent="0.15">
      <c r="A25" s="2">
        <v>23</v>
      </c>
      <c r="B25" s="2" t="s">
        <v>139</v>
      </c>
      <c r="C25" s="2">
        <v>15</v>
      </c>
      <c r="D25" s="6" t="s">
        <v>184</v>
      </c>
      <c r="E25" s="7" t="s">
        <v>279</v>
      </c>
      <c r="F25" s="6" t="s">
        <v>185</v>
      </c>
      <c r="G25" s="6">
        <v>1</v>
      </c>
      <c r="H25" s="33">
        <v>54</v>
      </c>
      <c r="I25" s="33">
        <f t="shared" si="1"/>
        <v>32.4</v>
      </c>
      <c r="J25" s="8">
        <v>71</v>
      </c>
      <c r="K25" s="8">
        <f t="shared" si="2"/>
        <v>28.400000000000002</v>
      </c>
      <c r="L25" s="8">
        <f t="shared" si="3"/>
        <v>60.8</v>
      </c>
      <c r="M25" s="2">
        <f t="shared" si="0"/>
        <v>23</v>
      </c>
    </row>
    <row r="26" spans="1:13" s="4" customFormat="1" ht="21.75" customHeight="1" x14ac:dyDescent="0.15">
      <c r="A26" s="2">
        <v>24</v>
      </c>
      <c r="B26" s="2" t="s">
        <v>139</v>
      </c>
      <c r="C26" s="2">
        <v>15</v>
      </c>
      <c r="D26" s="6" t="s">
        <v>186</v>
      </c>
      <c r="E26" s="7" t="s">
        <v>280</v>
      </c>
      <c r="F26" s="6" t="s">
        <v>187</v>
      </c>
      <c r="G26" s="6">
        <v>29</v>
      </c>
      <c r="H26" s="33">
        <v>55</v>
      </c>
      <c r="I26" s="33">
        <f t="shared" si="1"/>
        <v>33</v>
      </c>
      <c r="J26" s="8">
        <v>68.2</v>
      </c>
      <c r="K26" s="8">
        <f t="shared" si="2"/>
        <v>27.28</v>
      </c>
      <c r="L26" s="8">
        <f t="shared" si="3"/>
        <v>60.28</v>
      </c>
      <c r="M26" s="2">
        <f t="shared" si="0"/>
        <v>24</v>
      </c>
    </row>
    <row r="27" spans="1:13" s="4" customFormat="1" ht="21.75" customHeight="1" x14ac:dyDescent="0.15">
      <c r="A27" s="2">
        <v>25</v>
      </c>
      <c r="B27" s="2" t="s">
        <v>139</v>
      </c>
      <c r="C27" s="2">
        <v>15</v>
      </c>
      <c r="D27" s="6" t="s">
        <v>188</v>
      </c>
      <c r="E27" s="7" t="s">
        <v>281</v>
      </c>
      <c r="F27" s="6" t="s">
        <v>189</v>
      </c>
      <c r="G27" s="6">
        <v>6</v>
      </c>
      <c r="H27" s="33">
        <v>55</v>
      </c>
      <c r="I27" s="33">
        <f t="shared" si="1"/>
        <v>33</v>
      </c>
      <c r="J27" s="8">
        <v>68</v>
      </c>
      <c r="K27" s="8">
        <f t="shared" si="2"/>
        <v>27.200000000000003</v>
      </c>
      <c r="L27" s="8">
        <f t="shared" si="3"/>
        <v>60.2</v>
      </c>
      <c r="M27" s="2">
        <f t="shared" si="0"/>
        <v>25</v>
      </c>
    </row>
    <row r="28" spans="1:13" s="4" customFormat="1" ht="21.75" customHeight="1" x14ac:dyDescent="0.15">
      <c r="A28" s="2">
        <v>26</v>
      </c>
      <c r="B28" s="2" t="s">
        <v>139</v>
      </c>
      <c r="C28" s="2">
        <v>15</v>
      </c>
      <c r="D28" s="6" t="s">
        <v>190</v>
      </c>
      <c r="E28" s="7" t="s">
        <v>282</v>
      </c>
      <c r="F28" s="6" t="s">
        <v>191</v>
      </c>
      <c r="G28" s="6">
        <v>15</v>
      </c>
      <c r="H28" s="33">
        <v>56</v>
      </c>
      <c r="I28" s="33">
        <f t="shared" si="1"/>
        <v>33.6</v>
      </c>
      <c r="J28" s="8">
        <v>66.400000000000006</v>
      </c>
      <c r="K28" s="8">
        <f t="shared" si="2"/>
        <v>26.560000000000002</v>
      </c>
      <c r="L28" s="8">
        <f t="shared" si="3"/>
        <v>60.16</v>
      </c>
      <c r="M28" s="2">
        <f t="shared" si="0"/>
        <v>26</v>
      </c>
    </row>
    <row r="29" spans="1:13" s="4" customFormat="1" ht="21.75" customHeight="1" x14ac:dyDescent="0.15">
      <c r="A29" s="2">
        <v>27</v>
      </c>
      <c r="B29" s="2" t="s">
        <v>139</v>
      </c>
      <c r="C29" s="2">
        <v>15</v>
      </c>
      <c r="D29" s="6" t="s">
        <v>192</v>
      </c>
      <c r="E29" s="7" t="s">
        <v>283</v>
      </c>
      <c r="F29" s="6" t="s">
        <v>193</v>
      </c>
      <c r="G29" s="6">
        <v>12</v>
      </c>
      <c r="H29" s="33">
        <v>54</v>
      </c>
      <c r="I29" s="33">
        <f t="shared" si="1"/>
        <v>32.4</v>
      </c>
      <c r="J29" s="8">
        <v>67.599999999999994</v>
      </c>
      <c r="K29" s="8">
        <f t="shared" si="2"/>
        <v>27.04</v>
      </c>
      <c r="L29" s="8">
        <f t="shared" si="3"/>
        <v>59.44</v>
      </c>
      <c r="M29" s="2">
        <f t="shared" si="0"/>
        <v>27</v>
      </c>
    </row>
    <row r="30" spans="1:13" s="4" customFormat="1" ht="21.75" customHeight="1" x14ac:dyDescent="0.15">
      <c r="A30" s="2">
        <v>28</v>
      </c>
      <c r="B30" s="2" t="s">
        <v>139</v>
      </c>
      <c r="C30" s="2">
        <v>15</v>
      </c>
      <c r="D30" s="6" t="s">
        <v>194</v>
      </c>
      <c r="E30" s="7" t="s">
        <v>284</v>
      </c>
      <c r="F30" s="6" t="s">
        <v>195</v>
      </c>
      <c r="G30" s="6">
        <v>20</v>
      </c>
      <c r="H30" s="33">
        <v>56</v>
      </c>
      <c r="I30" s="33">
        <f t="shared" si="1"/>
        <v>33.6</v>
      </c>
      <c r="J30" s="8">
        <v>63.6</v>
      </c>
      <c r="K30" s="8">
        <f t="shared" si="2"/>
        <v>25.44</v>
      </c>
      <c r="L30" s="8">
        <f t="shared" si="3"/>
        <v>59.04</v>
      </c>
      <c r="M30" s="2">
        <f t="shared" si="0"/>
        <v>28</v>
      </c>
    </row>
    <row r="31" spans="1:13" s="4" customFormat="1" ht="21.75" customHeight="1" x14ac:dyDescent="0.15">
      <c r="A31" s="2">
        <v>29</v>
      </c>
      <c r="B31" s="2" t="s">
        <v>139</v>
      </c>
      <c r="C31" s="2">
        <v>15</v>
      </c>
      <c r="D31" s="6" t="s">
        <v>196</v>
      </c>
      <c r="E31" s="7" t="s">
        <v>285</v>
      </c>
      <c r="F31" s="6" t="s">
        <v>197</v>
      </c>
      <c r="G31" s="6">
        <v>2</v>
      </c>
      <c r="H31" s="33">
        <v>56</v>
      </c>
      <c r="I31" s="33">
        <f t="shared" si="1"/>
        <v>33.6</v>
      </c>
      <c r="J31" s="8">
        <v>63.6</v>
      </c>
      <c r="K31" s="8">
        <f t="shared" si="2"/>
        <v>25.44</v>
      </c>
      <c r="L31" s="8">
        <f t="shared" si="3"/>
        <v>59.04</v>
      </c>
      <c r="M31" s="2">
        <f t="shared" si="0"/>
        <v>28</v>
      </c>
    </row>
    <row r="32" spans="1:13" s="4" customFormat="1" ht="21.75" customHeight="1" x14ac:dyDescent="0.15">
      <c r="A32" s="2">
        <v>30</v>
      </c>
      <c r="B32" s="2" t="s">
        <v>139</v>
      </c>
      <c r="C32" s="2">
        <v>15</v>
      </c>
      <c r="D32" s="6" t="s">
        <v>198</v>
      </c>
      <c r="E32" s="7" t="s">
        <v>286</v>
      </c>
      <c r="F32" s="6" t="s">
        <v>199</v>
      </c>
      <c r="G32" s="6">
        <v>7</v>
      </c>
      <c r="H32" s="33">
        <v>54</v>
      </c>
      <c r="I32" s="33">
        <f t="shared" si="1"/>
        <v>32.4</v>
      </c>
      <c r="J32" s="8">
        <v>66</v>
      </c>
      <c r="K32" s="8">
        <f t="shared" si="2"/>
        <v>26.400000000000002</v>
      </c>
      <c r="L32" s="8">
        <f t="shared" si="3"/>
        <v>58.8</v>
      </c>
      <c r="M32" s="2">
        <f t="shared" si="0"/>
        <v>30</v>
      </c>
    </row>
    <row r="33" spans="1:13" s="4" customFormat="1" ht="21.75" customHeight="1" x14ac:dyDescent="0.15">
      <c r="A33" s="2">
        <v>31</v>
      </c>
      <c r="B33" s="2" t="s">
        <v>139</v>
      </c>
      <c r="C33" s="2">
        <v>15</v>
      </c>
      <c r="D33" s="6" t="s">
        <v>200</v>
      </c>
      <c r="E33" s="7" t="s">
        <v>287</v>
      </c>
      <c r="F33" s="6" t="s">
        <v>201</v>
      </c>
      <c r="G33" s="6">
        <v>19</v>
      </c>
      <c r="H33" s="33">
        <v>54</v>
      </c>
      <c r="I33" s="33">
        <f t="shared" si="1"/>
        <v>32.4</v>
      </c>
      <c r="J33" s="8">
        <v>65.2</v>
      </c>
      <c r="K33" s="8">
        <f t="shared" si="2"/>
        <v>26.080000000000002</v>
      </c>
      <c r="L33" s="8">
        <f t="shared" si="3"/>
        <v>58.48</v>
      </c>
      <c r="M33" s="2">
        <f t="shared" si="0"/>
        <v>31</v>
      </c>
    </row>
  </sheetData>
  <mergeCells count="1">
    <mergeCell ref="A1:M1"/>
  </mergeCells>
  <phoneticPr fontId="5" type="noConversion"/>
  <pageMargins left="0.70763888888888904" right="0.70763888888888904" top="0.74791666666666701" bottom="0.74791666666666701" header="0.31388888888888899" footer="0.31388888888888899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zoomScaleSheetLayoutView="100" workbookViewId="0">
      <selection sqref="A1:M1"/>
    </sheetView>
  </sheetViews>
  <sheetFormatPr defaultColWidth="9" defaultRowHeight="13.5" x14ac:dyDescent="0.15"/>
  <cols>
    <col min="1" max="1" width="7.5" customWidth="1"/>
    <col min="2" max="2" width="10" customWidth="1"/>
    <col min="3" max="3" width="8" customWidth="1"/>
    <col min="4" max="4" width="14.875" customWidth="1"/>
    <col min="5" max="5" width="21.5" customWidth="1"/>
    <col min="7" max="7" width="6.375" customWidth="1"/>
    <col min="8" max="8" width="10.25" customWidth="1"/>
    <col min="9" max="9" width="11" customWidth="1"/>
    <col min="10" max="10" width="10.125" customWidth="1"/>
    <col min="11" max="11" width="11.125" customWidth="1"/>
    <col min="12" max="12" width="10.375" customWidth="1"/>
    <col min="13" max="13" width="9.75" customWidth="1"/>
  </cols>
  <sheetData>
    <row r="1" spans="1:13" ht="42" customHeight="1" x14ac:dyDescent="0.15">
      <c r="A1" s="38" t="s">
        <v>213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98</v>
      </c>
      <c r="F2" s="1" t="s">
        <v>5</v>
      </c>
      <c r="G2" s="1" t="s">
        <v>6</v>
      </c>
      <c r="H2" s="1" t="s">
        <v>211</v>
      </c>
      <c r="I2" s="26" t="s">
        <v>204</v>
      </c>
      <c r="J2" s="1" t="s">
        <v>212</v>
      </c>
      <c r="K2" s="26" t="s">
        <v>203</v>
      </c>
      <c r="L2" s="1" t="s">
        <v>7</v>
      </c>
      <c r="M2" s="1" t="s">
        <v>8</v>
      </c>
    </row>
    <row r="3" spans="1:13" ht="27.75" customHeight="1" x14ac:dyDescent="0.15">
      <c r="A3" s="27">
        <v>1</v>
      </c>
      <c r="B3" s="27" t="s">
        <v>99</v>
      </c>
      <c r="C3" s="27">
        <v>8</v>
      </c>
      <c r="D3" s="28" t="s">
        <v>100</v>
      </c>
      <c r="E3" s="29" t="s">
        <v>288</v>
      </c>
      <c r="F3" s="28" t="s">
        <v>101</v>
      </c>
      <c r="G3" s="28">
        <v>7</v>
      </c>
      <c r="H3" s="34">
        <v>85</v>
      </c>
      <c r="I3" s="34">
        <f>H3*0.6</f>
        <v>51</v>
      </c>
      <c r="J3" s="30">
        <v>76.8</v>
      </c>
      <c r="K3" s="30">
        <f>J3*0.4</f>
        <v>30.72</v>
      </c>
      <c r="L3" s="30">
        <f>ROUND(H3*60%+J3*40%,2)</f>
        <v>81.72</v>
      </c>
      <c r="M3" s="27">
        <f>RANK(L3,$L$3:$L$10)</f>
        <v>1</v>
      </c>
    </row>
    <row r="4" spans="1:13" ht="27.75" customHeight="1" x14ac:dyDescent="0.15">
      <c r="A4" s="27">
        <v>2</v>
      </c>
      <c r="B4" s="27" t="s">
        <v>99</v>
      </c>
      <c r="C4" s="27">
        <v>8</v>
      </c>
      <c r="D4" s="28" t="s">
        <v>102</v>
      </c>
      <c r="E4" s="29" t="s">
        <v>289</v>
      </c>
      <c r="F4" s="28" t="s">
        <v>103</v>
      </c>
      <c r="G4" s="28">
        <v>5</v>
      </c>
      <c r="H4" s="34">
        <v>81</v>
      </c>
      <c r="I4" s="34">
        <f t="shared" ref="I4:I10" si="0">H4*0.6</f>
        <v>48.6</v>
      </c>
      <c r="J4" s="30">
        <v>81.900000000000006</v>
      </c>
      <c r="K4" s="30">
        <f t="shared" ref="K4:K10" si="1">J4*0.4</f>
        <v>32.760000000000005</v>
      </c>
      <c r="L4" s="30">
        <f t="shared" ref="L4:L10" si="2">ROUND(H4*60%+J4*40%,2)</f>
        <v>81.36</v>
      </c>
      <c r="M4" s="27">
        <f t="shared" ref="M4" si="3">RANK(L4,$L$3:$L$10)</f>
        <v>2</v>
      </c>
    </row>
    <row r="5" spans="1:13" ht="27.75" customHeight="1" x14ac:dyDescent="0.15">
      <c r="A5" s="27">
        <v>3</v>
      </c>
      <c r="B5" s="27" t="s">
        <v>99</v>
      </c>
      <c r="C5" s="27">
        <v>8</v>
      </c>
      <c r="D5" s="28" t="s">
        <v>104</v>
      </c>
      <c r="E5" s="29" t="s">
        <v>290</v>
      </c>
      <c r="F5" s="28" t="s">
        <v>105</v>
      </c>
      <c r="G5" s="28">
        <v>6</v>
      </c>
      <c r="H5" s="34">
        <v>71</v>
      </c>
      <c r="I5" s="34">
        <f t="shared" si="0"/>
        <v>42.6</v>
      </c>
      <c r="J5" s="30">
        <v>79.400000000000006</v>
      </c>
      <c r="K5" s="30">
        <f t="shared" si="1"/>
        <v>31.760000000000005</v>
      </c>
      <c r="L5" s="30">
        <f t="shared" si="2"/>
        <v>74.36</v>
      </c>
      <c r="M5" s="27">
        <f t="shared" ref="M5:M10" si="4">RANK(L5,$L$3:$L$10)</f>
        <v>3</v>
      </c>
    </row>
    <row r="6" spans="1:13" ht="27.75" customHeight="1" x14ac:dyDescent="0.15">
      <c r="A6" s="27">
        <v>4</v>
      </c>
      <c r="B6" s="27" t="s">
        <v>99</v>
      </c>
      <c r="C6" s="27">
        <v>8</v>
      </c>
      <c r="D6" s="28" t="s">
        <v>106</v>
      </c>
      <c r="E6" s="29" t="s">
        <v>291</v>
      </c>
      <c r="F6" s="28" t="s">
        <v>107</v>
      </c>
      <c r="G6" s="28">
        <v>4</v>
      </c>
      <c r="H6" s="34">
        <v>69</v>
      </c>
      <c r="I6" s="34">
        <f t="shared" si="0"/>
        <v>41.4</v>
      </c>
      <c r="J6" s="30">
        <v>69.2</v>
      </c>
      <c r="K6" s="30">
        <f t="shared" si="1"/>
        <v>27.680000000000003</v>
      </c>
      <c r="L6" s="30">
        <f t="shared" si="2"/>
        <v>69.08</v>
      </c>
      <c r="M6" s="27">
        <f t="shared" si="4"/>
        <v>4</v>
      </c>
    </row>
    <row r="7" spans="1:13" ht="27.75" customHeight="1" x14ac:dyDescent="0.15">
      <c r="A7" s="27">
        <v>5</v>
      </c>
      <c r="B7" s="27" t="s">
        <v>99</v>
      </c>
      <c r="C7" s="27">
        <v>8</v>
      </c>
      <c r="D7" s="28" t="s">
        <v>108</v>
      </c>
      <c r="E7" s="29" t="s">
        <v>292</v>
      </c>
      <c r="F7" s="28" t="s">
        <v>109</v>
      </c>
      <c r="G7" s="28">
        <v>8</v>
      </c>
      <c r="H7" s="34">
        <v>56</v>
      </c>
      <c r="I7" s="34">
        <f t="shared" si="0"/>
        <v>33.6</v>
      </c>
      <c r="J7" s="30">
        <v>71</v>
      </c>
      <c r="K7" s="30">
        <f t="shared" si="1"/>
        <v>28.400000000000002</v>
      </c>
      <c r="L7" s="30">
        <f t="shared" si="2"/>
        <v>62</v>
      </c>
      <c r="M7" s="27">
        <f t="shared" si="4"/>
        <v>5</v>
      </c>
    </row>
    <row r="8" spans="1:13" ht="27.75" customHeight="1" x14ac:dyDescent="0.15">
      <c r="A8" s="27">
        <v>6</v>
      </c>
      <c r="B8" s="27" t="s">
        <v>99</v>
      </c>
      <c r="C8" s="27">
        <v>8</v>
      </c>
      <c r="D8" s="28" t="s">
        <v>110</v>
      </c>
      <c r="E8" s="29" t="s">
        <v>293</v>
      </c>
      <c r="F8" s="28" t="s">
        <v>111</v>
      </c>
      <c r="G8" s="28">
        <v>1</v>
      </c>
      <c r="H8" s="34">
        <v>53</v>
      </c>
      <c r="I8" s="34">
        <f t="shared" si="0"/>
        <v>31.799999999999997</v>
      </c>
      <c r="J8" s="30">
        <v>69</v>
      </c>
      <c r="K8" s="30">
        <f t="shared" si="1"/>
        <v>27.6</v>
      </c>
      <c r="L8" s="30">
        <f t="shared" si="2"/>
        <v>59.4</v>
      </c>
      <c r="M8" s="27">
        <f t="shared" si="4"/>
        <v>6</v>
      </c>
    </row>
    <row r="9" spans="1:13" ht="27.75" customHeight="1" x14ac:dyDescent="0.15">
      <c r="A9" s="27">
        <v>7</v>
      </c>
      <c r="B9" s="27" t="s">
        <v>99</v>
      </c>
      <c r="C9" s="27">
        <v>8</v>
      </c>
      <c r="D9" s="28" t="s">
        <v>112</v>
      </c>
      <c r="E9" s="29" t="s">
        <v>294</v>
      </c>
      <c r="F9" s="28" t="s">
        <v>113</v>
      </c>
      <c r="G9" s="28">
        <v>2</v>
      </c>
      <c r="H9" s="34">
        <v>52</v>
      </c>
      <c r="I9" s="34">
        <f t="shared" si="0"/>
        <v>31.2</v>
      </c>
      <c r="J9" s="30">
        <v>69.599999999999994</v>
      </c>
      <c r="K9" s="30">
        <f t="shared" si="1"/>
        <v>27.84</v>
      </c>
      <c r="L9" s="30">
        <f t="shared" si="2"/>
        <v>59.04</v>
      </c>
      <c r="M9" s="27">
        <f t="shared" si="4"/>
        <v>7</v>
      </c>
    </row>
    <row r="10" spans="1:13" ht="27.75" customHeight="1" x14ac:dyDescent="0.15">
      <c r="A10" s="27">
        <v>8</v>
      </c>
      <c r="B10" s="27" t="s">
        <v>99</v>
      </c>
      <c r="C10" s="27">
        <v>8</v>
      </c>
      <c r="D10" s="28" t="s">
        <v>114</v>
      </c>
      <c r="E10" s="29" t="s">
        <v>295</v>
      </c>
      <c r="F10" s="28" t="s">
        <v>115</v>
      </c>
      <c r="G10" s="28">
        <v>3</v>
      </c>
      <c r="H10" s="34">
        <v>53</v>
      </c>
      <c r="I10" s="34">
        <f t="shared" si="0"/>
        <v>31.799999999999997</v>
      </c>
      <c r="J10" s="30">
        <v>68</v>
      </c>
      <c r="K10" s="30">
        <f t="shared" si="1"/>
        <v>27.200000000000003</v>
      </c>
      <c r="L10" s="30">
        <f t="shared" si="2"/>
        <v>59</v>
      </c>
      <c r="M10" s="27">
        <f t="shared" si="4"/>
        <v>8</v>
      </c>
    </row>
  </sheetData>
  <mergeCells count="1">
    <mergeCell ref="A1:M1"/>
  </mergeCells>
  <phoneticPr fontId="5" type="noConversion"/>
  <pageMargins left="0.69930555555555596" right="0.69930555555555596" top="0.75" bottom="0.75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行政管理</vt:lpstr>
      <vt:lpstr>财务预算及会计岗</vt:lpstr>
      <vt:lpstr>检验</vt:lpstr>
      <vt:lpstr>护理</vt:lpstr>
      <vt:lpstr>医师</vt:lpstr>
      <vt:lpstr>财务预算及会计岗!Print_Area</vt:lpstr>
      <vt:lpstr>医师!Print_Area</vt:lpstr>
      <vt:lpstr>财务预算及会计岗!Print_Titles</vt:lpstr>
      <vt:lpstr>行政管理!Print_Titles</vt:lpstr>
      <vt:lpstr>护理!Print_Titles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2019-11-24T16:57:00Z</dcterms:created>
  <dcterms:modified xsi:type="dcterms:W3CDTF">2019-11-25T02:59:15Z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