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295" windowHeight="8520"/>
  </bookViews>
  <sheets>
    <sheet name="Sheet2" sheetId="1" r:id="rId1"/>
  </sheets>
  <definedNames>
    <definedName name="_xlnm._FilterDatabase" localSheetId="0" hidden="1">Sheet2!$A$3:$F$93</definedName>
    <definedName name="_xlnm.Print_Titles" localSheetId="0">Sheet2!$1:$3</definedName>
  </definedNames>
  <calcPr calcId="124519"/>
</workbook>
</file>

<file path=xl/calcChain.xml><?xml version="1.0" encoding="utf-8"?>
<calcChain xmlns="http://schemas.openxmlformats.org/spreadsheetml/2006/main">
  <c r="D93" i="1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8"/>
  <c r="C28"/>
  <c r="D27"/>
  <c r="C27"/>
  <c r="D26"/>
  <c r="C26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</calcChain>
</file>

<file path=xl/sharedStrings.xml><?xml version="1.0" encoding="utf-8"?>
<sst xmlns="http://schemas.openxmlformats.org/spreadsheetml/2006/main" count="194" uniqueCount="103">
  <si>
    <t>日期：2019年12月11日</t>
  </si>
  <si>
    <t>序号</t>
  </si>
  <si>
    <t>姓名</t>
  </si>
  <si>
    <t>身份证号码</t>
  </si>
  <si>
    <t>性别</t>
  </si>
  <si>
    <t>备注</t>
  </si>
  <si>
    <t>陈小俊</t>
  </si>
  <si>
    <t>合格</t>
  </si>
  <si>
    <t>刘剑</t>
  </si>
  <si>
    <t>林志伟</t>
  </si>
  <si>
    <t>王有腾</t>
  </si>
  <si>
    <t>李章来</t>
  </si>
  <si>
    <t>孙耀煌</t>
  </si>
  <si>
    <t>牛聆涛</t>
  </si>
  <si>
    <t>邢应</t>
  </si>
  <si>
    <t>李启祯</t>
  </si>
  <si>
    <t>何宁</t>
  </si>
  <si>
    <t>符标伦</t>
  </si>
  <si>
    <t>陈旭</t>
  </si>
  <si>
    <t>江河</t>
  </si>
  <si>
    <t>唐国梁</t>
  </si>
  <si>
    <t>方海欧</t>
  </si>
  <si>
    <t>王成才</t>
  </si>
  <si>
    <t>黄家莉</t>
  </si>
  <si>
    <t>杨欣</t>
  </si>
  <si>
    <t>陈宝丹</t>
  </si>
  <si>
    <t>陈仙</t>
  </si>
  <si>
    <t>梁芯苑</t>
  </si>
  <si>
    <t>460026199008180027</t>
  </si>
  <si>
    <t>女</t>
  </si>
  <si>
    <t>陈燕转</t>
  </si>
  <si>
    <t>460028199802092422</t>
  </si>
  <si>
    <t>符丽菊</t>
  </si>
  <si>
    <t>符瑶灵</t>
  </si>
  <si>
    <t>朱春香</t>
  </si>
  <si>
    <t>谢晶晶</t>
  </si>
  <si>
    <t>460028199005200443</t>
  </si>
  <si>
    <t>周美伶</t>
  </si>
  <si>
    <t>李君</t>
  </si>
  <si>
    <t>王一凡</t>
  </si>
  <si>
    <t>王利莹</t>
  </si>
  <si>
    <t>陈丽珏</t>
  </si>
  <si>
    <t>王少霞</t>
  </si>
  <si>
    <t>羊高颖</t>
  </si>
  <si>
    <t>王琼短</t>
  </si>
  <si>
    <t>陈小丽</t>
  </si>
  <si>
    <t>傅秋燕</t>
  </si>
  <si>
    <t>王必芳</t>
  </si>
  <si>
    <t>王怡佳</t>
  </si>
  <si>
    <t>阮白雨</t>
  </si>
  <si>
    <t>杨日芳</t>
  </si>
  <si>
    <t>王亚丽</t>
  </si>
  <si>
    <t>林小曼</t>
  </si>
  <si>
    <t>顾小荣</t>
  </si>
  <si>
    <t>王海艺</t>
  </si>
  <si>
    <t>陈思雨</t>
  </si>
  <si>
    <t>郭忠丽</t>
  </si>
  <si>
    <t>王海虹</t>
  </si>
  <si>
    <t>薛桂萍</t>
  </si>
  <si>
    <t>刘秀</t>
  </si>
  <si>
    <t>柯春意</t>
  </si>
  <si>
    <t>李丽</t>
  </si>
  <si>
    <t>刘珊珊</t>
  </si>
  <si>
    <t>戴琼妹</t>
  </si>
  <si>
    <t>许欢欢</t>
  </si>
  <si>
    <t>李学菊</t>
  </si>
  <si>
    <t>林艳玲</t>
  </si>
  <si>
    <t>李启花</t>
  </si>
  <si>
    <t>王如娴</t>
  </si>
  <si>
    <t>王科艳</t>
  </si>
  <si>
    <t xml:space="preserve">杨晓嫔 </t>
  </si>
  <si>
    <t>刘紫姗</t>
  </si>
  <si>
    <t>林不二</t>
  </si>
  <si>
    <t>冯少琼</t>
  </si>
  <si>
    <t>吴丽</t>
  </si>
  <si>
    <t>邹升梅</t>
  </si>
  <si>
    <t>王利娜</t>
  </si>
  <si>
    <t>郭立红</t>
  </si>
  <si>
    <t>何春玲</t>
  </si>
  <si>
    <t>陈凤妹</t>
  </si>
  <si>
    <t>王义芳</t>
  </si>
  <si>
    <t>李浩萍</t>
  </si>
  <si>
    <t>符少丹</t>
  </si>
  <si>
    <t>陈照美</t>
  </si>
  <si>
    <t>陈秋菊</t>
  </si>
  <si>
    <t>陈有桃</t>
  </si>
  <si>
    <t>符沥元</t>
  </si>
  <si>
    <t>王燕</t>
  </si>
  <si>
    <t>陈厚香</t>
  </si>
  <si>
    <t>庄海新</t>
  </si>
  <si>
    <t>刘欣欣</t>
  </si>
  <si>
    <t>蔡美玲</t>
  </si>
  <si>
    <t>黄允凤</t>
  </si>
  <si>
    <t>许花</t>
  </si>
  <si>
    <t>钟丹娜</t>
  </si>
  <si>
    <t>王梅芳</t>
  </si>
  <si>
    <t>冯小珍</t>
  </si>
  <si>
    <t>唐小霞</t>
  </si>
  <si>
    <t>余文玲</t>
  </si>
  <si>
    <t>邓瑞晓</t>
  </si>
  <si>
    <t>王丽婷</t>
  </si>
  <si>
    <t>体检结果</t>
    <phoneticPr fontId="7" type="noConversion"/>
  </si>
  <si>
    <t>2019年临高县公办幼儿园教师公开招聘体检合格人员名单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</si>
</sst>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14"/>
      <name val="宋体"/>
      <charset val="134"/>
      <scheme val="minor"/>
    </font>
    <font>
      <sz val="8"/>
      <name val="MS Sans Serif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Alignment="0">
      <alignment vertical="top" wrapText="1"/>
      <protection locked="0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4" fillId="2" borderId="0" xfId="1" applyFont="1" applyFill="1" applyAlignment="1" applyProtection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>
      <selection sqref="A1:F1"/>
    </sheetView>
  </sheetViews>
  <sheetFormatPr defaultColWidth="9" defaultRowHeight="13.5"/>
  <cols>
    <col min="1" max="1" width="5.625" style="3" customWidth="1"/>
    <col min="2" max="2" width="10.875" style="4" customWidth="1"/>
    <col min="3" max="3" width="20.625" style="4" customWidth="1"/>
    <col min="4" max="4" width="6.875" style="4" customWidth="1"/>
    <col min="5" max="5" width="24.875" style="4" customWidth="1"/>
    <col min="6" max="6" width="20" style="3" customWidth="1"/>
    <col min="7" max="16384" width="9" style="2"/>
  </cols>
  <sheetData>
    <row r="1" spans="1:6" ht="53.25" customHeight="1">
      <c r="A1" s="16" t="s">
        <v>102</v>
      </c>
      <c r="B1" s="16"/>
      <c r="C1" s="16"/>
      <c r="D1" s="16"/>
      <c r="E1" s="16"/>
      <c r="F1" s="16"/>
    </row>
    <row r="2" spans="1:6" ht="21" customHeight="1">
      <c r="A2" s="17"/>
      <c r="B2" s="17"/>
      <c r="C2" s="17"/>
      <c r="D2" s="5"/>
      <c r="E2" s="5"/>
      <c r="F2" s="5" t="s">
        <v>0</v>
      </c>
    </row>
    <row r="3" spans="1:6" ht="39.950000000000003" customHeight="1">
      <c r="A3" s="6" t="s">
        <v>1</v>
      </c>
      <c r="B3" s="6" t="s">
        <v>2</v>
      </c>
      <c r="C3" s="7" t="s">
        <v>3</v>
      </c>
      <c r="D3" s="8" t="s">
        <v>4</v>
      </c>
      <c r="E3" s="8" t="s">
        <v>101</v>
      </c>
      <c r="F3" s="6" t="s">
        <v>5</v>
      </c>
    </row>
    <row r="4" spans="1:6" s="1" customFormat="1" ht="18" customHeight="1">
      <c r="A4" s="9">
        <v>1</v>
      </c>
      <c r="B4" s="10" t="s">
        <v>6</v>
      </c>
      <c r="C4" s="11" t="str">
        <f>"460028199305060016"</f>
        <v>460028199305060016</v>
      </c>
      <c r="D4" s="11" t="str">
        <f t="shared" ref="D4:D10" si="0">"男"</f>
        <v>男</v>
      </c>
      <c r="E4" s="11" t="s">
        <v>7</v>
      </c>
      <c r="F4" s="12"/>
    </row>
    <row r="5" spans="1:6" s="1" customFormat="1" ht="18" customHeight="1">
      <c r="A5" s="9">
        <v>2</v>
      </c>
      <c r="B5" s="10" t="s">
        <v>8</v>
      </c>
      <c r="C5" s="11" t="str">
        <f>"460028199201036038"</f>
        <v>460028199201036038</v>
      </c>
      <c r="D5" s="11" t="str">
        <f t="shared" si="0"/>
        <v>男</v>
      </c>
      <c r="E5" s="11" t="s">
        <v>7</v>
      </c>
      <c r="F5" s="12"/>
    </row>
    <row r="6" spans="1:6" s="1" customFormat="1" ht="18" customHeight="1">
      <c r="A6" s="9">
        <v>3</v>
      </c>
      <c r="B6" s="10" t="s">
        <v>9</v>
      </c>
      <c r="C6" s="11" t="str">
        <f>"460027199411065957"</f>
        <v>460027199411065957</v>
      </c>
      <c r="D6" s="11" t="str">
        <f t="shared" si="0"/>
        <v>男</v>
      </c>
      <c r="E6" s="11" t="s">
        <v>7</v>
      </c>
      <c r="F6" s="12"/>
    </row>
    <row r="7" spans="1:6" s="1" customFormat="1" ht="18" customHeight="1">
      <c r="A7" s="9">
        <v>4</v>
      </c>
      <c r="B7" s="10" t="s">
        <v>10</v>
      </c>
      <c r="C7" s="11" t="str">
        <f>"460028199206112837"</f>
        <v>460028199206112837</v>
      </c>
      <c r="D7" s="11" t="str">
        <f t="shared" si="0"/>
        <v>男</v>
      </c>
      <c r="E7" s="11" t="s">
        <v>7</v>
      </c>
      <c r="F7" s="12"/>
    </row>
    <row r="8" spans="1:6" s="1" customFormat="1" ht="18" customHeight="1">
      <c r="A8" s="9">
        <v>5</v>
      </c>
      <c r="B8" s="10" t="s">
        <v>11</v>
      </c>
      <c r="C8" s="11" t="str">
        <f>"460026199106240919"</f>
        <v>460026199106240919</v>
      </c>
      <c r="D8" s="11" t="str">
        <f t="shared" si="0"/>
        <v>男</v>
      </c>
      <c r="E8" s="11" t="s">
        <v>7</v>
      </c>
      <c r="F8" s="12"/>
    </row>
    <row r="9" spans="1:6" s="1" customFormat="1" ht="18" customHeight="1">
      <c r="A9" s="9">
        <v>6</v>
      </c>
      <c r="B9" s="10" t="s">
        <v>12</v>
      </c>
      <c r="C9" s="11" t="str">
        <f>"460003199707046818"</f>
        <v>460003199707046818</v>
      </c>
      <c r="D9" s="11" t="str">
        <f t="shared" si="0"/>
        <v>男</v>
      </c>
      <c r="E9" s="11" t="s">
        <v>7</v>
      </c>
      <c r="F9" s="12"/>
    </row>
    <row r="10" spans="1:6" s="1" customFormat="1" ht="18" customHeight="1">
      <c r="A10" s="9">
        <v>7</v>
      </c>
      <c r="B10" s="10" t="s">
        <v>13</v>
      </c>
      <c r="C10" s="11" t="str">
        <f>"460003199808032431"</f>
        <v>460003199808032431</v>
      </c>
      <c r="D10" s="11" t="str">
        <f t="shared" si="0"/>
        <v>男</v>
      </c>
      <c r="E10" s="11" t="s">
        <v>7</v>
      </c>
      <c r="F10" s="12"/>
    </row>
    <row r="11" spans="1:6" s="1" customFormat="1" ht="18" customHeight="1">
      <c r="A11" s="9">
        <v>8</v>
      </c>
      <c r="B11" s="10" t="s">
        <v>14</v>
      </c>
      <c r="C11" s="11" t="str">
        <f>"460033199010216571"</f>
        <v>460033199010216571</v>
      </c>
      <c r="D11" s="11" t="str">
        <f t="shared" ref="D11:D19" si="1">"男"</f>
        <v>男</v>
      </c>
      <c r="E11" s="11" t="s">
        <v>7</v>
      </c>
      <c r="F11" s="12"/>
    </row>
    <row r="12" spans="1:6" s="1" customFormat="1" ht="18" customHeight="1">
      <c r="A12" s="9">
        <v>9</v>
      </c>
      <c r="B12" s="10" t="s">
        <v>15</v>
      </c>
      <c r="C12" s="11" t="str">
        <f>"460003199308102835"</f>
        <v>460003199308102835</v>
      </c>
      <c r="D12" s="11" t="str">
        <f t="shared" si="1"/>
        <v>男</v>
      </c>
      <c r="E12" s="11" t="s">
        <v>7</v>
      </c>
      <c r="F12" s="12"/>
    </row>
    <row r="13" spans="1:6" s="1" customFormat="1" ht="18" customHeight="1">
      <c r="A13" s="9">
        <v>10</v>
      </c>
      <c r="B13" s="10" t="s">
        <v>16</v>
      </c>
      <c r="C13" s="11" t="str">
        <f>"460003199309090274"</f>
        <v>460003199309090274</v>
      </c>
      <c r="D13" s="11" t="str">
        <f t="shared" si="1"/>
        <v>男</v>
      </c>
      <c r="E13" s="11" t="s">
        <v>7</v>
      </c>
      <c r="F13" s="12"/>
    </row>
    <row r="14" spans="1:6" s="1" customFormat="1" ht="18" customHeight="1">
      <c r="A14" s="9">
        <v>11</v>
      </c>
      <c r="B14" s="10" t="s">
        <v>17</v>
      </c>
      <c r="C14" s="11" t="str">
        <f>"460025199601014218"</f>
        <v>460025199601014218</v>
      </c>
      <c r="D14" s="11" t="str">
        <f t="shared" si="1"/>
        <v>男</v>
      </c>
      <c r="E14" s="11" t="s">
        <v>7</v>
      </c>
      <c r="F14" s="12"/>
    </row>
    <row r="15" spans="1:6" s="1" customFormat="1" ht="18" customHeight="1">
      <c r="A15" s="9">
        <v>12</v>
      </c>
      <c r="B15" s="10" t="s">
        <v>18</v>
      </c>
      <c r="C15" s="11" t="str">
        <f>"460028199210246053"</f>
        <v>460028199210246053</v>
      </c>
      <c r="D15" s="11" t="str">
        <f t="shared" si="1"/>
        <v>男</v>
      </c>
      <c r="E15" s="11" t="s">
        <v>7</v>
      </c>
      <c r="F15" s="12"/>
    </row>
    <row r="16" spans="1:6" s="1" customFormat="1" ht="18" customHeight="1">
      <c r="A16" s="9">
        <v>13</v>
      </c>
      <c r="B16" s="10" t="s">
        <v>19</v>
      </c>
      <c r="C16" s="11" t="str">
        <f>"460033199204255413"</f>
        <v>460033199204255413</v>
      </c>
      <c r="D16" s="11" t="str">
        <f t="shared" si="1"/>
        <v>男</v>
      </c>
      <c r="E16" s="11" t="s">
        <v>7</v>
      </c>
      <c r="F16" s="12"/>
    </row>
    <row r="17" spans="1:6" s="1" customFormat="1" ht="18" customHeight="1">
      <c r="A17" s="9">
        <v>14</v>
      </c>
      <c r="B17" s="10" t="s">
        <v>20</v>
      </c>
      <c r="C17" s="11" t="str">
        <f>"460003199609234639"</f>
        <v>460003199609234639</v>
      </c>
      <c r="D17" s="11" t="str">
        <f t="shared" si="1"/>
        <v>男</v>
      </c>
      <c r="E17" s="11" t="s">
        <v>7</v>
      </c>
      <c r="F17" s="12"/>
    </row>
    <row r="18" spans="1:6" s="1" customFormat="1" ht="18" customHeight="1">
      <c r="A18" s="9">
        <v>15</v>
      </c>
      <c r="B18" s="10" t="s">
        <v>21</v>
      </c>
      <c r="C18" s="11" t="str">
        <f>"460028199606057232"</f>
        <v>460028199606057232</v>
      </c>
      <c r="D18" s="11" t="str">
        <f t="shared" si="1"/>
        <v>男</v>
      </c>
      <c r="E18" s="11" t="s">
        <v>7</v>
      </c>
      <c r="F18" s="12"/>
    </row>
    <row r="19" spans="1:6" s="1" customFormat="1" ht="18" customHeight="1">
      <c r="A19" s="9">
        <v>16</v>
      </c>
      <c r="B19" s="10" t="s">
        <v>22</v>
      </c>
      <c r="C19" s="11" t="str">
        <f>"460031199005035212"</f>
        <v>460031199005035212</v>
      </c>
      <c r="D19" s="11" t="str">
        <f t="shared" si="1"/>
        <v>男</v>
      </c>
      <c r="E19" s="11" t="s">
        <v>7</v>
      </c>
      <c r="F19" s="12"/>
    </row>
    <row r="20" spans="1:6" s="1" customFormat="1" ht="18" customHeight="1">
      <c r="A20" s="9">
        <v>17</v>
      </c>
      <c r="B20" s="13" t="s">
        <v>23</v>
      </c>
      <c r="C20" s="11" t="str">
        <f>"460003199202112226"</f>
        <v>460003199202112226</v>
      </c>
      <c r="D20" s="11" t="str">
        <f>"女"</f>
        <v>女</v>
      </c>
      <c r="E20" s="11" t="s">
        <v>7</v>
      </c>
      <c r="F20" s="12"/>
    </row>
    <row r="21" spans="1:6" s="1" customFormat="1" ht="18" customHeight="1">
      <c r="A21" s="9">
        <v>18</v>
      </c>
      <c r="B21" s="13" t="s">
        <v>24</v>
      </c>
      <c r="C21" s="11" t="str">
        <f>"460028199508180923"</f>
        <v>460028199508180923</v>
      </c>
      <c r="D21" s="11" t="str">
        <f>"女"</f>
        <v>女</v>
      </c>
      <c r="E21" s="11" t="s">
        <v>7</v>
      </c>
      <c r="F21" s="12"/>
    </row>
    <row r="22" spans="1:6" s="1" customFormat="1" ht="18" customHeight="1">
      <c r="A22" s="9">
        <v>19</v>
      </c>
      <c r="B22" s="13" t="s">
        <v>25</v>
      </c>
      <c r="C22" s="11" t="str">
        <f>"469003199012065025"</f>
        <v>469003199012065025</v>
      </c>
      <c r="D22" s="11" t="str">
        <f>"女"</f>
        <v>女</v>
      </c>
      <c r="E22" s="11" t="s">
        <v>7</v>
      </c>
      <c r="F22" s="14"/>
    </row>
    <row r="23" spans="1:6" s="1" customFormat="1" ht="18" customHeight="1">
      <c r="A23" s="9">
        <v>20</v>
      </c>
      <c r="B23" s="13" t="s">
        <v>26</v>
      </c>
      <c r="C23" s="11" t="str">
        <f>"460025199012120944"</f>
        <v>460025199012120944</v>
      </c>
      <c r="D23" s="11" t="str">
        <f>"女"</f>
        <v>女</v>
      </c>
      <c r="E23" s="11" t="s">
        <v>7</v>
      </c>
      <c r="F23" s="14"/>
    </row>
    <row r="24" spans="1:6" s="1" customFormat="1" ht="18" customHeight="1">
      <c r="A24" s="9">
        <v>21</v>
      </c>
      <c r="B24" s="13" t="s">
        <v>27</v>
      </c>
      <c r="C24" s="10" t="s">
        <v>28</v>
      </c>
      <c r="D24" s="11" t="s">
        <v>29</v>
      </c>
      <c r="E24" s="11" t="s">
        <v>7</v>
      </c>
      <c r="F24" s="12"/>
    </row>
    <row r="25" spans="1:6" s="1" customFormat="1" ht="18" customHeight="1">
      <c r="A25" s="9">
        <v>22</v>
      </c>
      <c r="B25" s="13" t="s">
        <v>30</v>
      </c>
      <c r="C25" s="10" t="s">
        <v>31</v>
      </c>
      <c r="D25" s="11" t="s">
        <v>29</v>
      </c>
      <c r="E25" s="11" t="s">
        <v>7</v>
      </c>
      <c r="F25" s="12"/>
    </row>
    <row r="26" spans="1:6" s="1" customFormat="1" ht="18" customHeight="1">
      <c r="A26" s="9">
        <v>23</v>
      </c>
      <c r="B26" s="13" t="s">
        <v>32</v>
      </c>
      <c r="C26" s="11" t="str">
        <f>"46002719900220854X"</f>
        <v>46002719900220854X</v>
      </c>
      <c r="D26" s="11" t="str">
        <f>"女"</f>
        <v>女</v>
      </c>
      <c r="E26" s="11" t="s">
        <v>7</v>
      </c>
      <c r="F26" s="12"/>
    </row>
    <row r="27" spans="1:6" s="1" customFormat="1" ht="18" customHeight="1">
      <c r="A27" s="9">
        <v>24</v>
      </c>
      <c r="B27" s="13" t="s">
        <v>33</v>
      </c>
      <c r="C27" s="11" t="str">
        <f>"460028199810060842"</f>
        <v>460028199810060842</v>
      </c>
      <c r="D27" s="11" t="str">
        <f>"女"</f>
        <v>女</v>
      </c>
      <c r="E27" s="11" t="s">
        <v>7</v>
      </c>
      <c r="F27" s="12"/>
    </row>
    <row r="28" spans="1:6" s="1" customFormat="1" ht="18" customHeight="1">
      <c r="A28" s="9">
        <v>25</v>
      </c>
      <c r="B28" s="13" t="s">
        <v>34</v>
      </c>
      <c r="C28" s="11" t="str">
        <f>"46002619980118092X"</f>
        <v>46002619980118092X</v>
      </c>
      <c r="D28" s="11" t="str">
        <f>"女"</f>
        <v>女</v>
      </c>
      <c r="E28" s="11" t="s">
        <v>7</v>
      </c>
      <c r="F28" s="12"/>
    </row>
    <row r="29" spans="1:6" s="1" customFormat="1" ht="18" customHeight="1">
      <c r="A29" s="9">
        <v>26</v>
      </c>
      <c r="B29" s="13" t="s">
        <v>35</v>
      </c>
      <c r="C29" s="10" t="s">
        <v>36</v>
      </c>
      <c r="D29" s="11" t="s">
        <v>29</v>
      </c>
      <c r="E29" s="11" t="s">
        <v>7</v>
      </c>
      <c r="F29" s="12"/>
    </row>
    <row r="30" spans="1:6" s="1" customFormat="1" ht="18" customHeight="1">
      <c r="A30" s="9">
        <v>27</v>
      </c>
      <c r="B30" s="13" t="s">
        <v>37</v>
      </c>
      <c r="C30" s="11" t="str">
        <f>"460028199803036027"</f>
        <v>460028199803036027</v>
      </c>
      <c r="D30" s="11" t="str">
        <f t="shared" ref="D30:D60" si="2">"女"</f>
        <v>女</v>
      </c>
      <c r="E30" s="11" t="s">
        <v>7</v>
      </c>
      <c r="F30" s="12"/>
    </row>
    <row r="31" spans="1:6" s="1" customFormat="1" ht="18" customHeight="1">
      <c r="A31" s="9">
        <v>28</v>
      </c>
      <c r="B31" s="13" t="s">
        <v>38</v>
      </c>
      <c r="C31" s="11" t="str">
        <f>"460003199711214423"</f>
        <v>460003199711214423</v>
      </c>
      <c r="D31" s="11" t="str">
        <f t="shared" si="2"/>
        <v>女</v>
      </c>
      <c r="E31" s="11" t="s">
        <v>7</v>
      </c>
      <c r="F31" s="12"/>
    </row>
    <row r="32" spans="1:6" s="1" customFormat="1" ht="18" customHeight="1">
      <c r="A32" s="9">
        <v>29</v>
      </c>
      <c r="B32" s="13" t="s">
        <v>39</v>
      </c>
      <c r="C32" s="11" t="str">
        <f>"460028199403214429"</f>
        <v>460028199403214429</v>
      </c>
      <c r="D32" s="11" t="str">
        <f t="shared" si="2"/>
        <v>女</v>
      </c>
      <c r="E32" s="11" t="s">
        <v>7</v>
      </c>
      <c r="F32" s="12"/>
    </row>
    <row r="33" spans="1:6" s="1" customFormat="1" ht="18" customHeight="1">
      <c r="A33" s="9">
        <v>30</v>
      </c>
      <c r="B33" s="13" t="s">
        <v>40</v>
      </c>
      <c r="C33" s="11" t="str">
        <f>"460028199507264447"</f>
        <v>460028199507264447</v>
      </c>
      <c r="D33" s="11" t="str">
        <f t="shared" si="2"/>
        <v>女</v>
      </c>
      <c r="E33" s="11" t="s">
        <v>7</v>
      </c>
      <c r="F33" s="12"/>
    </row>
    <row r="34" spans="1:6" s="1" customFormat="1" ht="18" customHeight="1">
      <c r="A34" s="9">
        <v>31</v>
      </c>
      <c r="B34" s="13" t="s">
        <v>41</v>
      </c>
      <c r="C34" s="11" t="str">
        <f>"460004199707014441"</f>
        <v>460004199707014441</v>
      </c>
      <c r="D34" s="11" t="str">
        <f t="shared" si="2"/>
        <v>女</v>
      </c>
      <c r="E34" s="11" t="s">
        <v>7</v>
      </c>
      <c r="F34" s="14"/>
    </row>
    <row r="35" spans="1:6" s="1" customFormat="1" ht="18" customHeight="1">
      <c r="A35" s="9">
        <v>32</v>
      </c>
      <c r="B35" s="13" t="s">
        <v>42</v>
      </c>
      <c r="C35" s="11" t="str">
        <f>"460027199509205946"</f>
        <v>460027199509205946</v>
      </c>
      <c r="D35" s="11" t="str">
        <f t="shared" si="2"/>
        <v>女</v>
      </c>
      <c r="E35" s="11" t="s">
        <v>7</v>
      </c>
      <c r="F35" s="12"/>
    </row>
    <row r="36" spans="1:6" s="1" customFormat="1" ht="18" customHeight="1">
      <c r="A36" s="9">
        <v>33</v>
      </c>
      <c r="B36" s="13" t="s">
        <v>43</v>
      </c>
      <c r="C36" s="11" t="str">
        <f>"469003199803195045"</f>
        <v>469003199803195045</v>
      </c>
      <c r="D36" s="11" t="str">
        <f t="shared" si="2"/>
        <v>女</v>
      </c>
      <c r="E36" s="11" t="s">
        <v>7</v>
      </c>
      <c r="F36" s="12"/>
    </row>
    <row r="37" spans="1:6" s="1" customFormat="1" ht="18" customHeight="1">
      <c r="A37" s="9">
        <v>34</v>
      </c>
      <c r="B37" s="13" t="s">
        <v>44</v>
      </c>
      <c r="C37" s="11" t="str">
        <f>"460028199509200826"</f>
        <v>460028199509200826</v>
      </c>
      <c r="D37" s="11" t="str">
        <f t="shared" si="2"/>
        <v>女</v>
      </c>
      <c r="E37" s="11" t="s">
        <v>7</v>
      </c>
      <c r="F37" s="12"/>
    </row>
    <row r="38" spans="1:6" s="1" customFormat="1" ht="18" customHeight="1">
      <c r="A38" s="9">
        <v>35</v>
      </c>
      <c r="B38" s="13" t="s">
        <v>45</v>
      </c>
      <c r="C38" s="11" t="str">
        <f>"460003199112037226"</f>
        <v>460003199112037226</v>
      </c>
      <c r="D38" s="11" t="str">
        <f t="shared" si="2"/>
        <v>女</v>
      </c>
      <c r="E38" s="11" t="s">
        <v>7</v>
      </c>
      <c r="F38" s="14"/>
    </row>
    <row r="39" spans="1:6" s="1" customFormat="1" ht="18" customHeight="1">
      <c r="A39" s="9">
        <v>36</v>
      </c>
      <c r="B39" s="13" t="s">
        <v>46</v>
      </c>
      <c r="C39" s="11" t="str">
        <f>"460022198911152727"</f>
        <v>460022198911152727</v>
      </c>
      <c r="D39" s="11" t="str">
        <f t="shared" si="2"/>
        <v>女</v>
      </c>
      <c r="E39" s="11" t="s">
        <v>7</v>
      </c>
      <c r="F39" s="12"/>
    </row>
    <row r="40" spans="1:6" s="1" customFormat="1" ht="18" customHeight="1">
      <c r="A40" s="9">
        <v>37</v>
      </c>
      <c r="B40" s="13" t="s">
        <v>47</v>
      </c>
      <c r="C40" s="11" t="str">
        <f>"460028199104176063"</f>
        <v>460028199104176063</v>
      </c>
      <c r="D40" s="11" t="str">
        <f t="shared" si="2"/>
        <v>女</v>
      </c>
      <c r="E40" s="11" t="s">
        <v>7</v>
      </c>
      <c r="F40" s="12"/>
    </row>
    <row r="41" spans="1:6" s="1" customFormat="1" ht="18" customHeight="1">
      <c r="A41" s="9">
        <v>38</v>
      </c>
      <c r="B41" s="13" t="s">
        <v>48</v>
      </c>
      <c r="C41" s="11" t="str">
        <f>"46902419941218202X"</f>
        <v>46902419941218202X</v>
      </c>
      <c r="D41" s="11" t="str">
        <f t="shared" si="2"/>
        <v>女</v>
      </c>
      <c r="E41" s="11" t="s">
        <v>7</v>
      </c>
      <c r="F41" s="12"/>
    </row>
    <row r="42" spans="1:6" s="1" customFormat="1" ht="18" customHeight="1">
      <c r="A42" s="9">
        <v>39</v>
      </c>
      <c r="B42" s="13" t="s">
        <v>49</v>
      </c>
      <c r="C42" s="11" t="str">
        <f>"460005199608084547"</f>
        <v>460005199608084547</v>
      </c>
      <c r="D42" s="11" t="str">
        <f t="shared" si="2"/>
        <v>女</v>
      </c>
      <c r="E42" s="11" t="s">
        <v>7</v>
      </c>
      <c r="F42" s="12"/>
    </row>
    <row r="43" spans="1:6" s="1" customFormat="1" ht="18" customHeight="1">
      <c r="A43" s="9">
        <v>40</v>
      </c>
      <c r="B43" s="13" t="s">
        <v>50</v>
      </c>
      <c r="C43" s="11" t="str">
        <f>"460006199407021626"</f>
        <v>460006199407021626</v>
      </c>
      <c r="D43" s="11" t="str">
        <f t="shared" si="2"/>
        <v>女</v>
      </c>
      <c r="E43" s="11" t="s">
        <v>7</v>
      </c>
      <c r="F43" s="12"/>
    </row>
    <row r="44" spans="1:6" s="1" customFormat="1" ht="18" customHeight="1">
      <c r="A44" s="9">
        <v>41</v>
      </c>
      <c r="B44" s="13" t="s">
        <v>51</v>
      </c>
      <c r="C44" s="11" t="str">
        <f>"460004199212225247"</f>
        <v>460004199212225247</v>
      </c>
      <c r="D44" s="11" t="str">
        <f t="shared" si="2"/>
        <v>女</v>
      </c>
      <c r="E44" s="11" t="s">
        <v>7</v>
      </c>
      <c r="F44" s="12"/>
    </row>
    <row r="45" spans="1:6" s="1" customFormat="1" ht="18" customHeight="1">
      <c r="A45" s="9">
        <v>42</v>
      </c>
      <c r="B45" s="13" t="s">
        <v>52</v>
      </c>
      <c r="C45" s="11" t="str">
        <f>"469024199701220424"</f>
        <v>469024199701220424</v>
      </c>
      <c r="D45" s="11" t="str">
        <f t="shared" si="2"/>
        <v>女</v>
      </c>
      <c r="E45" s="11" t="s">
        <v>7</v>
      </c>
      <c r="F45" s="12"/>
    </row>
    <row r="46" spans="1:6" s="1" customFormat="1" ht="18" customHeight="1">
      <c r="A46" s="9">
        <v>43</v>
      </c>
      <c r="B46" s="13" t="s">
        <v>53</v>
      </c>
      <c r="C46" s="11" t="str">
        <f>"460006199311144023"</f>
        <v>460006199311144023</v>
      </c>
      <c r="D46" s="11" t="str">
        <f t="shared" si="2"/>
        <v>女</v>
      </c>
      <c r="E46" s="11" t="s">
        <v>7</v>
      </c>
      <c r="F46" s="12"/>
    </row>
    <row r="47" spans="1:6" s="1" customFormat="1" ht="18" customHeight="1">
      <c r="A47" s="9">
        <v>44</v>
      </c>
      <c r="B47" s="13" t="s">
        <v>54</v>
      </c>
      <c r="C47" s="11" t="str">
        <f>"460028199405240460"</f>
        <v>460028199405240460</v>
      </c>
      <c r="D47" s="11" t="str">
        <f t="shared" si="2"/>
        <v>女</v>
      </c>
      <c r="E47" s="11" t="s">
        <v>7</v>
      </c>
      <c r="F47" s="12"/>
    </row>
    <row r="48" spans="1:6" s="1" customFormat="1" ht="18" customHeight="1">
      <c r="A48" s="9">
        <v>45</v>
      </c>
      <c r="B48" s="13" t="s">
        <v>55</v>
      </c>
      <c r="C48" s="11" t="str">
        <f>"460028199507170846"</f>
        <v>460028199507170846</v>
      </c>
      <c r="D48" s="11" t="str">
        <f t="shared" si="2"/>
        <v>女</v>
      </c>
      <c r="E48" s="11" t="s">
        <v>7</v>
      </c>
      <c r="F48" s="14"/>
    </row>
    <row r="49" spans="1:6" s="1" customFormat="1" ht="18" customHeight="1">
      <c r="A49" s="9">
        <v>46</v>
      </c>
      <c r="B49" s="13" t="s">
        <v>56</v>
      </c>
      <c r="C49" s="11" t="str">
        <f>"460003199306284663"</f>
        <v>460003199306284663</v>
      </c>
      <c r="D49" s="11" t="str">
        <f t="shared" si="2"/>
        <v>女</v>
      </c>
      <c r="E49" s="11" t="s">
        <v>7</v>
      </c>
      <c r="F49" s="12"/>
    </row>
    <row r="50" spans="1:6" s="1" customFormat="1" ht="18" customHeight="1">
      <c r="A50" s="9">
        <v>47</v>
      </c>
      <c r="B50" s="13" t="s">
        <v>57</v>
      </c>
      <c r="C50" s="11" t="str">
        <f>"460028199410066823"</f>
        <v>460028199410066823</v>
      </c>
      <c r="D50" s="11" t="str">
        <f t="shared" si="2"/>
        <v>女</v>
      </c>
      <c r="E50" s="11" t="s">
        <v>7</v>
      </c>
      <c r="F50" s="12"/>
    </row>
    <row r="51" spans="1:6" s="1" customFormat="1" ht="18" customHeight="1">
      <c r="A51" s="9">
        <v>48</v>
      </c>
      <c r="B51" s="13" t="s">
        <v>58</v>
      </c>
      <c r="C51" s="11" t="str">
        <f>"460031198910100040"</f>
        <v>460031198910100040</v>
      </c>
      <c r="D51" s="11" t="str">
        <f t="shared" si="2"/>
        <v>女</v>
      </c>
      <c r="E51" s="11" t="s">
        <v>7</v>
      </c>
      <c r="F51" s="12"/>
    </row>
    <row r="52" spans="1:6" s="1" customFormat="1" ht="18" customHeight="1">
      <c r="A52" s="9">
        <v>49</v>
      </c>
      <c r="B52" s="13" t="s">
        <v>59</v>
      </c>
      <c r="C52" s="11" t="str">
        <f>"362430199804075126"</f>
        <v>362430199804075126</v>
      </c>
      <c r="D52" s="11" t="str">
        <f t="shared" si="2"/>
        <v>女</v>
      </c>
      <c r="E52" s="11" t="s">
        <v>7</v>
      </c>
      <c r="F52" s="12"/>
    </row>
    <row r="53" spans="1:6" s="1" customFormat="1" ht="18" customHeight="1">
      <c r="A53" s="9">
        <v>50</v>
      </c>
      <c r="B53" s="13" t="s">
        <v>60</v>
      </c>
      <c r="C53" s="11" t="str">
        <f>"460028199207062421"</f>
        <v>460028199207062421</v>
      </c>
      <c r="D53" s="11" t="str">
        <f t="shared" si="2"/>
        <v>女</v>
      </c>
      <c r="E53" s="11" t="s">
        <v>7</v>
      </c>
      <c r="F53" s="12"/>
    </row>
    <row r="54" spans="1:6" s="1" customFormat="1" ht="18" customHeight="1">
      <c r="A54" s="9">
        <v>51</v>
      </c>
      <c r="B54" s="13" t="s">
        <v>61</v>
      </c>
      <c r="C54" s="11" t="str">
        <f>"460006199508272344"</f>
        <v>460006199508272344</v>
      </c>
      <c r="D54" s="11" t="str">
        <f t="shared" si="2"/>
        <v>女</v>
      </c>
      <c r="E54" s="11" t="s">
        <v>7</v>
      </c>
      <c r="F54" s="12"/>
    </row>
    <row r="55" spans="1:6" s="1" customFormat="1" ht="18" customHeight="1">
      <c r="A55" s="9">
        <v>52</v>
      </c>
      <c r="B55" s="13" t="s">
        <v>62</v>
      </c>
      <c r="C55" s="11" t="str">
        <f>"460028199212020023"</f>
        <v>460028199212020023</v>
      </c>
      <c r="D55" s="11" t="str">
        <f t="shared" si="2"/>
        <v>女</v>
      </c>
      <c r="E55" s="11" t="s">
        <v>7</v>
      </c>
      <c r="F55" s="12"/>
    </row>
    <row r="56" spans="1:6" s="1" customFormat="1" ht="18" customHeight="1">
      <c r="A56" s="9">
        <v>53</v>
      </c>
      <c r="B56" s="13" t="s">
        <v>63</v>
      </c>
      <c r="C56" s="11" t="str">
        <f>"460007199108175760"</f>
        <v>460007199108175760</v>
      </c>
      <c r="D56" s="11" t="str">
        <f t="shared" si="2"/>
        <v>女</v>
      </c>
      <c r="E56" s="11" t="s">
        <v>7</v>
      </c>
      <c r="F56" s="12"/>
    </row>
    <row r="57" spans="1:6" s="1" customFormat="1" ht="18" customHeight="1">
      <c r="A57" s="9">
        <v>54</v>
      </c>
      <c r="B57" s="13" t="s">
        <v>64</v>
      </c>
      <c r="C57" s="11" t="str">
        <f>"460028199603300823"</f>
        <v>460028199603300823</v>
      </c>
      <c r="D57" s="11" t="str">
        <f t="shared" si="2"/>
        <v>女</v>
      </c>
      <c r="E57" s="11" t="s">
        <v>7</v>
      </c>
      <c r="F57" s="12"/>
    </row>
    <row r="58" spans="1:6" s="1" customFormat="1" ht="18" customHeight="1">
      <c r="A58" s="9">
        <v>55</v>
      </c>
      <c r="B58" s="13" t="s">
        <v>65</v>
      </c>
      <c r="C58" s="11" t="str">
        <f>"46000319940622262X"</f>
        <v>46000319940622262X</v>
      </c>
      <c r="D58" s="11" t="str">
        <f t="shared" si="2"/>
        <v>女</v>
      </c>
      <c r="E58" s="11" t="s">
        <v>7</v>
      </c>
      <c r="F58" s="12"/>
    </row>
    <row r="59" spans="1:6" s="1" customFormat="1" ht="18" customHeight="1">
      <c r="A59" s="9">
        <v>56</v>
      </c>
      <c r="B59" s="13" t="s">
        <v>66</v>
      </c>
      <c r="C59" s="11" t="str">
        <f>"460003199504262625"</f>
        <v>460003199504262625</v>
      </c>
      <c r="D59" s="11" t="str">
        <f t="shared" si="2"/>
        <v>女</v>
      </c>
      <c r="E59" s="11" t="s">
        <v>7</v>
      </c>
      <c r="F59" s="12"/>
    </row>
    <row r="60" spans="1:6" s="1" customFormat="1" ht="18" customHeight="1">
      <c r="A60" s="9">
        <v>57</v>
      </c>
      <c r="B60" s="13" t="s">
        <v>67</v>
      </c>
      <c r="C60" s="11" t="str">
        <f>"460003199706034444"</f>
        <v>460003199706034444</v>
      </c>
      <c r="D60" s="11" t="str">
        <f t="shared" si="2"/>
        <v>女</v>
      </c>
      <c r="E60" s="11" t="s">
        <v>7</v>
      </c>
      <c r="F60" s="12"/>
    </row>
    <row r="61" spans="1:6" s="1" customFormat="1" ht="18" customHeight="1">
      <c r="A61" s="9">
        <v>58</v>
      </c>
      <c r="B61" s="13" t="s">
        <v>68</v>
      </c>
      <c r="C61" s="11" t="str">
        <f>"469024199710083222"</f>
        <v>469024199710083222</v>
      </c>
      <c r="D61" s="11" t="str">
        <f t="shared" ref="D61:D82" si="3">"女"</f>
        <v>女</v>
      </c>
      <c r="E61" s="11" t="s">
        <v>7</v>
      </c>
      <c r="F61" s="12"/>
    </row>
    <row r="62" spans="1:6" s="1" customFormat="1" ht="18" customHeight="1">
      <c r="A62" s="9">
        <v>59</v>
      </c>
      <c r="B62" s="13" t="s">
        <v>69</v>
      </c>
      <c r="C62" s="11" t="str">
        <f>"460006199502200649"</f>
        <v>460006199502200649</v>
      </c>
      <c r="D62" s="11" t="str">
        <f t="shared" si="3"/>
        <v>女</v>
      </c>
      <c r="E62" s="11" t="s">
        <v>7</v>
      </c>
      <c r="F62" s="12"/>
    </row>
    <row r="63" spans="1:6" s="1" customFormat="1" ht="18" customHeight="1">
      <c r="A63" s="9">
        <v>60</v>
      </c>
      <c r="B63" s="13" t="s">
        <v>70</v>
      </c>
      <c r="C63" s="11" t="str">
        <f>"460006198912037528"</f>
        <v>460006198912037528</v>
      </c>
      <c r="D63" s="11" t="str">
        <f t="shared" si="3"/>
        <v>女</v>
      </c>
      <c r="E63" s="11" t="s">
        <v>7</v>
      </c>
      <c r="F63" s="12"/>
    </row>
    <row r="64" spans="1:6" s="1" customFormat="1" ht="18" customHeight="1">
      <c r="A64" s="9">
        <v>61</v>
      </c>
      <c r="B64" s="13" t="s">
        <v>71</v>
      </c>
      <c r="C64" s="11" t="str">
        <f>"46002719960417202X"</f>
        <v>46002719960417202X</v>
      </c>
      <c r="D64" s="11" t="str">
        <f t="shared" si="3"/>
        <v>女</v>
      </c>
      <c r="E64" s="11" t="s">
        <v>7</v>
      </c>
      <c r="F64" s="12"/>
    </row>
    <row r="65" spans="1:6" s="1" customFormat="1" ht="18" customHeight="1">
      <c r="A65" s="9">
        <v>62</v>
      </c>
      <c r="B65" s="13" t="s">
        <v>72</v>
      </c>
      <c r="C65" s="11" t="str">
        <f>"460028199203087621"</f>
        <v>460028199203087621</v>
      </c>
      <c r="D65" s="11" t="str">
        <f t="shared" si="3"/>
        <v>女</v>
      </c>
      <c r="E65" s="11" t="s">
        <v>7</v>
      </c>
      <c r="F65" s="12"/>
    </row>
    <row r="66" spans="1:6" s="1" customFormat="1" ht="18" customHeight="1">
      <c r="A66" s="9">
        <v>63</v>
      </c>
      <c r="B66" s="13" t="s">
        <v>73</v>
      </c>
      <c r="C66" s="11" t="str">
        <f>"460028199508082020"</f>
        <v>460028199508082020</v>
      </c>
      <c r="D66" s="11" t="str">
        <f t="shared" si="3"/>
        <v>女</v>
      </c>
      <c r="E66" s="11" t="s">
        <v>7</v>
      </c>
      <c r="F66" s="12"/>
    </row>
    <row r="67" spans="1:6" s="1" customFormat="1" ht="18" customHeight="1">
      <c r="A67" s="9">
        <v>64</v>
      </c>
      <c r="B67" s="13" t="s">
        <v>74</v>
      </c>
      <c r="C67" s="11" t="str">
        <f>"460028199101182820"</f>
        <v>460028199101182820</v>
      </c>
      <c r="D67" s="11" t="str">
        <f t="shared" si="3"/>
        <v>女</v>
      </c>
      <c r="E67" s="11" t="s">
        <v>7</v>
      </c>
      <c r="F67" s="12"/>
    </row>
    <row r="68" spans="1:6" s="1" customFormat="1" ht="18" customHeight="1">
      <c r="A68" s="9">
        <v>65</v>
      </c>
      <c r="B68" s="13" t="s">
        <v>75</v>
      </c>
      <c r="C68" s="11" t="str">
        <f>"460025199710203368"</f>
        <v>460025199710203368</v>
      </c>
      <c r="D68" s="11" t="str">
        <f t="shared" si="3"/>
        <v>女</v>
      </c>
      <c r="E68" s="11" t="s">
        <v>7</v>
      </c>
      <c r="F68" s="12"/>
    </row>
    <row r="69" spans="1:6" s="1" customFormat="1" ht="18" customHeight="1">
      <c r="A69" s="9">
        <v>66</v>
      </c>
      <c r="B69" s="13" t="s">
        <v>76</v>
      </c>
      <c r="C69" s="11" t="str">
        <f>"460028199008143245"</f>
        <v>460028199008143245</v>
      </c>
      <c r="D69" s="11" t="str">
        <f t="shared" si="3"/>
        <v>女</v>
      </c>
      <c r="E69" s="11" t="s">
        <v>7</v>
      </c>
      <c r="F69" s="12"/>
    </row>
    <row r="70" spans="1:6" s="1" customFormat="1" ht="18" customHeight="1">
      <c r="A70" s="9">
        <v>67</v>
      </c>
      <c r="B70" s="13" t="s">
        <v>77</v>
      </c>
      <c r="C70" s="11" t="str">
        <f>"460003199401012420"</f>
        <v>460003199401012420</v>
      </c>
      <c r="D70" s="11" t="str">
        <f t="shared" si="3"/>
        <v>女</v>
      </c>
      <c r="E70" s="11" t="s">
        <v>7</v>
      </c>
      <c r="F70" s="12"/>
    </row>
    <row r="71" spans="1:6" s="1" customFormat="1" ht="18" customHeight="1">
      <c r="A71" s="9">
        <v>68</v>
      </c>
      <c r="B71" s="13" t="s">
        <v>78</v>
      </c>
      <c r="C71" s="11" t="str">
        <f>"460028199411280020"</f>
        <v>460028199411280020</v>
      </c>
      <c r="D71" s="11" t="str">
        <f t="shared" si="3"/>
        <v>女</v>
      </c>
      <c r="E71" s="11" t="s">
        <v>7</v>
      </c>
      <c r="F71" s="12"/>
    </row>
    <row r="72" spans="1:6" s="1" customFormat="1" ht="18" customHeight="1">
      <c r="A72" s="9">
        <v>69</v>
      </c>
      <c r="B72" s="13" t="s">
        <v>79</v>
      </c>
      <c r="C72" s="11" t="str">
        <f>"460003199509156645"</f>
        <v>460003199509156645</v>
      </c>
      <c r="D72" s="11" t="str">
        <f t="shared" si="3"/>
        <v>女</v>
      </c>
      <c r="E72" s="11" t="s">
        <v>7</v>
      </c>
      <c r="F72" s="14"/>
    </row>
    <row r="73" spans="1:6" s="1" customFormat="1" ht="18" customHeight="1">
      <c r="A73" s="9">
        <v>70</v>
      </c>
      <c r="B73" s="13" t="s">
        <v>80</v>
      </c>
      <c r="C73" s="11" t="str">
        <f>"460103199504283640"</f>
        <v>460103199504283640</v>
      </c>
      <c r="D73" s="11" t="str">
        <f t="shared" si="3"/>
        <v>女</v>
      </c>
      <c r="E73" s="11" t="s">
        <v>7</v>
      </c>
      <c r="F73" s="12"/>
    </row>
    <row r="74" spans="1:6" s="1" customFormat="1" ht="18" customHeight="1">
      <c r="A74" s="9">
        <v>71</v>
      </c>
      <c r="B74" s="13" t="s">
        <v>81</v>
      </c>
      <c r="C74" s="11" t="str">
        <f>"460004199702080829"</f>
        <v>460004199702080829</v>
      </c>
      <c r="D74" s="11" t="str">
        <f t="shared" si="3"/>
        <v>女</v>
      </c>
      <c r="E74" s="11" t="s">
        <v>7</v>
      </c>
      <c r="F74" s="12"/>
    </row>
    <row r="75" spans="1:6" s="1" customFormat="1" ht="18" customHeight="1">
      <c r="A75" s="9">
        <v>72</v>
      </c>
      <c r="B75" s="13" t="s">
        <v>82</v>
      </c>
      <c r="C75" s="11" t="str">
        <f>"469024199510112025"</f>
        <v>469024199510112025</v>
      </c>
      <c r="D75" s="11" t="str">
        <f t="shared" si="3"/>
        <v>女</v>
      </c>
      <c r="E75" s="11" t="s">
        <v>7</v>
      </c>
      <c r="F75" s="12"/>
    </row>
    <row r="76" spans="1:6" s="1" customFormat="1" ht="18" customHeight="1">
      <c r="A76" s="9">
        <v>73</v>
      </c>
      <c r="B76" s="13" t="s">
        <v>83</v>
      </c>
      <c r="C76" s="11" t="str">
        <f>"460007198912075766"</f>
        <v>460007198912075766</v>
      </c>
      <c r="D76" s="11" t="str">
        <f t="shared" si="3"/>
        <v>女</v>
      </c>
      <c r="E76" s="11" t="s">
        <v>7</v>
      </c>
      <c r="F76" s="12"/>
    </row>
    <row r="77" spans="1:6" s="1" customFormat="1" ht="18" customHeight="1">
      <c r="A77" s="9">
        <v>74</v>
      </c>
      <c r="B77" s="13" t="s">
        <v>84</v>
      </c>
      <c r="C77" s="11" t="str">
        <f>"460003199108148329"</f>
        <v>460003199108148329</v>
      </c>
      <c r="D77" s="11" t="str">
        <f t="shared" si="3"/>
        <v>女</v>
      </c>
      <c r="E77" s="11" t="s">
        <v>7</v>
      </c>
      <c r="F77" s="14"/>
    </row>
    <row r="78" spans="1:6" s="1" customFormat="1" ht="18" customHeight="1">
      <c r="A78" s="9">
        <v>75</v>
      </c>
      <c r="B78" s="13" t="s">
        <v>85</v>
      </c>
      <c r="C78" s="11" t="str">
        <f>"460003199208204447"</f>
        <v>460003199208204447</v>
      </c>
      <c r="D78" s="11" t="str">
        <f t="shared" si="3"/>
        <v>女</v>
      </c>
      <c r="E78" s="11" t="s">
        <v>7</v>
      </c>
      <c r="F78" s="12"/>
    </row>
    <row r="79" spans="1:6" s="1" customFormat="1" ht="18" customHeight="1">
      <c r="A79" s="9">
        <v>76</v>
      </c>
      <c r="B79" s="13" t="s">
        <v>86</v>
      </c>
      <c r="C79" s="11" t="str">
        <f>"469024199802016422"</f>
        <v>469024199802016422</v>
      </c>
      <c r="D79" s="11" t="str">
        <f t="shared" si="3"/>
        <v>女</v>
      </c>
      <c r="E79" s="11" t="s">
        <v>7</v>
      </c>
      <c r="F79" s="12"/>
    </row>
    <row r="80" spans="1:6" s="1" customFormat="1" ht="18" customHeight="1">
      <c r="A80" s="9">
        <v>77</v>
      </c>
      <c r="B80" s="13" t="s">
        <v>87</v>
      </c>
      <c r="C80" s="11" t="str">
        <f>"460026199512120920"</f>
        <v>460026199512120920</v>
      </c>
      <c r="D80" s="11" t="str">
        <f t="shared" si="3"/>
        <v>女</v>
      </c>
      <c r="E80" s="11" t="s">
        <v>7</v>
      </c>
      <c r="F80" s="12"/>
    </row>
    <row r="81" spans="1:6" s="1" customFormat="1" ht="18" customHeight="1">
      <c r="A81" s="9">
        <v>78</v>
      </c>
      <c r="B81" s="13" t="s">
        <v>88</v>
      </c>
      <c r="C81" s="11" t="str">
        <f>"460003199211174023"</f>
        <v>460003199211174023</v>
      </c>
      <c r="D81" s="11" t="str">
        <f t="shared" si="3"/>
        <v>女</v>
      </c>
      <c r="E81" s="11" t="s">
        <v>7</v>
      </c>
      <c r="F81" s="14"/>
    </row>
    <row r="82" spans="1:6" s="1" customFormat="1" ht="18" customHeight="1">
      <c r="A82" s="9">
        <v>79</v>
      </c>
      <c r="B82" s="13" t="s">
        <v>89</v>
      </c>
      <c r="C82" s="11" t="str">
        <f>"460103199510012724"</f>
        <v>460103199510012724</v>
      </c>
      <c r="D82" s="11" t="str">
        <f t="shared" si="3"/>
        <v>女</v>
      </c>
      <c r="E82" s="11" t="s">
        <v>7</v>
      </c>
      <c r="F82" s="12"/>
    </row>
    <row r="83" spans="1:6" s="1" customFormat="1" ht="18" customHeight="1">
      <c r="A83" s="9">
        <v>80</v>
      </c>
      <c r="B83" s="13" t="s">
        <v>90</v>
      </c>
      <c r="C83" s="11" t="str">
        <f>"460027199611025925"</f>
        <v>460027199611025925</v>
      </c>
      <c r="D83" s="11" t="str">
        <f t="shared" ref="D83:D93" si="4">"女"</f>
        <v>女</v>
      </c>
      <c r="E83" s="11" t="s">
        <v>7</v>
      </c>
      <c r="F83" s="12"/>
    </row>
    <row r="84" spans="1:6" s="1" customFormat="1" ht="18" customHeight="1">
      <c r="A84" s="9">
        <v>81</v>
      </c>
      <c r="B84" s="13" t="s">
        <v>91</v>
      </c>
      <c r="C84" s="11" t="str">
        <f>"469003199205086121"</f>
        <v>469003199205086121</v>
      </c>
      <c r="D84" s="11" t="str">
        <f t="shared" si="4"/>
        <v>女</v>
      </c>
      <c r="E84" s="11" t="s">
        <v>7</v>
      </c>
      <c r="F84" s="14"/>
    </row>
    <row r="85" spans="1:6" s="1" customFormat="1" ht="18" customHeight="1">
      <c r="A85" s="9">
        <v>82</v>
      </c>
      <c r="B85" s="13" t="s">
        <v>92</v>
      </c>
      <c r="C85" s="11" t="str">
        <f>"460003199510125424"</f>
        <v>460003199510125424</v>
      </c>
      <c r="D85" s="11" t="str">
        <f t="shared" si="4"/>
        <v>女</v>
      </c>
      <c r="E85" s="11" t="s">
        <v>7</v>
      </c>
      <c r="F85" s="12"/>
    </row>
    <row r="86" spans="1:6" s="1" customFormat="1" ht="18" customHeight="1">
      <c r="A86" s="9">
        <v>83</v>
      </c>
      <c r="B86" s="13" t="s">
        <v>93</v>
      </c>
      <c r="C86" s="11" t="str">
        <f>"46000319920621342X"</f>
        <v>46000319920621342X</v>
      </c>
      <c r="D86" s="11" t="str">
        <f t="shared" si="4"/>
        <v>女</v>
      </c>
      <c r="E86" s="11" t="s">
        <v>7</v>
      </c>
      <c r="F86" s="12"/>
    </row>
    <row r="87" spans="1:6" s="1" customFormat="1" ht="18" customHeight="1">
      <c r="A87" s="9">
        <v>84</v>
      </c>
      <c r="B87" s="13" t="s">
        <v>94</v>
      </c>
      <c r="C87" s="11" t="str">
        <f>"460028199407286841"</f>
        <v>460028199407286841</v>
      </c>
      <c r="D87" s="11" t="str">
        <f t="shared" si="4"/>
        <v>女</v>
      </c>
      <c r="E87" s="11" t="s">
        <v>7</v>
      </c>
      <c r="F87" s="12"/>
    </row>
    <row r="88" spans="1:6" ht="18" customHeight="1">
      <c r="A88" s="9">
        <v>85</v>
      </c>
      <c r="B88" s="12" t="s">
        <v>95</v>
      </c>
      <c r="C88" s="11" t="str">
        <f>"460027199605174449"</f>
        <v>460027199605174449</v>
      </c>
      <c r="D88" s="11" t="str">
        <f t="shared" si="4"/>
        <v>女</v>
      </c>
      <c r="E88" s="11" t="s">
        <v>7</v>
      </c>
      <c r="F88" s="15"/>
    </row>
    <row r="89" spans="1:6" ht="18" customHeight="1">
      <c r="A89" s="9">
        <v>86</v>
      </c>
      <c r="B89" s="12" t="s">
        <v>96</v>
      </c>
      <c r="C89" s="11" t="str">
        <f>"460107199306022621"</f>
        <v>460107199306022621</v>
      </c>
      <c r="D89" s="11" t="str">
        <f t="shared" si="4"/>
        <v>女</v>
      </c>
      <c r="E89" s="11" t="s">
        <v>7</v>
      </c>
      <c r="F89" s="15"/>
    </row>
    <row r="90" spans="1:6" ht="18" customHeight="1">
      <c r="A90" s="9">
        <v>87</v>
      </c>
      <c r="B90" s="12" t="s">
        <v>97</v>
      </c>
      <c r="C90" s="11" t="str">
        <f>"46000319901020306X"</f>
        <v>46000319901020306X</v>
      </c>
      <c r="D90" s="11" t="str">
        <f t="shared" si="4"/>
        <v>女</v>
      </c>
      <c r="E90" s="11" t="s">
        <v>7</v>
      </c>
      <c r="F90" s="15"/>
    </row>
    <row r="91" spans="1:6" ht="18" customHeight="1">
      <c r="A91" s="9">
        <v>88</v>
      </c>
      <c r="B91" s="12" t="s">
        <v>98</v>
      </c>
      <c r="C91" s="11" t="str">
        <f>"46900319940910642X"</f>
        <v>46900319940910642X</v>
      </c>
      <c r="D91" s="11" t="str">
        <f t="shared" si="4"/>
        <v>女</v>
      </c>
      <c r="E91" s="11" t="s">
        <v>7</v>
      </c>
      <c r="F91" s="15"/>
    </row>
    <row r="92" spans="1:6" ht="18" customHeight="1">
      <c r="A92" s="9">
        <v>89</v>
      </c>
      <c r="B92" s="12" t="s">
        <v>99</v>
      </c>
      <c r="C92" s="11" t="str">
        <f>"460028199510030027"</f>
        <v>460028199510030027</v>
      </c>
      <c r="D92" s="11" t="str">
        <f t="shared" si="4"/>
        <v>女</v>
      </c>
      <c r="E92" s="11" t="s">
        <v>7</v>
      </c>
      <c r="F92" s="15"/>
    </row>
    <row r="93" spans="1:6" ht="21" customHeight="1">
      <c r="A93" s="9">
        <v>90</v>
      </c>
      <c r="B93" s="12" t="s">
        <v>100</v>
      </c>
      <c r="C93" s="11" t="str">
        <f>"460028199606170024"</f>
        <v>460028199606170024</v>
      </c>
      <c r="D93" s="11" t="str">
        <f t="shared" si="4"/>
        <v>女</v>
      </c>
      <c r="E93" s="11" t="s">
        <v>7</v>
      </c>
      <c r="F93" s="15"/>
    </row>
  </sheetData>
  <autoFilter ref="A3:F93"/>
  <mergeCells count="2">
    <mergeCell ref="A1:F1"/>
    <mergeCell ref="A2:C2"/>
  </mergeCells>
  <phoneticPr fontId="7" type="noConversion"/>
  <pageMargins left="0.70069444444444495" right="0.70069444444444495" top="0.75138888888888899" bottom="0.75138888888888899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678</dc:creator>
  <cp:lastModifiedBy>王梁茏</cp:lastModifiedBy>
  <cp:lastPrinted>2019-09-24T08:47:00Z</cp:lastPrinted>
  <dcterms:created xsi:type="dcterms:W3CDTF">2019-09-23T09:14:00Z</dcterms:created>
  <dcterms:modified xsi:type="dcterms:W3CDTF">2019-12-11T10:02:13Z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