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6" windowHeight="9372" activeTab="1"/>
  </bookViews>
  <sheets>
    <sheet name="医疗类岗位" sheetId="6" r:id="rId1"/>
    <sheet name="综合类岗位" sheetId="5" r:id="rId2"/>
    <sheet name="Sheet2" sheetId="2" r:id="rId3"/>
    <sheet name="Sheet3" sheetId="3" r:id="rId4"/>
  </sheets>
  <definedNames>
    <definedName name="_xlnm._FilterDatabase" localSheetId="1" hidden="1">综合类岗位!$A$2:$V$13</definedName>
    <definedName name="_xlnm.Print_Titles" localSheetId="1">综合类岗位!$2:$2</definedName>
  </definedNames>
  <calcPr calcId="125725"/>
</workbook>
</file>

<file path=xl/calcChain.xml><?xml version="1.0" encoding="utf-8"?>
<calcChain xmlns="http://schemas.openxmlformats.org/spreadsheetml/2006/main">
  <c r="N15" i="6"/>
  <c r="N11" i="5"/>
  <c r="N8"/>
  <c r="N3"/>
  <c r="K12"/>
  <c r="K13"/>
  <c r="K9"/>
  <c r="K10"/>
  <c r="K4"/>
  <c r="K5"/>
  <c r="K6"/>
  <c r="K7"/>
  <c r="I3"/>
  <c r="I4"/>
  <c r="I5"/>
  <c r="I6"/>
  <c r="I7"/>
  <c r="I8"/>
  <c r="I9"/>
  <c r="I10"/>
  <c r="I11"/>
  <c r="I12"/>
  <c r="I13"/>
  <c r="N14" i="6"/>
  <c r="I15"/>
  <c r="O15" s="1"/>
  <c r="I14"/>
  <c r="K4"/>
  <c r="K5"/>
  <c r="K6"/>
  <c r="K7"/>
  <c r="K8"/>
  <c r="K9"/>
  <c r="K10"/>
  <c r="K11"/>
  <c r="K12"/>
  <c r="K13"/>
  <c r="I4"/>
  <c r="I5"/>
  <c r="I6"/>
  <c r="I7"/>
  <c r="I8"/>
  <c r="I9"/>
  <c r="I10"/>
  <c r="I11"/>
  <c r="I12"/>
  <c r="I13"/>
  <c r="K3"/>
  <c r="I3"/>
  <c r="O14" l="1"/>
  <c r="O5"/>
  <c r="O12"/>
  <c r="O11"/>
  <c r="O8"/>
  <c r="O4"/>
  <c r="O7"/>
  <c r="O3"/>
  <c r="O3" i="5"/>
  <c r="O6"/>
  <c r="O11"/>
  <c r="O13" i="6"/>
  <c r="O9"/>
  <c r="O8" i="5"/>
  <c r="O10" i="6"/>
  <c r="O6"/>
  <c r="O7" i="5"/>
  <c r="O5"/>
  <c r="O4"/>
</calcChain>
</file>

<file path=xl/sharedStrings.xml><?xml version="1.0" encoding="utf-8"?>
<sst xmlns="http://schemas.openxmlformats.org/spreadsheetml/2006/main" count="242" uniqueCount="122">
  <si>
    <t>序号</t>
  </si>
  <si>
    <t>姓名</t>
  </si>
  <si>
    <t>准考证号</t>
  </si>
  <si>
    <t>岗位代码</t>
  </si>
  <si>
    <t>报考岗位</t>
  </si>
  <si>
    <t>报考单位</t>
  </si>
  <si>
    <t>招聘计划数</t>
  </si>
  <si>
    <t>笔试成绩</t>
  </si>
  <si>
    <t>笔试成绩按50%折算后成绩</t>
  </si>
  <si>
    <t>面试成绩</t>
  </si>
  <si>
    <t>面试成绩按50%折算后成绩</t>
  </si>
  <si>
    <t>是否进行彝语测试</t>
  </si>
  <si>
    <t>彝族岗位彝语测试成绩</t>
  </si>
  <si>
    <t>彝族岗位彝语成绩（30%）和其他面试成绩（70%）按50%折算后成绩</t>
  </si>
  <si>
    <t>综合成绩</t>
  </si>
  <si>
    <t>综合成绩岗位排名</t>
  </si>
  <si>
    <t>笔试考试批次</t>
  </si>
  <si>
    <t>招聘类别</t>
  </si>
  <si>
    <t>备注</t>
  </si>
  <si>
    <t>45GK21</t>
  </si>
  <si>
    <t>办公室工作人员</t>
  </si>
  <si>
    <t>石林县鹿阜卫生院</t>
  </si>
  <si>
    <t>是</t>
  </si>
  <si>
    <t>第二批</t>
  </si>
  <si>
    <t>公开招聘</t>
  </si>
  <si>
    <t>黄立华</t>
  </si>
  <si>
    <t>45GK19</t>
  </si>
  <si>
    <t>财务会计</t>
  </si>
  <si>
    <t>石林县紫玉中心学校</t>
  </si>
  <si>
    <t>徐佳</t>
  </si>
  <si>
    <t>杨大山</t>
  </si>
  <si>
    <t>45GK20</t>
  </si>
  <si>
    <t>石林县板桥中心学校</t>
  </si>
  <si>
    <t>李秋华</t>
  </si>
  <si>
    <t>45GK23</t>
  </si>
  <si>
    <t>农产品质量安全检测技术人员</t>
  </si>
  <si>
    <t>石林县农产品质量安全检测站</t>
  </si>
  <si>
    <t>45GK25</t>
  </si>
  <si>
    <t>林业技术人员</t>
  </si>
  <si>
    <t>石林县国营石林林场</t>
  </si>
  <si>
    <t>魏健</t>
  </si>
  <si>
    <t>赵晓丽</t>
  </si>
  <si>
    <t>45GK26</t>
  </si>
  <si>
    <t>财务人员</t>
  </si>
  <si>
    <t>45GK27</t>
  </si>
  <si>
    <t>文秘人员</t>
  </si>
  <si>
    <t>石林县鹿阜审计中心</t>
  </si>
  <si>
    <t>万秋回</t>
  </si>
  <si>
    <t>45GK28</t>
  </si>
  <si>
    <t>植保技术人员</t>
  </si>
  <si>
    <t>石林县西街口镇农业综合服务中心</t>
  </si>
  <si>
    <t>李孟航</t>
  </si>
  <si>
    <t>曾何姣</t>
  </si>
  <si>
    <t>45GK29</t>
  </si>
  <si>
    <t>规划建设环保技术人员</t>
  </si>
  <si>
    <t>石林县石林街道办事处规划建设环保服务中心</t>
  </si>
  <si>
    <t>45GK30</t>
  </si>
  <si>
    <t>资源保技术人员</t>
  </si>
  <si>
    <t>石林风景名胜区管理局</t>
  </si>
  <si>
    <t>杨兴玺</t>
  </si>
  <si>
    <t>熊启恒</t>
  </si>
  <si>
    <t>45GK31</t>
  </si>
  <si>
    <t>石林县大可乡农业综合服务中心</t>
  </si>
  <si>
    <t>定向招聘</t>
  </si>
  <si>
    <t>聂朝芬</t>
  </si>
  <si>
    <t>19020201006</t>
  </si>
  <si>
    <t>45GK07</t>
  </si>
  <si>
    <t>临床医生</t>
  </si>
  <si>
    <t>石林县人民医院</t>
  </si>
  <si>
    <t>64.90</t>
  </si>
  <si>
    <t>第一批</t>
  </si>
  <si>
    <t>杨金春</t>
  </si>
  <si>
    <t>19020200417</t>
  </si>
  <si>
    <t>63.40</t>
  </si>
  <si>
    <t>张艺妮</t>
  </si>
  <si>
    <t>19020203423</t>
  </si>
  <si>
    <t>60.15</t>
  </si>
  <si>
    <t>万丽芬</t>
  </si>
  <si>
    <t>19020201008</t>
  </si>
  <si>
    <t>60.10</t>
  </si>
  <si>
    <t>颜永刚</t>
  </si>
  <si>
    <t>19020205230</t>
  </si>
  <si>
    <t>59.20</t>
  </si>
  <si>
    <t>杨帆</t>
  </si>
  <si>
    <t>19020202021</t>
  </si>
  <si>
    <t>58.80</t>
  </si>
  <si>
    <t>赵红兰</t>
  </si>
  <si>
    <t>19020205013</t>
  </si>
  <si>
    <t>54.15</t>
  </si>
  <si>
    <t>蔡若湘</t>
  </si>
  <si>
    <t>19020202528</t>
  </si>
  <si>
    <t>53.70</t>
  </si>
  <si>
    <t>笔试成绩按40%折算后成绩</t>
  </si>
  <si>
    <t>面试成绩按60%折算后成绩</t>
  </si>
  <si>
    <t>彝族岗位彝语成绩（30%）和其他面试成绩（70%）按60%折算后成绩</t>
  </si>
  <si>
    <t>虎洁</t>
  </si>
  <si>
    <t>19020205803</t>
  </si>
  <si>
    <t>45GK12</t>
  </si>
  <si>
    <t>公卫医师</t>
  </si>
  <si>
    <t>石林县疾病预防控制中心</t>
  </si>
  <si>
    <t>58.35</t>
  </si>
  <si>
    <t>高红梅</t>
  </si>
  <si>
    <t>19020207321</t>
  </si>
  <si>
    <t>45GK14</t>
  </si>
  <si>
    <t>56.55</t>
  </si>
  <si>
    <t>李福林</t>
  </si>
  <si>
    <t>19020205305</t>
  </si>
  <si>
    <t>53.20</t>
  </si>
  <si>
    <t>赵红伟</t>
  </si>
  <si>
    <t>19020203010</t>
  </si>
  <si>
    <t>45GK15</t>
  </si>
  <si>
    <t>60.00</t>
  </si>
  <si>
    <t>黄小燕</t>
  </si>
  <si>
    <t>19020200226</t>
  </si>
  <si>
    <t>52.50</t>
  </si>
  <si>
    <t>面试加试成绩</t>
    <phoneticPr fontId="4" type="noConversion"/>
  </si>
  <si>
    <t>石林县2019年第一批事业单位县卫生健康局所属单位和第二批事业单位招聘工作人员进入体检人员名单</t>
    <phoneticPr fontId="8" type="noConversion"/>
  </si>
  <si>
    <t>考察结果</t>
    <phoneticPr fontId="8" type="noConversion"/>
  </si>
  <si>
    <t>合格</t>
    <phoneticPr fontId="8" type="noConversion"/>
  </si>
  <si>
    <t>石林县2019年第一批事业单位县卫生健康局所属单位和第二批事业单位招聘工作人员进入体检人员名单</t>
    <phoneticPr fontId="4" type="noConversion"/>
  </si>
  <si>
    <t>考察结果</t>
    <phoneticPr fontId="4" type="noConversion"/>
  </si>
  <si>
    <t>合格</t>
    <phoneticPr fontId="4" type="noConversion"/>
  </si>
</sst>
</file>

<file path=xl/styles.xml><?xml version="1.0" encoding="utf-8"?>
<styleSheet xmlns="http://schemas.openxmlformats.org/spreadsheetml/2006/main">
  <numFmts count="1">
    <numFmt numFmtId="176" formatCode="0.00;[Red]0.00"/>
  </numFmts>
  <fonts count="9">
    <font>
      <sz val="11"/>
      <color theme="1"/>
      <name val="宋体"/>
      <charset val="134"/>
      <scheme val="minor"/>
    </font>
    <font>
      <sz val="11"/>
      <color rgb="FFFF0000"/>
      <name val="宋体"/>
      <charset val="134"/>
      <scheme val="minor"/>
    </font>
    <font>
      <sz val="9"/>
      <color theme="1"/>
      <name val="宋体"/>
      <charset val="134"/>
      <scheme val="minor"/>
    </font>
    <font>
      <sz val="14"/>
      <color theme="1"/>
      <name val="宋体"/>
      <charset val="134"/>
      <scheme val="minor"/>
    </font>
    <font>
      <sz val="9"/>
      <name val="宋体"/>
      <charset val="134"/>
      <scheme val="minor"/>
    </font>
    <font>
      <sz val="11"/>
      <color theme="1"/>
      <name val="宋体"/>
      <family val="3"/>
      <charset val="134"/>
      <scheme val="minor"/>
    </font>
    <font>
      <sz val="9"/>
      <color theme="1"/>
      <name val="宋体"/>
      <family val="3"/>
      <charset val="134"/>
      <scheme val="minor"/>
    </font>
    <font>
      <sz val="14"/>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24">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1" applyFont="1" applyBorder="1" applyAlignment="1">
      <alignment horizontal="center" vertical="center" wrapText="1"/>
    </xf>
    <xf numFmtId="176"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6" fillId="0" borderId="1" xfId="1" quotePrefix="1" applyFont="1" applyBorder="1" applyAlignment="1">
      <alignment horizontal="center" vertical="center" wrapText="1"/>
    </xf>
    <xf numFmtId="49" fontId="6" fillId="0" borderId="1" xfId="1" quotePrefix="1" applyNumberFormat="1" applyFont="1" applyBorder="1" applyAlignment="1">
      <alignment horizontal="center" vertical="center" wrapText="1"/>
    </xf>
    <xf numFmtId="176" fontId="6" fillId="0" borderId="1" xfId="1" quotePrefix="1" applyNumberFormat="1" applyFont="1" applyBorder="1" applyAlignment="1">
      <alignment horizontal="center" vertical="center" wrapText="1"/>
    </xf>
    <xf numFmtId="176" fontId="0" fillId="0" borderId="0" xfId="0" applyNumberFormat="1">
      <alignment vertical="center"/>
    </xf>
    <xf numFmtId="176" fontId="2" fillId="0" borderId="1" xfId="0" applyNumberFormat="1" applyFont="1" applyBorder="1" applyAlignment="1">
      <alignment horizontal="center" vertical="center" wrapText="1"/>
    </xf>
    <xf numFmtId="176" fontId="0" fillId="0" borderId="0" xfId="0" applyNumberFormat="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 xfId="1" applyFont="1" applyBorder="1" applyAlignment="1">
      <alignment horizontal="center" vertical="center" wrapText="1"/>
    </xf>
    <xf numFmtId="0" fontId="7" fillId="0" borderId="0" xfId="1" applyFont="1" applyAlignment="1">
      <alignment horizontal="center" vertical="center" wrapText="1"/>
    </xf>
    <xf numFmtId="0" fontId="6" fillId="0" borderId="1" xfId="1" applyFont="1" applyBorder="1" applyAlignment="1">
      <alignment horizontal="center" vertical="center" wrapText="1"/>
    </xf>
    <xf numFmtId="0" fontId="3" fillId="0" borderId="0" xfId="0" applyFont="1" applyAlignment="1">
      <alignment horizontal="center"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15"/>
  <sheetViews>
    <sheetView topLeftCell="A7" workbookViewId="0">
      <selection activeCell="A3" sqref="A3:A15"/>
    </sheetView>
  </sheetViews>
  <sheetFormatPr defaultRowHeight="14.4"/>
  <cols>
    <col min="1" max="1" width="4.109375" customWidth="1"/>
    <col min="2" max="2" width="7.77734375" customWidth="1"/>
    <col min="3" max="3" width="10.33203125" customWidth="1"/>
    <col min="4" max="4" width="6.33203125" customWidth="1"/>
    <col min="5" max="5" width="8.88671875" customWidth="1"/>
    <col min="6" max="6" width="13.88671875" customWidth="1"/>
    <col min="7" max="7" width="4.33203125" style="1" customWidth="1"/>
    <col min="8" max="15" width="6.33203125" style="11" customWidth="1"/>
    <col min="16" max="16" width="5.77734375" customWidth="1"/>
    <col min="17" max="18" width="6" customWidth="1"/>
  </cols>
  <sheetData>
    <row r="1" spans="1:20" ht="17.399999999999999">
      <c r="A1" s="21" t="s">
        <v>116</v>
      </c>
      <c r="B1" s="21"/>
      <c r="C1" s="21"/>
      <c r="D1" s="21"/>
      <c r="E1" s="21"/>
      <c r="F1" s="21"/>
      <c r="G1" s="21"/>
      <c r="H1" s="21"/>
      <c r="I1" s="21"/>
      <c r="J1" s="21"/>
      <c r="K1" s="21"/>
      <c r="L1" s="21"/>
      <c r="M1" s="21"/>
      <c r="N1" s="21"/>
      <c r="O1" s="21"/>
      <c r="P1" s="21"/>
      <c r="Q1" s="21"/>
      <c r="R1" s="21"/>
      <c r="S1" s="21"/>
      <c r="T1" s="21"/>
    </row>
    <row r="2" spans="1:20" ht="133.80000000000001" customHeight="1">
      <c r="A2" s="5" t="s">
        <v>0</v>
      </c>
      <c r="B2" s="5" t="s">
        <v>1</v>
      </c>
      <c r="C2" s="5" t="s">
        <v>2</v>
      </c>
      <c r="D2" s="5" t="s">
        <v>3</v>
      </c>
      <c r="E2" s="5" t="s">
        <v>4</v>
      </c>
      <c r="F2" s="5" t="s">
        <v>5</v>
      </c>
      <c r="G2" s="19" t="s">
        <v>6</v>
      </c>
      <c r="H2" s="6" t="s">
        <v>7</v>
      </c>
      <c r="I2" s="6" t="s">
        <v>92</v>
      </c>
      <c r="J2" s="6" t="s">
        <v>9</v>
      </c>
      <c r="K2" s="6" t="s">
        <v>93</v>
      </c>
      <c r="L2" s="6" t="s">
        <v>11</v>
      </c>
      <c r="M2" s="6" t="s">
        <v>12</v>
      </c>
      <c r="N2" s="6" t="s">
        <v>94</v>
      </c>
      <c r="O2" s="6" t="s">
        <v>14</v>
      </c>
      <c r="P2" s="5" t="s">
        <v>15</v>
      </c>
      <c r="Q2" s="5" t="s">
        <v>16</v>
      </c>
      <c r="R2" s="20" t="s">
        <v>117</v>
      </c>
      <c r="S2" s="5" t="s">
        <v>17</v>
      </c>
      <c r="T2" s="5" t="s">
        <v>18</v>
      </c>
    </row>
    <row r="3" spans="1:20" ht="30" customHeight="1">
      <c r="A3" s="7">
        <v>1</v>
      </c>
      <c r="B3" s="8" t="s">
        <v>64</v>
      </c>
      <c r="C3" s="8" t="s">
        <v>65</v>
      </c>
      <c r="D3" s="9" t="s">
        <v>66</v>
      </c>
      <c r="E3" s="8" t="s">
        <v>67</v>
      </c>
      <c r="F3" s="8" t="s">
        <v>68</v>
      </c>
      <c r="G3" s="22">
        <v>8</v>
      </c>
      <c r="H3" s="10" t="s">
        <v>69</v>
      </c>
      <c r="I3" s="6">
        <f>H3*40%</f>
        <v>25.960000000000004</v>
      </c>
      <c r="J3" s="6">
        <v>87.67</v>
      </c>
      <c r="K3" s="6">
        <f>J3*60%</f>
        <v>52.601999999999997</v>
      </c>
      <c r="L3" s="6"/>
      <c r="M3" s="6"/>
      <c r="N3" s="6"/>
      <c r="O3" s="6">
        <f>I3+K3</f>
        <v>78.561999999999998</v>
      </c>
      <c r="P3" s="7">
        <v>1</v>
      </c>
      <c r="Q3" s="7" t="s">
        <v>70</v>
      </c>
      <c r="R3" s="20" t="s">
        <v>118</v>
      </c>
      <c r="S3" s="17" t="s">
        <v>24</v>
      </c>
      <c r="T3" s="7"/>
    </row>
    <row r="4" spans="1:20" ht="30" customHeight="1">
      <c r="A4" s="7">
        <v>2</v>
      </c>
      <c r="B4" s="8" t="s">
        <v>71</v>
      </c>
      <c r="C4" s="8" t="s">
        <v>72</v>
      </c>
      <c r="D4" s="9" t="s">
        <v>66</v>
      </c>
      <c r="E4" s="8" t="s">
        <v>67</v>
      </c>
      <c r="F4" s="8" t="s">
        <v>68</v>
      </c>
      <c r="G4" s="22"/>
      <c r="H4" s="10" t="s">
        <v>73</v>
      </c>
      <c r="I4" s="6">
        <f t="shared" ref="I4:I13" si="0">H4*40%</f>
        <v>25.36</v>
      </c>
      <c r="J4" s="6">
        <v>77.5</v>
      </c>
      <c r="K4" s="6">
        <f t="shared" ref="K4:K13" si="1">J4*60%</f>
        <v>46.5</v>
      </c>
      <c r="L4" s="6"/>
      <c r="M4" s="6"/>
      <c r="N4" s="6"/>
      <c r="O4" s="6">
        <f t="shared" ref="O4:O13" si="2">I4+K4</f>
        <v>71.86</v>
      </c>
      <c r="P4" s="7">
        <v>6</v>
      </c>
      <c r="Q4" s="7" t="s">
        <v>70</v>
      </c>
      <c r="R4" s="20" t="s">
        <v>118</v>
      </c>
      <c r="S4" s="17" t="s">
        <v>24</v>
      </c>
      <c r="T4" s="7"/>
    </row>
    <row r="5" spans="1:20" ht="30" customHeight="1">
      <c r="A5" s="20">
        <v>3</v>
      </c>
      <c r="B5" s="8" t="s">
        <v>74</v>
      </c>
      <c r="C5" s="8" t="s">
        <v>75</v>
      </c>
      <c r="D5" s="9" t="s">
        <v>66</v>
      </c>
      <c r="E5" s="8" t="s">
        <v>67</v>
      </c>
      <c r="F5" s="8" t="s">
        <v>68</v>
      </c>
      <c r="G5" s="22"/>
      <c r="H5" s="10" t="s">
        <v>76</v>
      </c>
      <c r="I5" s="6">
        <f t="shared" si="0"/>
        <v>24.060000000000002</v>
      </c>
      <c r="J5" s="6">
        <v>84.67</v>
      </c>
      <c r="K5" s="6">
        <f t="shared" si="1"/>
        <v>50.802</v>
      </c>
      <c r="L5" s="6"/>
      <c r="M5" s="6"/>
      <c r="N5" s="6"/>
      <c r="O5" s="6">
        <f t="shared" si="2"/>
        <v>74.861999999999995</v>
      </c>
      <c r="P5" s="7">
        <v>3</v>
      </c>
      <c r="Q5" s="7" t="s">
        <v>70</v>
      </c>
      <c r="R5" s="20" t="s">
        <v>118</v>
      </c>
      <c r="S5" s="17" t="s">
        <v>24</v>
      </c>
      <c r="T5" s="7"/>
    </row>
    <row r="6" spans="1:20" ht="30" customHeight="1">
      <c r="A6" s="20">
        <v>4</v>
      </c>
      <c r="B6" s="8" t="s">
        <v>77</v>
      </c>
      <c r="C6" s="8" t="s">
        <v>78</v>
      </c>
      <c r="D6" s="9" t="s">
        <v>66</v>
      </c>
      <c r="E6" s="8" t="s">
        <v>67</v>
      </c>
      <c r="F6" s="8" t="s">
        <v>68</v>
      </c>
      <c r="G6" s="22"/>
      <c r="H6" s="10" t="s">
        <v>79</v>
      </c>
      <c r="I6" s="6">
        <f t="shared" si="0"/>
        <v>24.040000000000003</v>
      </c>
      <c r="J6" s="6">
        <v>79.33</v>
      </c>
      <c r="K6" s="6">
        <f t="shared" si="1"/>
        <v>47.597999999999999</v>
      </c>
      <c r="L6" s="6"/>
      <c r="M6" s="6"/>
      <c r="N6" s="6"/>
      <c r="O6" s="6">
        <f t="shared" si="2"/>
        <v>71.638000000000005</v>
      </c>
      <c r="P6" s="7">
        <v>7</v>
      </c>
      <c r="Q6" s="7" t="s">
        <v>70</v>
      </c>
      <c r="R6" s="20" t="s">
        <v>118</v>
      </c>
      <c r="S6" s="17" t="s">
        <v>24</v>
      </c>
      <c r="T6" s="7"/>
    </row>
    <row r="7" spans="1:20" ht="30" customHeight="1">
      <c r="A7" s="20">
        <v>5</v>
      </c>
      <c r="B7" s="8" t="s">
        <v>80</v>
      </c>
      <c r="C7" s="8" t="s">
        <v>81</v>
      </c>
      <c r="D7" s="9" t="s">
        <v>66</v>
      </c>
      <c r="E7" s="8" t="s">
        <v>67</v>
      </c>
      <c r="F7" s="8" t="s">
        <v>68</v>
      </c>
      <c r="G7" s="22"/>
      <c r="H7" s="10" t="s">
        <v>82</v>
      </c>
      <c r="I7" s="6">
        <f t="shared" si="0"/>
        <v>23.680000000000003</v>
      </c>
      <c r="J7" s="6">
        <v>81.33</v>
      </c>
      <c r="K7" s="6">
        <f t="shared" si="1"/>
        <v>48.797999999999995</v>
      </c>
      <c r="L7" s="6"/>
      <c r="M7" s="6"/>
      <c r="N7" s="6"/>
      <c r="O7" s="6">
        <f t="shared" si="2"/>
        <v>72.477999999999994</v>
      </c>
      <c r="P7" s="7">
        <v>5</v>
      </c>
      <c r="Q7" s="7" t="s">
        <v>70</v>
      </c>
      <c r="R7" s="20" t="s">
        <v>118</v>
      </c>
      <c r="S7" s="17" t="s">
        <v>24</v>
      </c>
      <c r="T7" s="7"/>
    </row>
    <row r="8" spans="1:20" ht="30" customHeight="1">
      <c r="A8" s="20">
        <v>6</v>
      </c>
      <c r="B8" s="8" t="s">
        <v>83</v>
      </c>
      <c r="C8" s="8" t="s">
        <v>84</v>
      </c>
      <c r="D8" s="9" t="s">
        <v>66</v>
      </c>
      <c r="E8" s="8" t="s">
        <v>67</v>
      </c>
      <c r="F8" s="8" t="s">
        <v>68</v>
      </c>
      <c r="G8" s="22"/>
      <c r="H8" s="10" t="s">
        <v>85</v>
      </c>
      <c r="I8" s="6">
        <f t="shared" si="0"/>
        <v>23.52</v>
      </c>
      <c r="J8" s="6">
        <v>88</v>
      </c>
      <c r="K8" s="6">
        <f t="shared" si="1"/>
        <v>52.8</v>
      </c>
      <c r="L8" s="6"/>
      <c r="M8" s="6"/>
      <c r="N8" s="6"/>
      <c r="O8" s="6">
        <f t="shared" si="2"/>
        <v>76.319999999999993</v>
      </c>
      <c r="P8" s="7">
        <v>2</v>
      </c>
      <c r="Q8" s="7" t="s">
        <v>70</v>
      </c>
      <c r="R8" s="20" t="s">
        <v>118</v>
      </c>
      <c r="S8" s="17" t="s">
        <v>24</v>
      </c>
      <c r="T8" s="7"/>
    </row>
    <row r="9" spans="1:20" ht="30" customHeight="1">
      <c r="A9" s="20">
        <v>7</v>
      </c>
      <c r="B9" s="8" t="s">
        <v>86</v>
      </c>
      <c r="C9" s="8" t="s">
        <v>87</v>
      </c>
      <c r="D9" s="9" t="s">
        <v>66</v>
      </c>
      <c r="E9" s="8" t="s">
        <v>67</v>
      </c>
      <c r="F9" s="8" t="s">
        <v>68</v>
      </c>
      <c r="G9" s="22"/>
      <c r="H9" s="10" t="s">
        <v>88</v>
      </c>
      <c r="I9" s="6">
        <f t="shared" si="0"/>
        <v>21.66</v>
      </c>
      <c r="J9" s="6">
        <v>83</v>
      </c>
      <c r="K9" s="6">
        <f t="shared" si="1"/>
        <v>49.8</v>
      </c>
      <c r="L9" s="6"/>
      <c r="M9" s="6"/>
      <c r="N9" s="6"/>
      <c r="O9" s="6">
        <f t="shared" si="2"/>
        <v>71.459999999999994</v>
      </c>
      <c r="P9" s="7">
        <v>8</v>
      </c>
      <c r="Q9" s="7" t="s">
        <v>70</v>
      </c>
      <c r="R9" s="20" t="s">
        <v>118</v>
      </c>
      <c r="S9" s="17" t="s">
        <v>24</v>
      </c>
      <c r="T9" s="7"/>
    </row>
    <row r="10" spans="1:20" ht="30" customHeight="1">
      <c r="A10" s="20">
        <v>8</v>
      </c>
      <c r="B10" s="8" t="s">
        <v>89</v>
      </c>
      <c r="C10" s="8" t="s">
        <v>90</v>
      </c>
      <c r="D10" s="9" t="s">
        <v>66</v>
      </c>
      <c r="E10" s="8" t="s">
        <v>67</v>
      </c>
      <c r="F10" s="8" t="s">
        <v>68</v>
      </c>
      <c r="G10" s="22"/>
      <c r="H10" s="10" t="s">
        <v>91</v>
      </c>
      <c r="I10" s="6">
        <f t="shared" si="0"/>
        <v>21.480000000000004</v>
      </c>
      <c r="J10" s="6">
        <v>85.83</v>
      </c>
      <c r="K10" s="6">
        <f t="shared" si="1"/>
        <v>51.497999999999998</v>
      </c>
      <c r="L10" s="6"/>
      <c r="M10" s="6"/>
      <c r="N10" s="6"/>
      <c r="O10" s="6">
        <f t="shared" si="2"/>
        <v>72.978000000000009</v>
      </c>
      <c r="P10" s="7">
        <v>4</v>
      </c>
      <c r="Q10" s="7" t="s">
        <v>70</v>
      </c>
      <c r="R10" s="20" t="s">
        <v>118</v>
      </c>
      <c r="S10" s="17" t="s">
        <v>24</v>
      </c>
      <c r="T10" s="7"/>
    </row>
    <row r="11" spans="1:20" ht="30" customHeight="1">
      <c r="A11" s="20">
        <v>9</v>
      </c>
      <c r="B11" s="8" t="s">
        <v>95</v>
      </c>
      <c r="C11" s="8" t="s">
        <v>96</v>
      </c>
      <c r="D11" s="9" t="s">
        <v>97</v>
      </c>
      <c r="E11" s="8" t="s">
        <v>98</v>
      </c>
      <c r="F11" s="8" t="s">
        <v>99</v>
      </c>
      <c r="G11" s="19">
        <v>1</v>
      </c>
      <c r="H11" s="10" t="s">
        <v>100</v>
      </c>
      <c r="I11" s="6">
        <f t="shared" si="0"/>
        <v>23.340000000000003</v>
      </c>
      <c r="J11" s="6">
        <v>76</v>
      </c>
      <c r="K11" s="6">
        <f t="shared" si="1"/>
        <v>45.6</v>
      </c>
      <c r="L11" s="6"/>
      <c r="M11" s="6"/>
      <c r="N11" s="6"/>
      <c r="O11" s="6">
        <f t="shared" si="2"/>
        <v>68.94</v>
      </c>
      <c r="P11" s="7">
        <v>1</v>
      </c>
      <c r="Q11" s="7" t="s">
        <v>70</v>
      </c>
      <c r="R11" s="20" t="s">
        <v>118</v>
      </c>
      <c r="S11" s="17" t="s">
        <v>24</v>
      </c>
      <c r="T11" s="18"/>
    </row>
    <row r="12" spans="1:20" ht="30" customHeight="1">
      <c r="A12" s="20">
        <v>10</v>
      </c>
      <c r="B12" s="8" t="s">
        <v>101</v>
      </c>
      <c r="C12" s="8" t="s">
        <v>102</v>
      </c>
      <c r="D12" s="9" t="s">
        <v>103</v>
      </c>
      <c r="E12" s="8" t="s">
        <v>67</v>
      </c>
      <c r="F12" s="8" t="s">
        <v>21</v>
      </c>
      <c r="G12" s="22">
        <v>2</v>
      </c>
      <c r="H12" s="10" t="s">
        <v>104</v>
      </c>
      <c r="I12" s="6">
        <f t="shared" si="0"/>
        <v>22.62</v>
      </c>
      <c r="J12" s="6">
        <v>82.5</v>
      </c>
      <c r="K12" s="6">
        <f t="shared" si="1"/>
        <v>49.5</v>
      </c>
      <c r="L12" s="6"/>
      <c r="M12" s="6"/>
      <c r="N12" s="6"/>
      <c r="O12" s="6">
        <f t="shared" si="2"/>
        <v>72.12</v>
      </c>
      <c r="P12" s="7">
        <v>1</v>
      </c>
      <c r="Q12" s="7" t="s">
        <v>70</v>
      </c>
      <c r="R12" s="20" t="s">
        <v>118</v>
      </c>
      <c r="S12" s="17" t="s">
        <v>24</v>
      </c>
      <c r="T12" s="7"/>
    </row>
    <row r="13" spans="1:20" ht="30" customHeight="1">
      <c r="A13" s="20">
        <v>11</v>
      </c>
      <c r="B13" s="8" t="s">
        <v>105</v>
      </c>
      <c r="C13" s="8" t="s">
        <v>106</v>
      </c>
      <c r="D13" s="9" t="s">
        <v>103</v>
      </c>
      <c r="E13" s="8" t="s">
        <v>67</v>
      </c>
      <c r="F13" s="8" t="s">
        <v>21</v>
      </c>
      <c r="G13" s="22"/>
      <c r="H13" s="10" t="s">
        <v>107</v>
      </c>
      <c r="I13" s="6">
        <f t="shared" si="0"/>
        <v>21.28</v>
      </c>
      <c r="J13" s="6">
        <v>75.33</v>
      </c>
      <c r="K13" s="6">
        <f t="shared" si="1"/>
        <v>45.198</v>
      </c>
      <c r="L13" s="6"/>
      <c r="M13" s="6"/>
      <c r="N13" s="6"/>
      <c r="O13" s="6">
        <f t="shared" si="2"/>
        <v>66.478000000000009</v>
      </c>
      <c r="P13" s="7">
        <v>2</v>
      </c>
      <c r="Q13" s="7" t="s">
        <v>70</v>
      </c>
      <c r="R13" s="20" t="s">
        <v>118</v>
      </c>
      <c r="S13" s="17" t="s">
        <v>24</v>
      </c>
      <c r="T13" s="7"/>
    </row>
    <row r="14" spans="1:20" ht="30" customHeight="1">
      <c r="A14" s="20">
        <v>12</v>
      </c>
      <c r="B14" s="8" t="s">
        <v>108</v>
      </c>
      <c r="C14" s="8" t="s">
        <v>109</v>
      </c>
      <c r="D14" s="9" t="s">
        <v>110</v>
      </c>
      <c r="E14" s="8" t="s">
        <v>67</v>
      </c>
      <c r="F14" s="8" t="s">
        <v>21</v>
      </c>
      <c r="G14" s="22">
        <v>2</v>
      </c>
      <c r="H14" s="10" t="s">
        <v>111</v>
      </c>
      <c r="I14" s="6">
        <f>H14*40%</f>
        <v>24</v>
      </c>
      <c r="J14" s="6">
        <v>74.33</v>
      </c>
      <c r="K14" s="6"/>
      <c r="L14" s="6" t="s">
        <v>22</v>
      </c>
      <c r="M14" s="6">
        <v>86.67</v>
      </c>
      <c r="N14" s="6">
        <f>(M14*30%+J14*70%)*60%</f>
        <v>46.819199999999995</v>
      </c>
      <c r="O14" s="6">
        <f>I14+N14</f>
        <v>70.819199999999995</v>
      </c>
      <c r="P14" s="7">
        <v>2</v>
      </c>
      <c r="Q14" s="7" t="s">
        <v>70</v>
      </c>
      <c r="R14" s="20" t="s">
        <v>118</v>
      </c>
      <c r="S14" s="17" t="s">
        <v>24</v>
      </c>
      <c r="T14" s="7"/>
    </row>
    <row r="15" spans="1:20" ht="30" customHeight="1">
      <c r="A15" s="20">
        <v>13</v>
      </c>
      <c r="B15" s="8" t="s">
        <v>112</v>
      </c>
      <c r="C15" s="8" t="s">
        <v>113</v>
      </c>
      <c r="D15" s="9" t="s">
        <v>110</v>
      </c>
      <c r="E15" s="8" t="s">
        <v>67</v>
      </c>
      <c r="F15" s="8" t="s">
        <v>21</v>
      </c>
      <c r="G15" s="22"/>
      <c r="H15" s="10" t="s">
        <v>114</v>
      </c>
      <c r="I15" s="6">
        <f t="shared" ref="I15" si="3">H15*40%</f>
        <v>21</v>
      </c>
      <c r="J15" s="6">
        <v>86.17</v>
      </c>
      <c r="K15" s="6"/>
      <c r="L15" s="6" t="s">
        <v>22</v>
      </c>
      <c r="M15" s="6">
        <v>89.53</v>
      </c>
      <c r="N15" s="6">
        <f t="shared" ref="N15" si="4">(M15*30%+J15*70%)*60%</f>
        <v>52.306799999999996</v>
      </c>
      <c r="O15" s="6">
        <f t="shared" ref="O15" si="5">I15+N15</f>
        <v>73.306799999999996</v>
      </c>
      <c r="P15" s="7">
        <v>1</v>
      </c>
      <c r="Q15" s="7" t="s">
        <v>70</v>
      </c>
      <c r="R15" s="20" t="s">
        <v>118</v>
      </c>
      <c r="S15" s="17" t="s">
        <v>24</v>
      </c>
      <c r="T15" s="7"/>
    </row>
  </sheetData>
  <mergeCells count="4">
    <mergeCell ref="A1:T1"/>
    <mergeCell ref="G12:G13"/>
    <mergeCell ref="G14:G15"/>
    <mergeCell ref="G3:G10"/>
  </mergeCells>
  <phoneticPr fontId="8" type="noConversion"/>
  <printOptions horizontalCentered="1"/>
  <pageMargins left="0.31496062992125984" right="0.31496062992125984"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U13"/>
  <sheetViews>
    <sheetView tabSelected="1" workbookViewId="0">
      <selection activeCell="A3" sqref="A3:XFD13"/>
    </sheetView>
  </sheetViews>
  <sheetFormatPr defaultColWidth="9" defaultRowHeight="14.4"/>
  <cols>
    <col min="1" max="1" width="2.77734375" style="1" customWidth="1"/>
    <col min="2" max="2" width="6.6640625" style="1" customWidth="1"/>
    <col min="3" max="3" width="10.88671875" style="1" customWidth="1"/>
    <col min="4" max="4" width="7" style="1" customWidth="1"/>
    <col min="5" max="5" width="8" customWidth="1"/>
    <col min="6" max="6" width="11.44140625" style="1" customWidth="1"/>
    <col min="7" max="7" width="4.6640625" style="1" customWidth="1"/>
    <col min="8" max="10" width="7.21875" style="13" customWidth="1"/>
    <col min="11" max="11" width="6.5546875" style="13" customWidth="1"/>
    <col min="12" max="12" width="5.6640625" style="13" customWidth="1"/>
    <col min="13" max="13" width="6.44140625" style="13" customWidth="1"/>
    <col min="14" max="15" width="7.33203125" style="13" customWidth="1"/>
    <col min="16" max="16" width="5.33203125" style="13" customWidth="1"/>
    <col min="17" max="17" width="5" style="1" customWidth="1"/>
    <col min="18" max="19" width="6.109375" style="3" customWidth="1"/>
    <col min="20" max="20" width="4.88671875" style="1" customWidth="1"/>
    <col min="21" max="21" width="4.88671875" customWidth="1"/>
    <col min="22" max="22" width="18.6640625" customWidth="1"/>
  </cols>
  <sheetData>
    <row r="1" spans="1:21" ht="43.2" customHeight="1">
      <c r="A1" s="23" t="s">
        <v>119</v>
      </c>
      <c r="B1" s="23"/>
      <c r="C1" s="23"/>
      <c r="D1" s="23"/>
      <c r="E1" s="23"/>
      <c r="F1" s="23"/>
      <c r="G1" s="23"/>
      <c r="H1" s="23"/>
      <c r="I1" s="23"/>
      <c r="J1" s="23"/>
      <c r="K1" s="23"/>
      <c r="L1" s="23"/>
      <c r="M1" s="23"/>
      <c r="N1" s="23"/>
      <c r="O1" s="23"/>
      <c r="P1" s="23"/>
      <c r="Q1" s="23"/>
      <c r="R1" s="23"/>
      <c r="S1" s="23"/>
      <c r="T1" s="23"/>
      <c r="U1" s="23"/>
    </row>
    <row r="2" spans="1:21" s="1" customFormat="1" ht="100.8" customHeight="1">
      <c r="A2" s="4" t="s">
        <v>0</v>
      </c>
      <c r="B2" s="4" t="s">
        <v>1</v>
      </c>
      <c r="C2" s="4" t="s">
        <v>2</v>
      </c>
      <c r="D2" s="4" t="s">
        <v>3</v>
      </c>
      <c r="E2" s="4" t="s">
        <v>4</v>
      </c>
      <c r="F2" s="4" t="s">
        <v>5</v>
      </c>
      <c r="G2" s="4" t="s">
        <v>6</v>
      </c>
      <c r="H2" s="12" t="s">
        <v>7</v>
      </c>
      <c r="I2" s="12" t="s">
        <v>8</v>
      </c>
      <c r="J2" s="12" t="s">
        <v>9</v>
      </c>
      <c r="K2" s="12" t="s">
        <v>10</v>
      </c>
      <c r="L2" s="12" t="s">
        <v>11</v>
      </c>
      <c r="M2" s="12" t="s">
        <v>12</v>
      </c>
      <c r="N2" s="12" t="s">
        <v>13</v>
      </c>
      <c r="O2" s="12" t="s">
        <v>14</v>
      </c>
      <c r="P2" s="12" t="s">
        <v>115</v>
      </c>
      <c r="Q2" s="4" t="s">
        <v>15</v>
      </c>
      <c r="R2" s="4" t="s">
        <v>16</v>
      </c>
      <c r="S2" s="4" t="s">
        <v>120</v>
      </c>
      <c r="T2" s="4" t="s">
        <v>17</v>
      </c>
      <c r="U2" s="4" t="s">
        <v>18</v>
      </c>
    </row>
    <row r="3" spans="1:21" ht="48.6" customHeight="1">
      <c r="A3" s="14">
        <v>1</v>
      </c>
      <c r="B3" s="16" t="s">
        <v>25</v>
      </c>
      <c r="C3" s="16">
        <v>19040305421</v>
      </c>
      <c r="D3" s="16" t="s">
        <v>19</v>
      </c>
      <c r="E3" s="16" t="s">
        <v>20</v>
      </c>
      <c r="F3" s="16" t="s">
        <v>21</v>
      </c>
      <c r="G3" s="16">
        <v>1</v>
      </c>
      <c r="H3" s="15">
        <v>50</v>
      </c>
      <c r="I3" s="15">
        <f t="shared" ref="I3:I13" si="0">H3*50%</f>
        <v>25</v>
      </c>
      <c r="J3" s="15">
        <v>78.33</v>
      </c>
      <c r="K3" s="15"/>
      <c r="L3" s="15" t="s">
        <v>22</v>
      </c>
      <c r="M3" s="15">
        <v>95</v>
      </c>
      <c r="N3" s="15">
        <f t="shared" ref="N3" si="1">(M3*30%+J3*70%)*50%</f>
        <v>41.665499999999994</v>
      </c>
      <c r="O3" s="15">
        <f t="shared" ref="O3" si="2">I3+N3</f>
        <v>66.665499999999994</v>
      </c>
      <c r="P3" s="15"/>
      <c r="Q3" s="14">
        <v>1</v>
      </c>
      <c r="R3" s="14" t="s">
        <v>23</v>
      </c>
      <c r="S3" s="14" t="s">
        <v>121</v>
      </c>
      <c r="T3" s="14" t="s">
        <v>24</v>
      </c>
      <c r="U3" s="14"/>
    </row>
    <row r="4" spans="1:21" ht="48.6" customHeight="1">
      <c r="A4" s="14">
        <v>2</v>
      </c>
      <c r="B4" s="14" t="s">
        <v>29</v>
      </c>
      <c r="C4" s="14">
        <v>19040312228</v>
      </c>
      <c r="D4" s="14" t="s">
        <v>26</v>
      </c>
      <c r="E4" s="14" t="s">
        <v>27</v>
      </c>
      <c r="F4" s="14" t="s">
        <v>28</v>
      </c>
      <c r="G4" s="16">
        <v>1</v>
      </c>
      <c r="H4" s="15">
        <v>60</v>
      </c>
      <c r="I4" s="15">
        <f t="shared" si="0"/>
        <v>30</v>
      </c>
      <c r="J4" s="15">
        <v>81.83</v>
      </c>
      <c r="K4" s="15">
        <f t="shared" ref="K4:K7" si="3">J4*50%</f>
        <v>40.914999999999999</v>
      </c>
      <c r="L4" s="15"/>
      <c r="M4" s="15"/>
      <c r="N4" s="15"/>
      <c r="O4" s="15">
        <f t="shared" ref="O4:O7" si="4">I4+K4</f>
        <v>70.914999999999992</v>
      </c>
      <c r="P4" s="15">
        <v>87.67</v>
      </c>
      <c r="Q4" s="14">
        <v>1</v>
      </c>
      <c r="R4" s="14" t="s">
        <v>23</v>
      </c>
      <c r="S4" s="14" t="s">
        <v>121</v>
      </c>
      <c r="T4" s="14" t="s">
        <v>24</v>
      </c>
      <c r="U4" s="14"/>
    </row>
    <row r="5" spans="1:21" ht="48.6" customHeight="1">
      <c r="A5" s="14">
        <v>3</v>
      </c>
      <c r="B5" s="14" t="s">
        <v>30</v>
      </c>
      <c r="C5" s="14">
        <v>19040310005</v>
      </c>
      <c r="D5" s="14" t="s">
        <v>31</v>
      </c>
      <c r="E5" s="14" t="s">
        <v>27</v>
      </c>
      <c r="F5" s="14" t="s">
        <v>32</v>
      </c>
      <c r="G5" s="16">
        <v>1</v>
      </c>
      <c r="H5" s="15">
        <v>68</v>
      </c>
      <c r="I5" s="15">
        <f t="shared" si="0"/>
        <v>34</v>
      </c>
      <c r="J5" s="15">
        <v>81.67</v>
      </c>
      <c r="K5" s="15">
        <f t="shared" si="3"/>
        <v>40.835000000000001</v>
      </c>
      <c r="L5" s="15"/>
      <c r="M5" s="15"/>
      <c r="N5" s="15"/>
      <c r="O5" s="15">
        <f t="shared" si="4"/>
        <v>74.835000000000008</v>
      </c>
      <c r="P5" s="15"/>
      <c r="Q5" s="14">
        <v>1</v>
      </c>
      <c r="R5" s="14" t="s">
        <v>23</v>
      </c>
      <c r="S5" s="14" t="s">
        <v>121</v>
      </c>
      <c r="T5" s="14" t="s">
        <v>24</v>
      </c>
      <c r="U5" s="14"/>
    </row>
    <row r="6" spans="1:21" s="2" customFormat="1" ht="48.6" customHeight="1">
      <c r="A6" s="14">
        <v>4</v>
      </c>
      <c r="B6" s="14" t="s">
        <v>33</v>
      </c>
      <c r="C6" s="14">
        <v>19040203304</v>
      </c>
      <c r="D6" s="14" t="s">
        <v>34</v>
      </c>
      <c r="E6" s="14" t="s">
        <v>35</v>
      </c>
      <c r="F6" s="14" t="s">
        <v>36</v>
      </c>
      <c r="G6" s="16">
        <v>1</v>
      </c>
      <c r="H6" s="15">
        <v>61</v>
      </c>
      <c r="I6" s="15">
        <f t="shared" si="0"/>
        <v>30.5</v>
      </c>
      <c r="J6" s="15">
        <v>82.87</v>
      </c>
      <c r="K6" s="15">
        <f t="shared" si="3"/>
        <v>41.435000000000002</v>
      </c>
      <c r="L6" s="15"/>
      <c r="M6" s="15"/>
      <c r="N6" s="15"/>
      <c r="O6" s="15">
        <f t="shared" si="4"/>
        <v>71.935000000000002</v>
      </c>
      <c r="P6" s="15"/>
      <c r="Q6" s="14">
        <v>1</v>
      </c>
      <c r="R6" s="14" t="s">
        <v>23</v>
      </c>
      <c r="S6" s="14" t="s">
        <v>121</v>
      </c>
      <c r="T6" s="14" t="s">
        <v>24</v>
      </c>
      <c r="U6" s="14"/>
    </row>
    <row r="7" spans="1:21" s="2" customFormat="1" ht="48.6" customHeight="1">
      <c r="A7" s="14">
        <v>5</v>
      </c>
      <c r="B7" s="14" t="s">
        <v>40</v>
      </c>
      <c r="C7" s="14">
        <v>19040309022</v>
      </c>
      <c r="D7" s="14" t="s">
        <v>37</v>
      </c>
      <c r="E7" s="14" t="s">
        <v>38</v>
      </c>
      <c r="F7" s="14" t="s">
        <v>39</v>
      </c>
      <c r="G7" s="16">
        <v>1</v>
      </c>
      <c r="H7" s="15">
        <v>62</v>
      </c>
      <c r="I7" s="15">
        <f t="shared" si="0"/>
        <v>31</v>
      </c>
      <c r="J7" s="15">
        <v>85.5</v>
      </c>
      <c r="K7" s="15">
        <f t="shared" si="3"/>
        <v>42.75</v>
      </c>
      <c r="L7" s="15"/>
      <c r="M7" s="15"/>
      <c r="N7" s="15"/>
      <c r="O7" s="15">
        <f t="shared" si="4"/>
        <v>73.75</v>
      </c>
      <c r="P7" s="15"/>
      <c r="Q7" s="14">
        <v>1</v>
      </c>
      <c r="R7" s="14" t="s">
        <v>23</v>
      </c>
      <c r="S7" s="14" t="s">
        <v>121</v>
      </c>
      <c r="T7" s="14" t="s">
        <v>24</v>
      </c>
      <c r="U7" s="14"/>
    </row>
    <row r="8" spans="1:21" ht="48.6" customHeight="1">
      <c r="A8" s="14">
        <v>6</v>
      </c>
      <c r="B8" s="14" t="s">
        <v>41</v>
      </c>
      <c r="C8" s="14">
        <v>19040203613</v>
      </c>
      <c r="D8" s="14" t="s">
        <v>42</v>
      </c>
      <c r="E8" s="14" t="s">
        <v>43</v>
      </c>
      <c r="F8" s="14" t="s">
        <v>39</v>
      </c>
      <c r="G8" s="16">
        <v>1</v>
      </c>
      <c r="H8" s="15">
        <v>63</v>
      </c>
      <c r="I8" s="15">
        <f t="shared" si="0"/>
        <v>31.5</v>
      </c>
      <c r="J8" s="15">
        <v>81.17</v>
      </c>
      <c r="K8" s="15"/>
      <c r="L8" s="15" t="s">
        <v>22</v>
      </c>
      <c r="M8" s="15">
        <v>85.2</v>
      </c>
      <c r="N8" s="15">
        <f t="shared" ref="N8" si="5">(M8*30%+J8*70%)*50%</f>
        <v>41.189499999999995</v>
      </c>
      <c r="O8" s="15">
        <f t="shared" ref="O8" si="6">I8+N8</f>
        <v>72.689499999999995</v>
      </c>
      <c r="P8" s="15"/>
      <c r="Q8" s="14">
        <v>1</v>
      </c>
      <c r="R8" s="14" t="s">
        <v>23</v>
      </c>
      <c r="S8" s="14" t="s">
        <v>121</v>
      </c>
      <c r="T8" s="14" t="s">
        <v>24</v>
      </c>
      <c r="U8" s="14"/>
    </row>
    <row r="9" spans="1:21" ht="48.6" customHeight="1">
      <c r="A9" s="14">
        <v>7</v>
      </c>
      <c r="B9" s="14" t="s">
        <v>47</v>
      </c>
      <c r="C9" s="14">
        <v>19040611727</v>
      </c>
      <c r="D9" s="14" t="s">
        <v>44</v>
      </c>
      <c r="E9" s="14" t="s">
        <v>45</v>
      </c>
      <c r="F9" s="14" t="s">
        <v>46</v>
      </c>
      <c r="G9" s="16">
        <v>1</v>
      </c>
      <c r="H9" s="15">
        <v>58</v>
      </c>
      <c r="I9" s="15">
        <f t="shared" si="0"/>
        <v>29</v>
      </c>
      <c r="J9" s="15">
        <v>79.930000000000007</v>
      </c>
      <c r="K9" s="15">
        <f t="shared" ref="K9:K10" si="7">J9*50%</f>
        <v>39.965000000000003</v>
      </c>
      <c r="L9" s="15"/>
      <c r="M9" s="15"/>
      <c r="N9" s="15"/>
      <c r="O9" s="15">
        <v>68.97</v>
      </c>
      <c r="P9" s="15"/>
      <c r="Q9" s="14">
        <v>1</v>
      </c>
      <c r="R9" s="14" t="s">
        <v>23</v>
      </c>
      <c r="S9" s="14" t="s">
        <v>121</v>
      </c>
      <c r="T9" s="14" t="s">
        <v>24</v>
      </c>
      <c r="U9" s="14"/>
    </row>
    <row r="10" spans="1:21" ht="48.6" customHeight="1">
      <c r="A10" s="14">
        <v>8</v>
      </c>
      <c r="B10" s="14" t="s">
        <v>51</v>
      </c>
      <c r="C10" s="14">
        <v>19040505524</v>
      </c>
      <c r="D10" s="14" t="s">
        <v>48</v>
      </c>
      <c r="E10" s="14" t="s">
        <v>49</v>
      </c>
      <c r="F10" s="14" t="s">
        <v>50</v>
      </c>
      <c r="G10" s="16">
        <v>1</v>
      </c>
      <c r="H10" s="15">
        <v>59</v>
      </c>
      <c r="I10" s="15">
        <f t="shared" si="0"/>
        <v>29.5</v>
      </c>
      <c r="J10" s="15">
        <v>87.3</v>
      </c>
      <c r="K10" s="15">
        <f t="shared" si="7"/>
        <v>43.65</v>
      </c>
      <c r="L10" s="15"/>
      <c r="M10" s="15"/>
      <c r="N10" s="15"/>
      <c r="O10" s="15">
        <v>73.150000000000006</v>
      </c>
      <c r="P10" s="15"/>
      <c r="Q10" s="14">
        <v>1</v>
      </c>
      <c r="R10" s="14" t="s">
        <v>23</v>
      </c>
      <c r="S10" s="14" t="s">
        <v>121</v>
      </c>
      <c r="T10" s="14" t="s">
        <v>24</v>
      </c>
      <c r="U10" s="14"/>
    </row>
    <row r="11" spans="1:21" ht="48.6" customHeight="1">
      <c r="A11" s="14">
        <v>9</v>
      </c>
      <c r="B11" s="14" t="s">
        <v>52</v>
      </c>
      <c r="C11" s="14">
        <v>19040211312</v>
      </c>
      <c r="D11" s="14" t="s">
        <v>53</v>
      </c>
      <c r="E11" s="14" t="s">
        <v>54</v>
      </c>
      <c r="F11" s="14" t="s">
        <v>55</v>
      </c>
      <c r="G11" s="16">
        <v>1</v>
      </c>
      <c r="H11" s="15">
        <v>58</v>
      </c>
      <c r="I11" s="15">
        <f t="shared" si="0"/>
        <v>29</v>
      </c>
      <c r="J11" s="15">
        <v>84.83</v>
      </c>
      <c r="K11" s="15"/>
      <c r="L11" s="15" t="s">
        <v>22</v>
      </c>
      <c r="M11" s="15">
        <v>91</v>
      </c>
      <c r="N11" s="15">
        <f t="shared" ref="N11" si="8">(M11*30%+J11*70%)*50%</f>
        <v>43.340499999999999</v>
      </c>
      <c r="O11" s="15">
        <f t="shared" ref="O11" si="9">I11+N11</f>
        <v>72.340499999999992</v>
      </c>
      <c r="P11" s="15"/>
      <c r="Q11" s="14">
        <v>1</v>
      </c>
      <c r="R11" s="14" t="s">
        <v>23</v>
      </c>
      <c r="S11" s="14" t="s">
        <v>121</v>
      </c>
      <c r="T11" s="14" t="s">
        <v>24</v>
      </c>
      <c r="U11" s="14"/>
    </row>
    <row r="12" spans="1:21" ht="48.6" customHeight="1">
      <c r="A12" s="14">
        <v>10</v>
      </c>
      <c r="B12" s="14" t="s">
        <v>59</v>
      </c>
      <c r="C12" s="14">
        <v>19040605315</v>
      </c>
      <c r="D12" s="14" t="s">
        <v>56</v>
      </c>
      <c r="E12" s="14" t="s">
        <v>57</v>
      </c>
      <c r="F12" s="14" t="s">
        <v>58</v>
      </c>
      <c r="G12" s="16">
        <v>1</v>
      </c>
      <c r="H12" s="15">
        <v>54</v>
      </c>
      <c r="I12" s="15">
        <f t="shared" si="0"/>
        <v>27</v>
      </c>
      <c r="J12" s="15">
        <v>82.5</v>
      </c>
      <c r="K12" s="15">
        <f t="shared" ref="K12:K13" si="10">J12*50%</f>
        <v>41.25</v>
      </c>
      <c r="L12" s="15"/>
      <c r="M12" s="15"/>
      <c r="N12" s="15"/>
      <c r="O12" s="15">
        <v>68.25</v>
      </c>
      <c r="P12" s="15"/>
      <c r="Q12" s="14">
        <v>1</v>
      </c>
      <c r="R12" s="14" t="s">
        <v>23</v>
      </c>
      <c r="S12" s="14" t="s">
        <v>121</v>
      </c>
      <c r="T12" s="14" t="s">
        <v>24</v>
      </c>
      <c r="U12" s="14"/>
    </row>
    <row r="13" spans="1:21" ht="48.6" customHeight="1">
      <c r="A13" s="14">
        <v>11</v>
      </c>
      <c r="B13" s="14" t="s">
        <v>60</v>
      </c>
      <c r="C13" s="14">
        <v>19050108714</v>
      </c>
      <c r="D13" s="14" t="s">
        <v>61</v>
      </c>
      <c r="E13" s="14" t="s">
        <v>38</v>
      </c>
      <c r="F13" s="14" t="s">
        <v>62</v>
      </c>
      <c r="G13" s="16">
        <v>1</v>
      </c>
      <c r="H13" s="15">
        <v>56</v>
      </c>
      <c r="I13" s="15">
        <f t="shared" si="0"/>
        <v>28</v>
      </c>
      <c r="J13" s="15">
        <v>84.87</v>
      </c>
      <c r="K13" s="15">
        <f t="shared" si="10"/>
        <v>42.435000000000002</v>
      </c>
      <c r="L13" s="15"/>
      <c r="M13" s="15"/>
      <c r="N13" s="15"/>
      <c r="O13" s="15">
        <v>70.44</v>
      </c>
      <c r="P13" s="15"/>
      <c r="Q13" s="14">
        <v>1</v>
      </c>
      <c r="R13" s="14" t="s">
        <v>23</v>
      </c>
      <c r="S13" s="14" t="s">
        <v>121</v>
      </c>
      <c r="T13" s="14" t="s">
        <v>63</v>
      </c>
      <c r="U13" s="14"/>
    </row>
  </sheetData>
  <mergeCells count="1">
    <mergeCell ref="A1:U1"/>
  </mergeCells>
  <phoneticPr fontId="4" type="noConversion"/>
  <printOptions horizontalCentered="1"/>
  <pageMargins left="0.31496062992126" right="0.31496062992126" top="0.55118110236220497" bottom="0.55118110236220497" header="0.31496062992126" footer="0.31496062992126"/>
  <pageSetup paperSize="9"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 defaultRowHeight="14.4"/>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医疗类岗位</vt:lpstr>
      <vt:lpstr>综合类岗位</vt:lpstr>
      <vt:lpstr>Sheet2</vt:lpstr>
      <vt:lpstr>Sheet3</vt:lpstr>
      <vt:lpstr>综合类岗位!Print_Titles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微软中国</dc:creator>
  <cp:lastModifiedBy>Administrator</cp:lastModifiedBy>
  <cp:lastPrinted>2019-09-11T01:08:20Z</cp:lastPrinted>
  <dcterms:created xsi:type="dcterms:W3CDTF">2019-06-25T09:46:00Z</dcterms:created>
  <dcterms:modified xsi:type="dcterms:W3CDTF">2019-09-11T01:09:04Z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