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75"/>
  </bookViews>
  <sheets>
    <sheet name="Sheet1" sheetId="1" r:id="rId1"/>
    <sheet name="Sheet2" sheetId="4" state="hidden" r:id="rId2"/>
  </sheets>
  <definedNames>
    <definedName name="_xlnm.Print_Titles" localSheetId="0">Sheet1!$2:$2</definedName>
  </definedNames>
  <calcPr calcId="144525"/>
</workbook>
</file>

<file path=xl/sharedStrings.xml><?xml version="1.0" encoding="utf-8"?>
<sst xmlns="http://schemas.openxmlformats.org/spreadsheetml/2006/main" count="37412" uniqueCount="14679">
  <si>
    <t>2019年公开招聘和引进教师体检入围名单</t>
  </si>
  <si>
    <t>序号</t>
  </si>
  <si>
    <t>报考岗位</t>
  </si>
  <si>
    <t>姓名</t>
  </si>
  <si>
    <t>性别</t>
  </si>
  <si>
    <t>准考证号</t>
  </si>
  <si>
    <t>电话号码</t>
  </si>
  <si>
    <t>综合成绩</t>
  </si>
  <si>
    <t>备注</t>
  </si>
  <si>
    <t>01_高中历史</t>
  </si>
  <si>
    <t>03_高中通用技术</t>
  </si>
  <si>
    <t>04_高中语文</t>
  </si>
  <si>
    <t>05_高中数学</t>
  </si>
  <si>
    <t>放弃体检</t>
  </si>
  <si>
    <t>赵文庭</t>
  </si>
  <si>
    <t>女</t>
  </si>
  <si>
    <t>递补</t>
  </si>
  <si>
    <t>06_高中英语</t>
  </si>
  <si>
    <t>07_高中物理</t>
  </si>
  <si>
    <t>08_高中化学</t>
  </si>
  <si>
    <t>09_高中生物</t>
  </si>
  <si>
    <t>10_高中历史</t>
  </si>
  <si>
    <t>曹霞</t>
  </si>
  <si>
    <t>11_高中地理</t>
  </si>
  <si>
    <t>刘燕飞</t>
  </si>
  <si>
    <t>12_高中政治</t>
  </si>
  <si>
    <t>14_初中语文</t>
  </si>
  <si>
    <t>15_初中数学</t>
  </si>
  <si>
    <t>王日新</t>
  </si>
  <si>
    <t>16_初中英语</t>
  </si>
  <si>
    <t>17_初中物理</t>
  </si>
  <si>
    <t>男</t>
  </si>
  <si>
    <t>18_初中化学</t>
  </si>
  <si>
    <t>19_初中生物</t>
  </si>
  <si>
    <t>20_初中历史</t>
  </si>
  <si>
    <t>刘志媛</t>
  </si>
  <si>
    <t>21_初中地理</t>
  </si>
  <si>
    <t>22_初中政治</t>
  </si>
  <si>
    <t>25_小学普师</t>
  </si>
  <si>
    <t>谢艳春</t>
  </si>
  <si>
    <t>王英</t>
  </si>
  <si>
    <t>龚秋云</t>
  </si>
  <si>
    <t>刘志宇</t>
  </si>
  <si>
    <t>蔡琪</t>
  </si>
  <si>
    <t>29_机械教师</t>
  </si>
  <si>
    <t>30_电气教师</t>
  </si>
  <si>
    <t>31_计算机教师</t>
  </si>
  <si>
    <t>32_电子商务教师</t>
  </si>
  <si>
    <t>33_旅游教师</t>
  </si>
  <si>
    <t>34_英语教师</t>
  </si>
  <si>
    <t>36_语文教师</t>
  </si>
  <si>
    <t>38_语文教学</t>
  </si>
  <si>
    <t>40_英语教学</t>
  </si>
  <si>
    <t>26_小学音乐</t>
  </si>
  <si>
    <t>02_高中音乐</t>
  </si>
  <si>
    <t>23_初中音乐</t>
  </si>
  <si>
    <t>42_音乐教学</t>
  </si>
  <si>
    <t>28_小学体育</t>
  </si>
  <si>
    <t>谢鹏</t>
  </si>
  <si>
    <t>张晓峰</t>
  </si>
  <si>
    <t>袁晨飞</t>
  </si>
  <si>
    <t>41_体育教学</t>
  </si>
  <si>
    <t>24_初中体育</t>
  </si>
  <si>
    <t>27_小学美术</t>
  </si>
  <si>
    <t>44_数控实习指导教师</t>
  </si>
  <si>
    <t>经济专业教学（引进）</t>
  </si>
  <si>
    <t>陈剑</t>
  </si>
  <si>
    <t>人才引进</t>
  </si>
  <si>
    <t>1021201906130928246776</t>
  </si>
  <si>
    <t>市一中</t>
  </si>
  <si>
    <t>432524199212130642</t>
  </si>
  <si>
    <t>何书林</t>
  </si>
  <si>
    <t>15674361783</t>
  </si>
  <si>
    <t>1992-12-13</t>
  </si>
  <si>
    <t>全日制硕士研究生</t>
  </si>
  <si>
    <t>云南大学</t>
  </si>
  <si>
    <t>专门史</t>
  </si>
  <si>
    <t>汉</t>
  </si>
  <si>
    <t>湖南省新化县</t>
  </si>
  <si>
    <t>2018年7月</t>
  </si>
  <si>
    <t/>
  </si>
  <si>
    <t>未婚</t>
  </si>
  <si>
    <t>团员</t>
  </si>
  <si>
    <t>新化县西河镇</t>
  </si>
  <si>
    <t>高中历史教师资格证</t>
  </si>
  <si>
    <t>唱歌跳舞</t>
  </si>
  <si>
    <t>2018年7月毕业于云南大学，之后任教于花垣县民族中学,现已办理辞职手续</t>
  </si>
  <si>
    <t>在文山学院学报上发表两篇学术性论文</t>
  </si>
  <si>
    <t>1021201906130952256817</t>
  </si>
  <si>
    <t>431224199606275601</t>
  </si>
  <si>
    <t>黄文慧</t>
  </si>
  <si>
    <t>17752747162</t>
  </si>
  <si>
    <t>1996-06-27</t>
  </si>
  <si>
    <t>全日制本科</t>
  </si>
  <si>
    <t>衡阳师范学院</t>
  </si>
  <si>
    <t>历史学</t>
  </si>
  <si>
    <t>湖南省怀化市溆浦县水东镇板栗坪村十八组</t>
  </si>
  <si>
    <t>2019年7月</t>
  </si>
  <si>
    <t>419300</t>
  </si>
  <si>
    <t>共青团员</t>
  </si>
  <si>
    <t>高级教师资格证</t>
  </si>
  <si>
    <t>溆浦人才市场</t>
  </si>
  <si>
    <t>高中在溆浦县一中上学
大学考进衡阳师范学院
大一至大三上期参加各种学校活动，获得比较多奖项，四六级证书、计算机一级，普通话二甲等，同时，在学校当了三年的学生干部。
大三下半期参加学校的顶岗实习，大四进行代课实习。</t>
  </si>
  <si>
    <t>大三上学期：学校组织去参加顶岗实习，教初中历史，得到“优秀实习生”称号。
大四下学期：去到一个公立学校代课，教高一历史，所教班级成绩较好。</t>
  </si>
  <si>
    <t>1021201906131421067198</t>
  </si>
  <si>
    <t>432502198812037123</t>
  </si>
  <si>
    <t>杨雪峰</t>
  </si>
  <si>
    <t>15973205756</t>
  </si>
  <si>
    <t>1988-12-03</t>
  </si>
  <si>
    <t>湖南科技大学</t>
  </si>
  <si>
    <t>世界史</t>
  </si>
  <si>
    <t>湖南省宁乡县夏铎铺派出所夏铎铺镇</t>
  </si>
  <si>
    <t>2014年6月</t>
  </si>
  <si>
    <t>已婚</t>
  </si>
  <si>
    <t>中共党员</t>
  </si>
  <si>
    <t>841847371@qq.com;xinyu123200886@126.com</t>
  </si>
  <si>
    <t>湖南省冷水江市桃园小区</t>
  </si>
  <si>
    <t>教育简历：
●2001年9月-2004年6月，中连中学，初中
●2004年9月-2007年6月，冷水江市第一中学，高中
●2007年9月-2011年6月，湖南科学大学，历史学专业,本科学历，学士学位。
●2011年9月-2014年6月，湖南科技大学，世界史专业，研究生学历，硕士学位。
工作经历：
●2016年1月-2018年2月底，在湖南省新化县第二中学任高中历史教师
●2018年8月至今，在福建师范大学平潭附属中学任高中历史教师</t>
  </si>
  <si>
    <t>1021201906142130267982</t>
  </si>
  <si>
    <t>432522199609182464</t>
  </si>
  <si>
    <t>雷亚文</t>
  </si>
  <si>
    <t>18797475787</t>
  </si>
  <si>
    <t>1996-09-18</t>
  </si>
  <si>
    <t>吉首大学</t>
  </si>
  <si>
    <t>历史学（师范）</t>
  </si>
  <si>
    <t>汉族</t>
  </si>
  <si>
    <t>湖南省娄底市双峰县花门镇</t>
  </si>
  <si>
    <t>2018.06</t>
  </si>
  <si>
    <t>1625547239@qq.com</t>
  </si>
  <si>
    <t>·高级中学教师资格证</t>
  </si>
  <si>
    <t>2018.05</t>
  </si>
  <si>
    <t>湖南省娄底市教育局</t>
  </si>
  <si>
    <t>2017.9——11月  芷江一中实习
2018.9至今邵东经纬实验学校任教</t>
  </si>
  <si>
    <t>1021201906142131587984</t>
  </si>
  <si>
    <t>432524198912248831</t>
  </si>
  <si>
    <t>徐慧</t>
  </si>
  <si>
    <t>18613166336</t>
  </si>
  <si>
    <t>1989-12-24</t>
  </si>
  <si>
    <t>长沙理工大学城南学院</t>
  </si>
  <si>
    <t>国际经济与贸易</t>
  </si>
  <si>
    <t xml:space="preserve">湖南新化 </t>
  </si>
  <si>
    <t>2012年7月</t>
  </si>
  <si>
    <t>群众</t>
  </si>
  <si>
    <t>湖南省新化县圳上镇徐家村八组</t>
  </si>
  <si>
    <t>2008.9-2012.7 长沙理工大学 学习
2012.8-2017.1 广州中连贸易 采购
2017.7至今   东方文武学校 教师</t>
  </si>
  <si>
    <t>在东方文武学校高中部担任高一的语文和历史教学，并担任高一的班主任工作，曾获得学期“优秀班主任”。</t>
  </si>
  <si>
    <t>1021201906142214168007</t>
  </si>
  <si>
    <t>520202199703260842</t>
  </si>
  <si>
    <t>龚彦花</t>
  </si>
  <si>
    <t>18216773572</t>
  </si>
  <si>
    <t>1997-03-26</t>
  </si>
  <si>
    <t>凯里学院</t>
  </si>
  <si>
    <t>贵州盘州市</t>
  </si>
  <si>
    <t>2019-07</t>
  </si>
  <si>
    <t>553502</t>
  </si>
  <si>
    <t>1601455778@qq.com</t>
  </si>
  <si>
    <t>贵州省盘县水塘镇新塘村三组</t>
  </si>
  <si>
    <t>高级中学（历史）教师资格证</t>
  </si>
  <si>
    <t>2019年上半年</t>
  </si>
  <si>
    <t>2012-2015年就读于盘县第一中学
2015-2019年就读于凯里学院</t>
  </si>
  <si>
    <t>1021201906151208218184</t>
  </si>
  <si>
    <t>431223199403035628</t>
  </si>
  <si>
    <t>谢思华</t>
  </si>
  <si>
    <t>15774258256</t>
  </si>
  <si>
    <t>1994-03-03</t>
  </si>
  <si>
    <t>齐齐哈尔大学</t>
  </si>
  <si>
    <t>教育学（师范类）</t>
  </si>
  <si>
    <t>湖南省辰溪县石马湾乡鸡鸣溪村十七组</t>
  </si>
  <si>
    <t>2018年07月01日</t>
  </si>
  <si>
    <t>419518</t>
  </si>
  <si>
    <t>275016965@qq.com</t>
  </si>
  <si>
    <t>怀化市教育局</t>
  </si>
  <si>
    <t>无</t>
  </si>
  <si>
    <t>2014年09月-2018年07月，毕业于齐齐哈尔大学教育与传媒学院，专业为教育学（师范类）
2015年09月-2015年10月，于齐齐哈尔市江岸小学见习一个月
2017年09月-2017年12月，于齐齐哈尔市江岸小学实习三个月
2018年09月至今，于湖南省辰溪县大水田中学代课</t>
  </si>
  <si>
    <t>2018年09月至今，于湖南省辰溪县大水田中学代课，代课语文与历史，教学技能得到提高
二级乙等普通话证书
高中历史教师资格证
英语四级证书</t>
  </si>
  <si>
    <t>1021201906081101056505</t>
  </si>
  <si>
    <t>431225199504180616</t>
  </si>
  <si>
    <t>雷鹏</t>
  </si>
  <si>
    <t>19857566496</t>
  </si>
  <si>
    <t>1995-04-18</t>
  </si>
  <si>
    <t>绍兴文理学院</t>
  </si>
  <si>
    <t>音乐学（师范）</t>
  </si>
  <si>
    <t>湖南怀化会同</t>
  </si>
  <si>
    <t>2018.07</t>
  </si>
  <si>
    <t>418300</t>
  </si>
  <si>
    <t>815737646@qq.com</t>
  </si>
  <si>
    <t>湖南省怀化市会同县金子岩乡泥湾村</t>
  </si>
  <si>
    <t>高级中学音乐教师资格</t>
  </si>
  <si>
    <t>2018.12</t>
  </si>
  <si>
    <t>声乐,舞蹈，歌曲写作，书法，美术</t>
  </si>
  <si>
    <t>2008.09-2011.06就读于会同县金子岩乡初级中学
2011.09-2014.06就读于会同县第一中学
2014.09-2018.07就读于绍兴文理学院艺术学院音乐学（师范）专业
2018.09-至今工作在浙江省绍兴市柯桥区邦伦钢琴机构</t>
  </si>
  <si>
    <t>2016.10-2018.01为绍兴技师学院（筹）外聘音乐老师，主要负责学校的音乐选修课教学
2017.09-2017.12在绍兴市快阁苑小学实习半学期，担任五六年级的音乐教学和音乐排练等
2018.09-至今在绍兴市柯桥区邦伦钢琴担任声乐老师，所带领学生参加区级以上比赛并取得不错成绩</t>
  </si>
  <si>
    <t>1021201906130935036794</t>
  </si>
  <si>
    <t>43012419970823496X</t>
  </si>
  <si>
    <t>周思源</t>
  </si>
  <si>
    <t>15675177998</t>
  </si>
  <si>
    <t>1997-08-23</t>
  </si>
  <si>
    <t>音乐学</t>
  </si>
  <si>
    <t>湖南宁乡</t>
  </si>
  <si>
    <t>2019.6</t>
  </si>
  <si>
    <t>否</t>
  </si>
  <si>
    <t>党员</t>
  </si>
  <si>
    <t>1364179051@QQ.com</t>
  </si>
  <si>
    <t>湖南省娄底市冷水江市诚意村</t>
  </si>
  <si>
    <t>高级中学教师资格证</t>
  </si>
  <si>
    <t>2019.5</t>
  </si>
  <si>
    <t>湖南省宁乡市人力资源公共服务中心</t>
  </si>
  <si>
    <t>声乐、舞蹈、钢琴、主持</t>
  </si>
  <si>
    <t>2015年湖南科技大学艺术学院“秋季运动会先进个人”
2015-2016年湖南科技大学艺术学院获优秀共青团员干部
2016年泰国兰纳国际合唱比赛银奖
2016年湖南科技大学新年晚会优秀演员
2016-2017年湖南科技大学优秀共青团员
2017年湖南科技大学新年晚会优秀演员
2018年湖南科技大学附属小学优秀实习老师</t>
  </si>
  <si>
    <t>2016年泰国兰纳国际合唱比赛银奖
2018年湖南科技大学附属小学优秀实习老师
2019年在东方文武学校多次组织大型比赛、晚会</t>
  </si>
  <si>
    <t>1021201906131045496912</t>
  </si>
  <si>
    <t>432502199009206025</t>
  </si>
  <si>
    <t>李林奇</t>
  </si>
  <si>
    <t>15115895066</t>
  </si>
  <si>
    <t>1990-09-20</t>
  </si>
  <si>
    <t>浙江师范大学</t>
  </si>
  <si>
    <t>音乐表演</t>
  </si>
  <si>
    <t>冷水江市</t>
  </si>
  <si>
    <t>2013.6</t>
  </si>
  <si>
    <t>冷水江市锦和家园36栋</t>
  </si>
  <si>
    <t>中学一级，高级中学教师资格证音乐</t>
  </si>
  <si>
    <t>2018.6</t>
  </si>
  <si>
    <t>涟源市教育局</t>
  </si>
  <si>
    <t>2009.9-2013.6，就读浙江师范大学音乐学院
2013.9至今，涟源市第六中学担任音乐教师</t>
  </si>
  <si>
    <t>在高中任教至今，带过四届高考专业生，专业通过率百分之九十五以上，录取率百分之九十以上。省培优秀学员，并获得学员展示一等奖。</t>
  </si>
  <si>
    <t>1021201906131102156942</t>
  </si>
  <si>
    <t>432502198908210023</t>
  </si>
  <si>
    <t>吴雅梅</t>
  </si>
  <si>
    <t>17607311988</t>
  </si>
  <si>
    <t>1989-08-21</t>
  </si>
  <si>
    <t>武汉音乐学院</t>
  </si>
  <si>
    <t>音乐表演古筝</t>
  </si>
  <si>
    <t>长沙市</t>
  </si>
  <si>
    <t>2013年6月</t>
  </si>
  <si>
    <t>冷水江市广播电视局</t>
  </si>
  <si>
    <t>2014年9月-2016年6月，在长沙市雨花区育新小学任音乐教师
2014年9月-至今，在长沙市雨花区德馨园小学任音乐教师</t>
  </si>
  <si>
    <t xml:space="preserve">2014年12月，指导器乐演奏获雨花区艺术展演一等奖
2015年，指导班级器乐比赛获长沙市中小学“优秀指导老师”称号
2015年，2016年，2017年，2018年，分别在长沙市“三独”比赛中获“优秀指导老师”称号
2017年，雨花区“一师一优课，一课一名师”的活动中获教案设计一等奖
2017年指导班级器乐比赛获雨花区中小学比赛二等奖
2017年，获井湾子学区“一师一优课，一课一名师”学科竞赛一等奖
</t>
  </si>
  <si>
    <t>1021201906131413187187</t>
  </si>
  <si>
    <t>432503199409162785</t>
  </si>
  <si>
    <t>刘珊红</t>
  </si>
  <si>
    <t>15675148619</t>
  </si>
  <si>
    <t>1994-09-16</t>
  </si>
  <si>
    <t>湖南省娄底市</t>
  </si>
  <si>
    <t>2017年6月</t>
  </si>
  <si>
    <t>湖南省娄底市涟源市龙塘镇云肖村</t>
  </si>
  <si>
    <t>2017年毕业于衡阳师范学院，2018年在春华神龙希望小学任教，2019年在奇峰小学任教。</t>
  </si>
  <si>
    <t>1021201906131453557231</t>
  </si>
  <si>
    <t>432524199405287726</t>
  </si>
  <si>
    <t>杨咏梅</t>
  </si>
  <si>
    <t>15573200083</t>
  </si>
  <si>
    <t>1994-05-28</t>
  </si>
  <si>
    <t>音乐与舞蹈学</t>
  </si>
  <si>
    <t>湖南省新化县温塘镇祥星村杨家组005号</t>
  </si>
  <si>
    <t>2019年6月</t>
  </si>
  <si>
    <t>417600</t>
  </si>
  <si>
    <t>预备党员</t>
  </si>
  <si>
    <t>825143086@qq.com</t>
  </si>
  <si>
    <t>湖南省娄底市新化县金龙花园</t>
  </si>
  <si>
    <t>2016年6月</t>
  </si>
  <si>
    <t>湖南省娄底市新化县人力资源服务中心</t>
  </si>
  <si>
    <t>声乐、钢琴、手风琴</t>
  </si>
  <si>
    <t>2012-2016年本科就读于四川绵阳师范学院音乐系音乐学专业，考上声乐和手风琴主修生。学习之余在琴行兼职，如：声乐教学、手风琴教学、钢琴教学。
2016—2019年研究生就读于湖南科技大学艺术学院音乐与舞蹈学专业，就读期间在附属老年大学、怀化大鑫艺术高中兼职声乐教学。</t>
  </si>
  <si>
    <t>="1、2018年6月荣获第十届研究生“十佳歌手"一等獎
2、2018年5月4日在湖南科技大学五四文艺晚会中评为优秀演员 
3、2017年12月29日在湖南科技大学新年文艺晚会中评为优秀演员  
4、2017年度被评为老年大学优秀教师  
5、2018年湖南省第十二届才艺大赛湘潭选拔赛一等奖  "</t>
  </si>
  <si>
    <t>1021201906131508137252</t>
  </si>
  <si>
    <t>430522199207090012</t>
  </si>
  <si>
    <t>隆圆君</t>
  </si>
  <si>
    <t>18152856970</t>
  </si>
  <si>
    <t>1992-07-09</t>
  </si>
  <si>
    <t>湖南新邵</t>
  </si>
  <si>
    <t>422900</t>
  </si>
  <si>
    <t>452080384@qq.com</t>
  </si>
  <si>
    <t>湖南省邵阳市新邵县八中</t>
  </si>
  <si>
    <t>邵阳市大祥区</t>
  </si>
  <si>
    <t>钢琴 篮球</t>
  </si>
  <si>
    <t>2012年9月-2016年6月，就读于衡阳师范学院
2016年9月-2017年6月，任职邵东县经纬实验学校音乐老师
2017年9月至今，任职于邵阳市大祥区罗士学校</t>
  </si>
  <si>
    <t>1021201906151249598206</t>
  </si>
  <si>
    <t>430721199412306411</t>
  </si>
  <si>
    <t>钱学明</t>
  </si>
  <si>
    <t>18673614165</t>
  </si>
  <si>
    <t>1994-12-30</t>
  </si>
  <si>
    <t>贵州工程应用技术学院</t>
  </si>
  <si>
    <t>舞蹈表演</t>
  </si>
  <si>
    <t>湖南省常德市安乡县</t>
  </si>
  <si>
    <t>2017.7</t>
  </si>
  <si>
    <t>415600</t>
  </si>
  <si>
    <t>1136782379@qq.com</t>
  </si>
  <si>
    <t>高级音乐教师资格证</t>
  </si>
  <si>
    <t>烘焙，篮球，排球</t>
  </si>
  <si>
    <t>2010.9-2013.6就读于安乡县第三中学
2013.9-2017.7就读于贵州工程应用技术学院
现今工作于庄佳舞蹈工作室</t>
  </si>
  <si>
    <t>1021201906112201376604</t>
  </si>
  <si>
    <t>432524199004244020</t>
  </si>
  <si>
    <t>刘建红</t>
  </si>
  <si>
    <t>18229872809</t>
  </si>
  <si>
    <t>1990-04-24</t>
  </si>
  <si>
    <t>湖南农业大学</t>
  </si>
  <si>
    <t>职业技术教育学</t>
  </si>
  <si>
    <t>湖南娄底</t>
  </si>
  <si>
    <t>2018年12月</t>
  </si>
  <si>
    <t>湖南省冷水江市冷办施塘社区4组军诚路A栋</t>
  </si>
  <si>
    <t>高级中学信息技术教师资格</t>
  </si>
  <si>
    <t>2008年9月～20116月年在新化职业中专读计算机及应用专业
2011年9月～2015年6月在湖南农业大学读教育技术学全日制本科
2015年9月～2018年12月在湖南农业大学读职业技术教育学全日制学术型硕士</t>
  </si>
  <si>
    <t>1021201906131017246861</t>
  </si>
  <si>
    <t>432502198706283048</t>
  </si>
  <si>
    <t>陈妩</t>
  </si>
  <si>
    <t>13789252196</t>
  </si>
  <si>
    <t>1987-06-28</t>
  </si>
  <si>
    <t>湖南师范大学</t>
  </si>
  <si>
    <t>计算机科学与技术</t>
  </si>
  <si>
    <t>湖南冷水江</t>
  </si>
  <si>
    <t>201006</t>
  </si>
  <si>
    <t>417500</t>
  </si>
  <si>
    <t>冷水江市铎山镇眉山村</t>
  </si>
  <si>
    <t>信息技术 高级中学教师资格</t>
  </si>
  <si>
    <t>20100610</t>
  </si>
  <si>
    <t>200309-200606就读于冷水江市第一中学
200609-201006就读于湖南师范大学
201012至今工作于冷水江农商银行</t>
  </si>
  <si>
    <t>1021201906151328348227</t>
  </si>
  <si>
    <t>430522199509206404</t>
  </si>
  <si>
    <t>谭玲</t>
  </si>
  <si>
    <t>17150301563</t>
  </si>
  <si>
    <t>1995-09-20</t>
  </si>
  <si>
    <t>计算机科学与技术专业（师范）</t>
  </si>
  <si>
    <t>2019年6月30日</t>
  </si>
  <si>
    <t>422915</t>
  </si>
  <si>
    <t>1152673266@qq.com</t>
  </si>
  <si>
    <t>湖南省邵阳市新邵县龙溪铺镇上源村3组3号</t>
  </si>
  <si>
    <t>6月30日</t>
  </si>
  <si>
    <t>2011年9月至2014年6月在新邵四中学习。
2014年9月至2017年6月在湖南财经职业技术学院计算机应用技术专业学习并担任班级卫生委员以及学生会副主席。
2017年9月至2019年6月在衡阳师范学院计算机科学与技术（师范）专业学习。</t>
  </si>
  <si>
    <t>2018年9月至2019年1月在衡阳技术学院实习，担任响应式Web开发项目任课老师及18计网高技三班代理班主任</t>
  </si>
  <si>
    <t>1021201906081414386506</t>
  </si>
  <si>
    <t>市六中</t>
  </si>
  <si>
    <t>43250219971124761X</t>
  </si>
  <si>
    <t>欧阳帆</t>
  </si>
  <si>
    <t>18773280220</t>
  </si>
  <si>
    <t>1997-11-24</t>
  </si>
  <si>
    <t>汉语言文学</t>
  </si>
  <si>
    <t>湖南省娄底市冷水江市</t>
  </si>
  <si>
    <t>2019.06</t>
  </si>
  <si>
    <t>高中教师资格证</t>
  </si>
  <si>
    <t>冷水江市人才市场</t>
  </si>
  <si>
    <t>="本人是汉语言文学专业师范生，在校期间学习了古代文学、现代文学、当代文学、外国文学、儿童文学、基础写作、古代汉语、现代汉语、语言学概论、中国古典文献学、文学理论、文化概论、文艺美学、教室基本技能训练、微格教学、语文教学论、教育心理学、现代教育学、大学英语、计算机基础等专业课程，成绩优异，积累了丰富的专业知识技能。
同时也积极参加学生会的工作，大一在学院宿管部当委员，大二担任宿管部副部长，同时在聆语语言社担任副社长。
学习之余爱好广泛，空闲时喜欢写点文章，练练书法，打打乒乓球、羽毛球。
性格稳重，责</t>
  </si>
  <si>
    <t>2018年9月在湘乡市振湘中学代课，担任初中语文教师
2019年4月至2019年7月在湖南省醴陵第一中学代课，担任高中语文教师</t>
  </si>
  <si>
    <t>1021201906091124096514</t>
  </si>
  <si>
    <t>432502199111255122</t>
  </si>
  <si>
    <t>曹雪娥</t>
  </si>
  <si>
    <t>18797403945</t>
  </si>
  <si>
    <t>1991-11-25</t>
  </si>
  <si>
    <t>湘潭大学兴湘学院</t>
  </si>
  <si>
    <t>新闻学</t>
  </si>
  <si>
    <t>娄底冷水江</t>
  </si>
  <si>
    <t>201406</t>
  </si>
  <si>
    <t>544479551@qq.com</t>
  </si>
  <si>
    <t>湖南省娄底市冷水江市布溪社区</t>
  </si>
  <si>
    <t>中小学二级教师、高中语文教师资格证</t>
  </si>
  <si>
    <t>20171231</t>
  </si>
  <si>
    <t>乒乓球</t>
  </si>
  <si>
    <t>2007.09-2010.06就读于湖南省冷水江市第一中学
2010.09-2014.06就读于湘潭大学兴湘学院新闻学专业
2014.07-2016.05就职于黑龙江省同源文化发展有限公司图书编辑岗
2016.08-至今就职于湖南省涟源市湄江镇中心学校</t>
  </si>
  <si>
    <t>2018年9月获“涟源市优秀教师”称号</t>
  </si>
  <si>
    <t>1021201906130916076754</t>
  </si>
  <si>
    <t>432502199804034824</t>
  </si>
  <si>
    <t>潘玲芳</t>
  </si>
  <si>
    <t>13487487432</t>
  </si>
  <si>
    <t>1998-04-03</t>
  </si>
  <si>
    <t>湖南科技学院</t>
  </si>
  <si>
    <t>汉语言文学（师范）</t>
  </si>
  <si>
    <t>湖南省冷水江市禾青镇建新村3组</t>
  </si>
  <si>
    <t>2256724472@qq.com</t>
  </si>
  <si>
    <t>高中语文教师资格证</t>
  </si>
  <si>
    <t xml:space="preserve">
2018年9月-2019年1月，宁远二中顶岗实习担任语文教师。
通过英语四六级、计算机一级，能熟练操作PPT、Excel、Word等办公软件；通过普通话二甲。
</t>
  </si>
  <si>
    <t>1021201906130931006785</t>
  </si>
  <si>
    <t>430522199110200027</t>
  </si>
  <si>
    <t>黄宁</t>
  </si>
  <si>
    <t>18573949796</t>
  </si>
  <si>
    <t>1991-10-20</t>
  </si>
  <si>
    <t>湖南人文科技学院</t>
  </si>
  <si>
    <t>湖南邵阳</t>
  </si>
  <si>
    <t>201506</t>
  </si>
  <si>
    <t>1641933328@qq.com</t>
  </si>
  <si>
    <t>湖南省邵阳市新邵县酿溪镇东西阳光嘉园</t>
  </si>
  <si>
    <t>中学二级教师</t>
  </si>
  <si>
    <t>201612</t>
  </si>
  <si>
    <t>邵阳市教育局</t>
  </si>
  <si>
    <t>演讲、主持</t>
  </si>
  <si>
    <t>201009-201506就读于湖南人文科技汉语言文学专业</t>
  </si>
  <si>
    <t xml:space="preserve">2017年新邵县新课改教学比武县二等奖
</t>
  </si>
  <si>
    <t>1021201906131034126890</t>
  </si>
  <si>
    <t>430703199308049141</t>
  </si>
  <si>
    <t>朱亚兰</t>
  </si>
  <si>
    <t>15673574057</t>
  </si>
  <si>
    <t>1993-08-04</t>
  </si>
  <si>
    <t>邵阳学院</t>
  </si>
  <si>
    <t>对外汉语</t>
  </si>
  <si>
    <t>湖南常德</t>
  </si>
  <si>
    <t>2016.06</t>
  </si>
  <si>
    <t>422000</t>
  </si>
  <si>
    <t>1067207600@qq.com</t>
  </si>
  <si>
    <t>湖南省邵阳市双清区海谊学校高中部</t>
  </si>
  <si>
    <t>高级中学语文教师资格证</t>
  </si>
  <si>
    <t>人才市场</t>
  </si>
  <si>
    <t>羽毛球</t>
  </si>
  <si>
    <t>2008.09——2011.06常德市鼎城区第一中学（高中文科）
2011.07——2012.06常德市鼎城区第三中学复读（高中文科）
2012.09——2016.06邵阳学院（本科）</t>
  </si>
  <si>
    <t>2016.03——2016.08培训机构担任小学部高年级语文组组长兼教务工作
2017.02——2017.06邵阳市双清区第一实验小学五年级代课
2017.09——至今邵阳市海谊学校高中语文老师及班主任</t>
  </si>
  <si>
    <t>1021201906131046026913</t>
  </si>
  <si>
    <t>431382199312260032</t>
  </si>
  <si>
    <t>袁湛胜</t>
  </si>
  <si>
    <t>15707384250</t>
  </si>
  <si>
    <t>1993-12-26</t>
  </si>
  <si>
    <t>湖南文理学院芙蓉学院</t>
  </si>
  <si>
    <t>湖南省涟源市</t>
  </si>
  <si>
    <t>2015.6</t>
  </si>
  <si>
    <t>涟源市双江街202号</t>
  </si>
  <si>
    <t>2016.11；2015.05</t>
  </si>
  <si>
    <t>读书，教书，写作。</t>
  </si>
  <si>
    <t>2015年9月至今，在涟源市六亩塘镇扶珂学校任教。</t>
  </si>
  <si>
    <t>涟源市二零一六年优秀特岗教师；涟源市二零一七年优秀特岗教师。</t>
  </si>
  <si>
    <t>1021201906131058196936</t>
  </si>
  <si>
    <t>43250219970119004X</t>
  </si>
  <si>
    <t>扶旭东</t>
  </si>
  <si>
    <t>13397381577</t>
  </si>
  <si>
    <t>1997-01-19</t>
  </si>
  <si>
    <t>湖南省冷水江市</t>
  </si>
  <si>
    <t>201806</t>
  </si>
  <si>
    <t>417503</t>
  </si>
  <si>
    <t>湖南省娄底市冷水江市集中社区乡干楼对面</t>
  </si>
  <si>
    <t>高中中学教师资格证（语文）</t>
  </si>
  <si>
    <t>201805</t>
  </si>
  <si>
    <t>2011年9月至2014年6月就读于冷水江市第一中学
2014年9月至2018年6月就读于吉首大学文学与新闻传播学院汉语言文学（师范）专业
2018年9月至今在新化六中实习</t>
  </si>
  <si>
    <t>2017年9月至11月在怀化市铁路第一中学进行教育实习
2018年9月至今在新化六中实习</t>
  </si>
  <si>
    <t>1021201906131103426944</t>
  </si>
  <si>
    <t>232321199301100229</t>
  </si>
  <si>
    <t>徐可</t>
  </si>
  <si>
    <t>18975673656</t>
  </si>
  <si>
    <t>1993-01-10</t>
  </si>
  <si>
    <t>湘南学院</t>
  </si>
  <si>
    <t>英语</t>
  </si>
  <si>
    <t>黑龙江海伦市</t>
  </si>
  <si>
    <t>2015-06</t>
  </si>
  <si>
    <t>584760723@qq.com</t>
  </si>
  <si>
    <t>湖南省娄底市涟源市石马山镇荷花社区慕客生活馆</t>
  </si>
  <si>
    <t>2017-06</t>
  </si>
  <si>
    <t>冷水江人力资源中心</t>
  </si>
  <si>
    <t>2011-2015 湖南省郴州市湘南学院
2015-2017 湖南省娄底市涟源市个体经营
2017-2018 湖南省娄底市涟源市蓝溪学校代课
2018-2019 湖南省娄底市涟源市个体经营</t>
  </si>
  <si>
    <t>曾代课一年语文和政治</t>
  </si>
  <si>
    <t>1021201906131124406983</t>
  </si>
  <si>
    <t>432502199709110024</t>
  </si>
  <si>
    <t>邹紫婷</t>
  </si>
  <si>
    <t>15674801748</t>
  </si>
  <si>
    <t>1997-09-11</t>
  </si>
  <si>
    <t>湖南师范大学树达学院</t>
  </si>
  <si>
    <t>汉语国际教育</t>
  </si>
  <si>
    <t>长沙市天心区芙蓉南路</t>
  </si>
  <si>
    <t>410000</t>
  </si>
  <si>
    <t>冷水江市布溪广播电视局家属区一栋一单元302</t>
  </si>
  <si>
    <t>写作  绘画</t>
  </si>
  <si>
    <t>="年龄 22
技能证书： 英语四级证书  普通话二级甲等证书  高中语文教师资格证书  机动车驾驶证
教育背景： 2015年9月—2019年6月 湖南师范大学树达学院
个人总结： 本人性格开朗随和，有良好的语言表达能力，专注并热爱教育事业，工作认真负责，在工作中有执着的干劲和坚定的信念，坚信只有敬业乐业，才能做好自己的本职工作。希望自己能够在工作中不断进取、摸索、提升并完善自己，从而更加出色的完成自己的工作，为社会和国家做出自己的贡献，进而实现自己的人生价值和社会理想。出于对教育事业的热爱，在大学</t>
  </si>
  <si>
    <t>2018年10月至12月，在湖南中医药大学担任实习汉语教师</t>
  </si>
  <si>
    <t>1021201906131133057002</t>
  </si>
  <si>
    <t>432503199711060325</t>
  </si>
  <si>
    <t>梁娉</t>
  </si>
  <si>
    <t>15073811133</t>
  </si>
  <si>
    <t>1997-11-06</t>
  </si>
  <si>
    <t>湖南城市学院</t>
  </si>
  <si>
    <t>417100</t>
  </si>
  <si>
    <t>1060790479@qq.com</t>
  </si>
  <si>
    <t>湖南省涟源市六亩塘镇良溪村宜寿组</t>
  </si>
  <si>
    <t>高级中学（语文）教师资格证</t>
  </si>
  <si>
    <t>组织策划宣传管理</t>
  </si>
  <si>
    <t>="2015.09-2017.09        湖南城市学院1515103班       团支书
&amp;#61548;主要负责班级党团组织相关活动的组织与开展
2016.09-2017.09        湖南城市学院艺潮文学社         副社长
&amp;#61548;主要负责社团运营管理、学生投稿审稿及活动的组织开展
2016.09-2017.09           校学生会宿管部            策宣科主任
&amp;#61548;主要负责部门活动的组织策划宣传
2017.09-2019.0</t>
  </si>
  <si>
    <t>="2017.06-2017.09       涟源市第二课堂培训中心          辅导老师
&amp;#61548;主要负责教授小学三年级及四年级学生作文
2017.09-2018.03       涟源市鼎讯通信科技有限公司    文案设计宣传
&amp;#61548;主要负责公司活动的文案设计及网络宣传
2017.09-2018.03            微博校园湖南             校园微博运营
&amp;#61548;主要负责湖南城市学院校园微博的运营及与微博校园湖南区的活动对接
2018.</t>
  </si>
  <si>
    <t>1021201906131135187010</t>
  </si>
  <si>
    <t>432524199412263423</t>
  </si>
  <si>
    <t>王嫦红</t>
  </si>
  <si>
    <t>18143336686</t>
  </si>
  <si>
    <t>1994-12-26</t>
  </si>
  <si>
    <t>湖南文理学院</t>
  </si>
  <si>
    <t>湖南省娄底市新化县琅塘镇光华村</t>
  </si>
  <si>
    <t>1164788712@qq.com</t>
  </si>
  <si>
    <t>中小学二级、高中语文教师资格证</t>
  </si>
  <si>
    <t>2016年</t>
  </si>
  <si>
    <t>新化县教育局</t>
  </si>
  <si>
    <t>2009年-2012年新化四中学习
2012-2016年湖南文理学院学习
2016-2019年在太平中学担任语文教师</t>
  </si>
  <si>
    <t>2016-2019年担任中学语文教师</t>
  </si>
  <si>
    <t>1021201906131313077126</t>
  </si>
  <si>
    <t>432502199110195121</t>
  </si>
  <si>
    <t>陈孟玲</t>
  </si>
  <si>
    <t>15273888194</t>
  </si>
  <si>
    <t>1991-10-19</t>
  </si>
  <si>
    <t>湖南人文科学学院</t>
  </si>
  <si>
    <t>人民群众</t>
  </si>
  <si>
    <t>湖南省冷水江市布溪资江煤矿家属区1栋501</t>
  </si>
  <si>
    <t>高级教师资格</t>
  </si>
  <si>
    <t>演讲，写作</t>
  </si>
  <si>
    <t>2006年9月至2010年6月就读于冷水江市第一中学
2010年9月至2014年6月就读于湖南人文科技学院
2015年11月至今任教于新化县第四中学</t>
  </si>
  <si>
    <t>2015年11月至今任教于新化县第四中学，担任班主任三年</t>
  </si>
  <si>
    <t>1021201906131318467139</t>
  </si>
  <si>
    <t>430522199703280042</t>
  </si>
  <si>
    <t>金婧</t>
  </si>
  <si>
    <t>14786680400</t>
  </si>
  <si>
    <t>1997-03-28</t>
  </si>
  <si>
    <t>湖南省邵阳市新邵县</t>
  </si>
  <si>
    <t>2019/6</t>
  </si>
  <si>
    <t>1052610953@qq.com</t>
  </si>
  <si>
    <t>湖南省邵阳市新邵县酿溪镇文化路5号</t>
  </si>
  <si>
    <t>高级中学教师资格证，语文</t>
  </si>
  <si>
    <t>2019/7</t>
  </si>
  <si>
    <t>邵阳市教育局就业管理单位</t>
  </si>
  <si>
    <t>2015——2019       湖南科技学院      本科</t>
  </si>
  <si>
    <t>2019/9——2019/1    新田县一中     语文（教育实习）</t>
  </si>
  <si>
    <t>1021201906131324127144</t>
  </si>
  <si>
    <t>432522199712251421</t>
  </si>
  <si>
    <t>邓霞</t>
  </si>
  <si>
    <t>17674648963</t>
  </si>
  <si>
    <t>1997-12-25</t>
  </si>
  <si>
    <t>湖南省娄底市双峰县</t>
  </si>
  <si>
    <t>1997年12月</t>
  </si>
  <si>
    <t>湖南省娄底市双峰县三塘铺镇</t>
  </si>
  <si>
    <t>湖南省娄底市双峰县教育局</t>
  </si>
  <si>
    <t>2018.09–2019.01 常宁市正雄职业技术学院 高考部高二语文教师</t>
  </si>
  <si>
    <t>1021201906131436007214</t>
  </si>
  <si>
    <t>430423199404045529</t>
  </si>
  <si>
    <t>周雯</t>
  </si>
  <si>
    <t>18390317175</t>
  </si>
  <si>
    <t>1994-04-04</t>
  </si>
  <si>
    <t>怀化学院</t>
  </si>
  <si>
    <t>湖南衡山</t>
  </si>
  <si>
    <t>湖南省衡山县望峰乡灯山村七组</t>
  </si>
  <si>
    <t>高级中学教师资格证（语文）</t>
  </si>
  <si>
    <t>2016.5.20</t>
  </si>
  <si>
    <t>2008.09-2012.06 就读于于湖南省衡山县岳云中学
2012.09-2016.06 就读于湖南省怀化学院汉语言文学专业
2015.09-2015.11 怀化市新晃县第二中学任语文实习教师
2016.03-2016.05 广州市龙腾教育机构任语文辅导教师
2016.09-2017.06 蒙古国贺希格中学任汉语教师
2017.09-2018.07 柬埔寨仕伦光华学校任汉语教师
2019.03至今 广州市蓝风筝教育机构任语文辅导教师</t>
  </si>
  <si>
    <t>2015.11 获怀化学院校级三好学生称号
2018.07 获柬埔寨仕伦光华学校优秀教师称号</t>
  </si>
  <si>
    <t>1021201906131447457225</t>
  </si>
  <si>
    <t>430526199504100024</t>
  </si>
  <si>
    <t>张彬莹</t>
  </si>
  <si>
    <t>15873768532</t>
  </si>
  <si>
    <t>1995-04-10</t>
  </si>
  <si>
    <t>湖南武省冈市</t>
  </si>
  <si>
    <t>2018年6月</t>
  </si>
  <si>
    <t>湖南省武冈市迎春亭街道解放路五巷雍翠苑小区</t>
  </si>
  <si>
    <t>2014年9月-2018年6月就读于怀化学院文学与新闻传播学院汉语言文学专业</t>
  </si>
  <si>
    <t>1021201906131651157335</t>
  </si>
  <si>
    <t>432524199709140520</t>
  </si>
  <si>
    <t>扶台馨</t>
  </si>
  <si>
    <t>18711665121</t>
  </si>
  <si>
    <t>1997-09-14</t>
  </si>
  <si>
    <t>478945721@qq.com</t>
  </si>
  <si>
    <t>湖南省新化县福景山巷34号</t>
  </si>
  <si>
    <t>2019.7</t>
  </si>
  <si>
    <t>唱歌</t>
  </si>
  <si>
    <t>获得英语四六级证书，国家计算机二级证书，社会活动积极分子，辩论赛三等奖</t>
  </si>
  <si>
    <t>曾在常德市淮阳中学实习三个月</t>
  </si>
  <si>
    <t>1021201906131839077394</t>
  </si>
  <si>
    <t>432524199102172526</t>
  </si>
  <si>
    <t>伍文霞</t>
  </si>
  <si>
    <t>15111182898</t>
  </si>
  <si>
    <t>1991-02-17</t>
  </si>
  <si>
    <t>湖南省第一师范学院</t>
  </si>
  <si>
    <t>会计学</t>
  </si>
  <si>
    <t>2014.6</t>
  </si>
  <si>
    <t>417605</t>
  </si>
  <si>
    <t>443709071@qq.com</t>
  </si>
  <si>
    <t>湖南省娄底市新化县孟公镇红星村8组</t>
  </si>
  <si>
    <t>湖南省人才交流中心</t>
  </si>
  <si>
    <t>写作</t>
  </si>
  <si>
    <t xml:space="preserve">2003年09月至2006年06月  新化县孟公镇中学
2006年09月至2009年06月  新化县第二中学
2009年09月至2010年06月  娄底市冷江欧健学校
2010年09月至2014年06月  湖南省第一师范学院
2014年12月至今   湖南高速公路建设开发总公司娄底管理处大熊山收费站
</t>
  </si>
  <si>
    <t>1021201906131920347423</t>
  </si>
  <si>
    <t>431321199710156545</t>
  </si>
  <si>
    <t>王彩虹</t>
  </si>
  <si>
    <t>15273874849</t>
  </si>
  <si>
    <t>1997-10-15</t>
  </si>
  <si>
    <t>湖南省双峰县</t>
  </si>
  <si>
    <t>417700</t>
  </si>
  <si>
    <t>1634222140@qq.com</t>
  </si>
  <si>
    <t>湖南省双峰县沙塘乡沙田村上莲组</t>
  </si>
  <si>
    <t>唱歌，朗诵</t>
  </si>
  <si>
    <t>姓名王彩虹，性别女，年龄21岁。现就读于湖南文理学院芙蓉学院文学与社会科学系，所学专业是汉语言文学，班级是汉语言文学，担任班长一职四年，大学四年都获得奖学金和三好学生。先后通过了国家计算机一级二级，普通话二甲，国家英语四级。</t>
  </si>
  <si>
    <t>1021201906131925037428</t>
  </si>
  <si>
    <t>430522199210183906</t>
  </si>
  <si>
    <t>王琦琛</t>
  </si>
  <si>
    <t>16671905809</t>
  </si>
  <si>
    <t>1992-10-18</t>
  </si>
  <si>
    <t>浙江海洋大学</t>
  </si>
  <si>
    <t>汉语言文学（高级文秘方向）</t>
  </si>
  <si>
    <t>201606</t>
  </si>
  <si>
    <t>湖南省邵阳市新邵县坪上镇虎寨</t>
  </si>
  <si>
    <t>高中语文</t>
  </si>
  <si>
    <t>2012-2016浙江海洋大学
2016-至今 待业</t>
  </si>
  <si>
    <t>1021201906141228297736</t>
  </si>
  <si>
    <t>430921199803191341</t>
  </si>
  <si>
    <t>徐依</t>
  </si>
  <si>
    <t>15243986478</t>
  </si>
  <si>
    <t>1998-03-19</t>
  </si>
  <si>
    <t>湖南益阳</t>
  </si>
  <si>
    <t>2019-06</t>
  </si>
  <si>
    <t>2060201539@qq.com</t>
  </si>
  <si>
    <t>湖南省益阳市南县明山头镇护丰村九组</t>
  </si>
  <si>
    <t>2015.09-2019.06 邵阳学院
2012.09-2015.06 南县第一中学</t>
  </si>
  <si>
    <t>1021201906141743527893</t>
  </si>
  <si>
    <t>432502199209190021</t>
  </si>
  <si>
    <t>谢畅</t>
  </si>
  <si>
    <t>18873823659</t>
  </si>
  <si>
    <t>1992-09-19</t>
  </si>
  <si>
    <t>湖南省冷水江市第六中学</t>
  </si>
  <si>
    <t>2015.7</t>
  </si>
  <si>
    <t>2008 -2011 就读于湖南冷水江市第六中学
2011—2015 湖南文理学院芙蓉学院 学习汉语言文学专业
2016 -2019  桑梓镇中心学校任教</t>
  </si>
  <si>
    <t>1021201906150933408100</t>
  </si>
  <si>
    <t>433130198806299324</t>
  </si>
  <si>
    <t>彭丽烨</t>
  </si>
  <si>
    <t>15971610497</t>
  </si>
  <si>
    <t>1988-06-29</t>
  </si>
  <si>
    <t>湖北民族学院</t>
  </si>
  <si>
    <t>土家族</t>
  </si>
  <si>
    <t>湖南省龙山县</t>
  </si>
  <si>
    <t>湖南省龙山县里耶镇</t>
  </si>
  <si>
    <t>中学二级</t>
  </si>
  <si>
    <t>湖北省荆州市教育局</t>
  </si>
  <si>
    <t>手工，写作</t>
  </si>
  <si>
    <t>2011-2015 湖北民族学院 大学
2015-至今 湖北省荆州市  任教</t>
  </si>
  <si>
    <t xml:space="preserve">2014.9-2014.12 龙山高级中学 ，实习，优秀实习生
2015-至今  湖北省荆州市   任教，多次获得优秀班主任称号
</t>
  </si>
  <si>
    <t>1021201906150942058104</t>
  </si>
  <si>
    <t>432503199610127025</t>
  </si>
  <si>
    <t>黄翠</t>
  </si>
  <si>
    <t>18711851432</t>
  </si>
  <si>
    <t>1996-10-12</t>
  </si>
  <si>
    <t>湖南涟源</t>
  </si>
  <si>
    <t>1134199814@qq.com</t>
  </si>
  <si>
    <t>湖南省涟源市白马镇田心坪</t>
  </si>
  <si>
    <t>2019年5月30日</t>
  </si>
  <si>
    <t>2014年9月——2017年6月专科毕业于湖南人文科技学院
2017年9月——2019年6月本科毕业于湖南人文科技学院</t>
  </si>
  <si>
    <t>2016年10月——2016年11月在娄底市开发区一中实习，担任小学四年级语文老师及班主任。
2018年10月——2018年12月在娄底市第一中学实习，担任七年级语文老师及班主任。</t>
  </si>
  <si>
    <t>1021201906150949338110</t>
  </si>
  <si>
    <t>43250219960618002X</t>
  </si>
  <si>
    <t>胡婷</t>
  </si>
  <si>
    <t>16670118032</t>
  </si>
  <si>
    <t>1996-06-18</t>
  </si>
  <si>
    <t>湖南第一师范学院</t>
  </si>
  <si>
    <t>2018-06-01</t>
  </si>
  <si>
    <t>zhaozhaohu@vip.qq.com</t>
  </si>
  <si>
    <t>湖南省冷水江市冷新村9栋</t>
  </si>
  <si>
    <t>2018年6月毕业于湖南第一师范学院
2018年9月-2019年7月 就职于湖南涟源市涟水中学</t>
  </si>
  <si>
    <t>1021201906151206218183</t>
  </si>
  <si>
    <t>43252419980523544X</t>
  </si>
  <si>
    <t>肖小玲</t>
  </si>
  <si>
    <t>17397235065</t>
  </si>
  <si>
    <t>1998-05-23</t>
  </si>
  <si>
    <t>湖南新化</t>
  </si>
  <si>
    <t>长沙市岳麓区枫林三路1015号</t>
  </si>
  <si>
    <t>高中教师资格</t>
  </si>
  <si>
    <t>2019.07</t>
  </si>
  <si>
    <t>2012.09-2015.06，就读于新化一中；
2015.09-2019.06，就读于湖南第一师范学院。</t>
  </si>
  <si>
    <t>1021201906151249558205</t>
  </si>
  <si>
    <t>432502199901145120</t>
  </si>
  <si>
    <t>童文嘉</t>
  </si>
  <si>
    <t>15575551632</t>
  </si>
  <si>
    <t>1999-01-14</t>
  </si>
  <si>
    <t>湖南省冷水江市老市政府8栋</t>
  </si>
  <si>
    <t>2012-2015就读于冷水江市一中
2015-2019就读于衡阳师范学院</t>
  </si>
  <si>
    <t>1021201906151301118212</t>
  </si>
  <si>
    <t>522222199406273222</t>
  </si>
  <si>
    <t>熊婷</t>
  </si>
  <si>
    <t>13638568305</t>
  </si>
  <si>
    <t>1994-06-27</t>
  </si>
  <si>
    <t>铜仁学院</t>
  </si>
  <si>
    <t>贵州省铜仁市</t>
  </si>
  <si>
    <t>554300</t>
  </si>
  <si>
    <t>870406810@qq.com</t>
  </si>
  <si>
    <t>贵州省铜仁市碧江区火车站涵洞内白岩冲路40号</t>
  </si>
  <si>
    <t>高中教师资格证（语文）</t>
  </si>
  <si>
    <t>2019年5月31日</t>
  </si>
  <si>
    <t>贵州省铜仁市碧江区人力资源和社会保障局</t>
  </si>
  <si>
    <t>播音、阅读、运动</t>
  </si>
  <si>
    <t>="2015年9月—2019年6月，担任班级班长，协助班主任处理班级日常事务，完成常规工作。
2016年5月—2017年5月，担任校学生会组织部部长，主要负责我校团员档案管理工作、团费收缴工作和团校培训等工作。
2017年6月—2018年6月，担任铜仁学院校学生会副主席，主要负责组织部、女生部和留学生工作部相关工作。
2017年4月—2018年4月，担任铜仁学院青年马克思主义者培训班班长，主要协助老师开展青马班相关课程及相关活动开展。 
2018年8月—2018年12月，在铜仁市民族中学实习，主要</t>
  </si>
  <si>
    <t xml:space="preserve">2018年8月—2018年12月，在铜仁市民族中学实习，主要协助指导班主任管理班级日常事务。   </t>
  </si>
  <si>
    <t>1021201906151330158228</t>
  </si>
  <si>
    <t>43250119861227454X</t>
  </si>
  <si>
    <t>陈丹</t>
  </si>
  <si>
    <t>18673852226</t>
  </si>
  <si>
    <t>1986-12-27</t>
  </si>
  <si>
    <t>2009.6</t>
  </si>
  <si>
    <t>417000</t>
  </si>
  <si>
    <t>湖南娄底市娄星区大科办事处大科居委会</t>
  </si>
  <si>
    <t>2009.5</t>
  </si>
  <si>
    <t xml:space="preserve">2005年9月—2009年6月   湖南人文科技学院本科学习
2015年1月—2017年8月   娄底学大文化培训学校
2017年9月—现在  春元中学  语文老师
</t>
  </si>
  <si>
    <t>1021201906151450028271</t>
  </si>
  <si>
    <t>431121199009140069</t>
  </si>
  <si>
    <t>王凌云</t>
  </si>
  <si>
    <t>18571715460</t>
  </si>
  <si>
    <t>1990-09-14</t>
  </si>
  <si>
    <t>湖北大学</t>
  </si>
  <si>
    <t>湖南省永州市祁阳县</t>
  </si>
  <si>
    <t>2012-06</t>
  </si>
  <si>
    <t>湖南省岳阳市湘阴县</t>
  </si>
  <si>
    <t>2005-09  ----2008-06   祁阳一中
2008-09  ----2012-06   湖北大学
2012-09  ----2019-06   高中老师</t>
  </si>
  <si>
    <t>1021201906151540158323</t>
  </si>
  <si>
    <t>433130199703222329</t>
  </si>
  <si>
    <t>唐群英</t>
  </si>
  <si>
    <t>17775196460</t>
  </si>
  <si>
    <t>1997-03-22</t>
  </si>
  <si>
    <t>土家</t>
  </si>
  <si>
    <t>湖南龙山</t>
  </si>
  <si>
    <t>416800</t>
  </si>
  <si>
    <t>湖南省龙山县兴隆街道狮子村1组</t>
  </si>
  <si>
    <t>2012年9月——2015年6月就读于湖南省龙山县高级中学；
2015年9月——2019年6月就读于湖南省怀化学院；
2018年9月——2019年1月于湖南省怀化市河西学校实习。</t>
  </si>
  <si>
    <t>1021201906071720426503</t>
  </si>
  <si>
    <t>430521199209165210</t>
  </si>
  <si>
    <t>何振鹏</t>
  </si>
  <si>
    <t>18573928580</t>
  </si>
  <si>
    <t>1992-09-16</t>
  </si>
  <si>
    <t>淮南师范学院</t>
  </si>
  <si>
    <t>光信息科学与技术</t>
  </si>
  <si>
    <t>2016年7月</t>
  </si>
  <si>
    <t>422800</t>
  </si>
  <si>
    <t>617404803@qq.com</t>
  </si>
  <si>
    <t>湖南邵阳邵东县周官桥乡</t>
  </si>
  <si>
    <t>高级数学教师资格证</t>
  </si>
  <si>
    <t>抗压强，认真仔细</t>
  </si>
  <si>
    <t>2016至2018在家待业
2018至现在汪塘中学代课</t>
  </si>
  <si>
    <t xml:space="preserve">2018年9月至现在汪塘中学任数学教师
</t>
  </si>
  <si>
    <t>1021201906130822256694</t>
  </si>
  <si>
    <t>432524199108297717</t>
  </si>
  <si>
    <t>刘朝松</t>
  </si>
  <si>
    <t>15973831009</t>
  </si>
  <si>
    <t>1991-08-29</t>
  </si>
  <si>
    <t>数学与应用数学</t>
  </si>
  <si>
    <t>湖南省新化县温塘镇</t>
  </si>
  <si>
    <t>2015-6</t>
  </si>
  <si>
    <t>24612802572qq.com</t>
  </si>
  <si>
    <t>冷水江市布溪资江煤矿</t>
  </si>
  <si>
    <t>高级中学教师资格</t>
  </si>
  <si>
    <t>2016-6</t>
  </si>
  <si>
    <t>新化县</t>
  </si>
  <si>
    <t>阅读写作</t>
  </si>
  <si>
    <t xml:space="preserve">1997.9--2000.6  就读新化县温塘镇车田江小学
2000.9--2001.6  就读新化县田坪镇犹南山学校
2001.9--2004.6  就读冷水江市布溪学校
2004.9--2010.6  就读娄底外国语学校
2010.9--2011.6  就读涟源市行知中学
2011.9--2015.6  就读湖南城市学院
2015.7--2016.12  湖南长沙工作
2017.1至今        新化县油溪乡青实中学工作
</t>
  </si>
  <si>
    <t>1021201906131030256885</t>
  </si>
  <si>
    <t>432502199206155423</t>
  </si>
  <si>
    <t>谢忠杰</t>
  </si>
  <si>
    <t>18670316783</t>
  </si>
  <si>
    <t>1992-06-15</t>
  </si>
  <si>
    <t>石家庄经济学院</t>
  </si>
  <si>
    <t>信息管理与信息系统</t>
  </si>
  <si>
    <t>湖南省冷水江市渣渡镇</t>
  </si>
  <si>
    <t>201507</t>
  </si>
  <si>
    <t>湖南省长沙市雨花区韶山南路湘水一城</t>
  </si>
  <si>
    <t xml:space="preserve">201109-201507 石家庄经济学院  学习
201508-201611 湖南高垅航空植保科技有限责任公司 工作
201705-至今 长沙市德隆普安科技有限公司 工作
</t>
  </si>
  <si>
    <t>大学期间曾兼职家教，毕业之后在机构兼职教学工作</t>
  </si>
  <si>
    <t>1021201906131131116996</t>
  </si>
  <si>
    <t>430521199902084961</t>
  </si>
  <si>
    <t>李蓓蕾</t>
  </si>
  <si>
    <t>18152833046</t>
  </si>
  <si>
    <t>1999-02-08</t>
  </si>
  <si>
    <t>海南师范大学</t>
  </si>
  <si>
    <t>2019.07.01</t>
  </si>
  <si>
    <t>422819</t>
  </si>
  <si>
    <t>2818142045@qq.com</t>
  </si>
  <si>
    <t>湖南省邵东县火厂坪镇水泥厂</t>
  </si>
  <si>
    <t>高级中学数学</t>
  </si>
  <si>
    <t>2015.09-2019.06  在海南师范大学数学与统计学院就读
2012.09-2015.06  在邵东第三中学就读</t>
  </si>
  <si>
    <t>="&amp;#61656;2017.11   在海口市第二中学进行了为期一周的教学见习，初步了解到了如何上好一节课。
&amp;#61656;2018.05   在海南中学初中部进行了为期两周的教学见习，在这段时间从监考、改试卷、听课大概了解了教师的工作日常。
&amp;#61656;2018.10—2018.12   在海口市第七中学进行了为期两个月的实习活动，在此期间担任了初二（5）班的实习教师和实习班主任，学会了批改作业、布置作业、上好一堂课，提高了表达能力和胆量。
&amp;#61656;2016.09至今   当过家庭</t>
  </si>
  <si>
    <t>1021201906131201097040</t>
  </si>
  <si>
    <t>432524198910215833</t>
  </si>
  <si>
    <t>余祥星</t>
  </si>
  <si>
    <t>15073821021</t>
  </si>
  <si>
    <t>1989-10-21</t>
  </si>
  <si>
    <t>公共事业管理</t>
  </si>
  <si>
    <t>湖南省新化县上渡办事处铁牛村</t>
  </si>
  <si>
    <t>2012年6月</t>
  </si>
  <si>
    <t>高中数学教师资格证</t>
  </si>
  <si>
    <t>2018年11月22日</t>
  </si>
  <si>
    <t>2005年9月---2008年6月在新化一中读书；
2008年9月---2012年6月在湖南科技大学读书；
2012年9月---2016年12月新化大学生村官；
2016年12月---至今在新化农商银行工作。</t>
  </si>
  <si>
    <t>1021201906131207367046</t>
  </si>
  <si>
    <t>430524199712022443</t>
  </si>
  <si>
    <t>刘喜凤</t>
  </si>
  <si>
    <t>17873940227</t>
  </si>
  <si>
    <t>1997-12-02</t>
  </si>
  <si>
    <t>湖南省邵阳市隆回县</t>
  </si>
  <si>
    <t>422200</t>
  </si>
  <si>
    <t>2289795036@qq.com</t>
  </si>
  <si>
    <t>湖南省邵阳市隆回县司门前镇黄花村二组</t>
  </si>
  <si>
    <t>户籍所在地</t>
  </si>
  <si>
    <t>演讲、主持、写作</t>
  </si>
  <si>
    <t>2012年9月-2015年6月，在邵阳市隆回县第二中学读高中；
2015年9月-2019年6月，在邵阳市邵阳学院读大学.</t>
  </si>
  <si>
    <t xml:space="preserve">在第四届湖南省师范生教学技能竞赛中，获中学教育理科组一等奖；
</t>
  </si>
  <si>
    <t>1021201906131243387090</t>
  </si>
  <si>
    <t>430524199409201166</t>
  </si>
  <si>
    <t>陈艳飞</t>
  </si>
  <si>
    <t>18268854382</t>
  </si>
  <si>
    <t>1994-09-20</t>
  </si>
  <si>
    <t>浙江理工大学</t>
  </si>
  <si>
    <t>数学</t>
  </si>
  <si>
    <t>湖南省邵阳市隆回县金石桥镇</t>
  </si>
  <si>
    <t>201903</t>
  </si>
  <si>
    <t>1397378600@qq.com</t>
  </si>
  <si>
    <t>高中数学教师资格证、大学英语六级（CET-6）普通话二级乙等、全国计算机C语言二级</t>
  </si>
  <si>
    <t xml:space="preserve">2012.09-2016.06湖南科技学院  本科
2016.09-2019.03浙江理工大学 硕士研究生
在校期间曾获得：2016年6月获得“优秀毕业生”；2014-2015学年获得“国家励志奖学金”；2013-2014学年获得“三好学生”；2014年5月获得“优秀学生干部”
本人性格开朗善于与人交际，和同学及老师相处融洽。在校期间参加过学生会，具有一定的组织能力和团队协作能力。
</t>
  </si>
  <si>
    <t>1021201906131256467100</t>
  </si>
  <si>
    <t>430181199501287359</t>
  </si>
  <si>
    <t>王春</t>
  </si>
  <si>
    <t>15907492548</t>
  </si>
  <si>
    <t>1995-01-28</t>
  </si>
  <si>
    <t>湖南浏阳</t>
  </si>
  <si>
    <t>410313</t>
  </si>
  <si>
    <t>895503464@qq.com</t>
  </si>
  <si>
    <t>湖南省浏阳市金刚镇</t>
  </si>
  <si>
    <t>数学-高级中学教师资格证</t>
  </si>
  <si>
    <t>长沙市教育局</t>
  </si>
  <si>
    <t>2009.9-2012.6 浏阳市第二中学 就读高中
2012.9-2016.6 湖南科技学院 就读本科
2016.6-至今 自由职业</t>
  </si>
  <si>
    <t>1021201906131342057159</t>
  </si>
  <si>
    <t>432524199601165419</t>
  </si>
  <si>
    <t>邹修歆</t>
  </si>
  <si>
    <t>18890487399</t>
  </si>
  <si>
    <t>1996-01-16</t>
  </si>
  <si>
    <t>湖南省新化县上渡办事处资源村</t>
  </si>
  <si>
    <t>湖南省新化县上渡办事处资源村第三村民小组42号</t>
  </si>
  <si>
    <t>书法</t>
  </si>
  <si>
    <t>我的教师资格证还在邵阳，暂时没发下来，现在只有教师资格证获取的证明。</t>
  </si>
  <si>
    <t>1021201906131454187232</t>
  </si>
  <si>
    <t>430522199609075640</t>
  </si>
  <si>
    <t>周汝欣</t>
  </si>
  <si>
    <t>18216181201</t>
  </si>
  <si>
    <t>1996-09-07</t>
  </si>
  <si>
    <t>湖南省邵阳市新邵县大新乡邓东村二组五号</t>
  </si>
  <si>
    <t>本人在大学期间一直担任班上学习委员，获得全国计算机二级证书，同时也获得过“优秀共青团员”“三好学生”“优秀班干部”“丙等奖学金”“特等奖学金”等荣誉称号</t>
  </si>
  <si>
    <t>1021201906131558457294</t>
  </si>
  <si>
    <t>432522199303141862</t>
  </si>
  <si>
    <t>17363806856</t>
  </si>
  <si>
    <t>1993-03-14</t>
  </si>
  <si>
    <t>湖南省娄底市双峰县青树坪镇侧石村</t>
  </si>
  <si>
    <t>二级教师，高级教师资格</t>
  </si>
  <si>
    <t>2017年10月和2016年5月</t>
  </si>
  <si>
    <t>湖南省新化县教育局</t>
  </si>
  <si>
    <t>2012年9月至2014年6月，就读于怀化学院，2016年8月至今，在新化县白溪镇新化六中任特岗教师。</t>
  </si>
  <si>
    <t>三年特岗教师的经历，单任过初中和高中的数学教师。</t>
  </si>
  <si>
    <t>1021201906131646477331</t>
  </si>
  <si>
    <t>431382199607020044</t>
  </si>
  <si>
    <t>吴拼平</t>
  </si>
  <si>
    <t>18435224148</t>
  </si>
  <si>
    <t>1996-07-02</t>
  </si>
  <si>
    <t>山西大同大学</t>
  </si>
  <si>
    <t>201907</t>
  </si>
  <si>
    <t>湖南省娄底市涟源市古塘乡</t>
  </si>
  <si>
    <t xml:space="preserve">  本人吴拼平，即将毕业于山西大同大学数统学院数学与应用数学专业。在校期间，我一直努力学习各数学专业知识，抓住机会锻炼自己的教学技能。我从未挂过科，且以优异的成绩毕业。在校期间我曾加入过学生会外联部来锻炼自己的能力与胆量，也最终证明了自己获得了干事证书。此外，我还积极参加各种课余活动，参加了学校的健美操大赛，迎新晚会的小品演绎等等活动。经过四年的大学生活锻炼，我觉得我的能力和性格都很适合教师这一份职业，我也喜爱教师行业，希望能早日实现自己的梦想，当一名优秀的人民教师。</t>
  </si>
  <si>
    <t>大学期间曾多次兼职家教和在辅导机构任职；
2018年下半年在大同四中进行了为期一学期的实习学习计划。</t>
  </si>
  <si>
    <t>1021201906131830137386</t>
  </si>
  <si>
    <t>43112119961204002X</t>
  </si>
  <si>
    <t>高珺超</t>
  </si>
  <si>
    <t>15111611341</t>
  </si>
  <si>
    <t>1996-12-04</t>
  </si>
  <si>
    <t>湖南永州</t>
  </si>
  <si>
    <t>2019.06.06</t>
  </si>
  <si>
    <t>425100</t>
  </si>
  <si>
    <t>1277194657@qq.com</t>
  </si>
  <si>
    <t>省托管中心</t>
  </si>
  <si>
    <t>2009年9月-2010年2月在浯溪二中就读初中；
2010年3月-2012年6月在陶铸中学就读初中；
2012年9月-2015年6月在祁阳一中就读高中；
2015年至今在湖南科技学院读大学。</t>
  </si>
  <si>
    <t>2018年12月-2019年5月实习于永州工商职业学校；
2016获湖南科技学院创新节优胜奖；
2016年发表论文《L-M-fuzzy层次拓扑空间及其刻画》；
2017年获湖南科技学院创新型课堂一等奖；
2017年获院未来卓越教师竞赛二等奖；
2018年获湖南科技学院舜德学子、校优秀学生干部、校三好学生、百优女大学生；2018年获湖南科技学院解题技能竞赛一等奖。</t>
  </si>
  <si>
    <t>1021201906131933237437</t>
  </si>
  <si>
    <t>432502199007226532</t>
  </si>
  <si>
    <t>刘兵</t>
  </si>
  <si>
    <t>13574319724</t>
  </si>
  <si>
    <t>1990-07-22</t>
  </si>
  <si>
    <t>数学与应用数学（师范）</t>
  </si>
  <si>
    <t>湖南省冷水江市三尖镇九江村一组</t>
  </si>
  <si>
    <t>416000</t>
  </si>
  <si>
    <t>960049864@qq.com</t>
  </si>
  <si>
    <t>吉首市小溪桥</t>
  </si>
  <si>
    <t>二级教师 、高级中学教师资格</t>
  </si>
  <si>
    <t>2015年10月 、2014年5月</t>
  </si>
  <si>
    <t>吉首市乾州社保大楼</t>
  </si>
  <si>
    <t>熟悉计算机办公软件操作</t>
  </si>
  <si>
    <t>2005年9月-2008年6月 于冷水江市第一中学学习
2008年9月-2009年6月 于冷水江市高考补习学校学习
2009年9月-2012年6月 于吉首大学师范学院学习
2012年9月-2014年6月 于吉首大学学习
2014年9月-2019年6月 于湘西雅思实验学校工作</t>
  </si>
  <si>
    <t>本人于湘西雅思实验学校已任教数学学科五年，有丰富的教育教学经验，并且多次获得单科第一的好成绩，多次被学校评为“教学能手”</t>
  </si>
  <si>
    <t>1021201906131941397443</t>
  </si>
  <si>
    <t>432502199510306521</t>
  </si>
  <si>
    <t>段义姣</t>
  </si>
  <si>
    <t>15111207341</t>
  </si>
  <si>
    <t>1995-10-30</t>
  </si>
  <si>
    <t>湖南省冷水江市博长佳园</t>
  </si>
  <si>
    <t>高中就读于冷江第六中学，一直期待能回母校任教，想像当年老师一样能影响更多学弟学妹。</t>
  </si>
  <si>
    <t>1021201906132007577456</t>
  </si>
  <si>
    <t>432522199410161869</t>
  </si>
  <si>
    <t>彭雅</t>
  </si>
  <si>
    <t>18374873343</t>
  </si>
  <si>
    <t>1994-10-16</t>
  </si>
  <si>
    <t>长沙理工大学</t>
  </si>
  <si>
    <t>测绘工程</t>
  </si>
  <si>
    <t>娄底</t>
  </si>
  <si>
    <t>201706</t>
  </si>
  <si>
    <t>湖南娄底市双峰县第八中学</t>
  </si>
  <si>
    <t>2018-2019双峰八中教高一数学</t>
  </si>
  <si>
    <t>1021201906132109277484</t>
  </si>
  <si>
    <t>430426199703258726</t>
  </si>
  <si>
    <t>刘倩</t>
  </si>
  <si>
    <t>15874789980</t>
  </si>
  <si>
    <t>1997-03-25</t>
  </si>
  <si>
    <t>淮北师范大学</t>
  </si>
  <si>
    <t>数学与应用数学（师范类）</t>
  </si>
  <si>
    <t>湖南省祁东县凤歧坪乡龙塘村</t>
  </si>
  <si>
    <t>20190701</t>
  </si>
  <si>
    <t>421000</t>
  </si>
  <si>
    <t>湖南省祁东县凤歧坪乡龙塘村三组十九号</t>
  </si>
  <si>
    <t>高级中学（数学）教师资格证书</t>
  </si>
  <si>
    <t>20180531</t>
  </si>
  <si>
    <t>2015-2019:淮北师范大学</t>
  </si>
  <si>
    <t>1021201906132344227554</t>
  </si>
  <si>
    <t>431121198912284718</t>
  </si>
  <si>
    <t>杨洋</t>
  </si>
  <si>
    <t>18711867657</t>
  </si>
  <si>
    <t>1989-12-28</t>
  </si>
  <si>
    <t>湖南工业大学</t>
  </si>
  <si>
    <t>高分子材料与工程</t>
  </si>
  <si>
    <t>2013.07</t>
  </si>
  <si>
    <t>1139468218@qq.com</t>
  </si>
  <si>
    <t>湖南娄底市娄星区金源房产</t>
  </si>
  <si>
    <t>高中数学教师资格</t>
  </si>
  <si>
    <t>永州市人才市场</t>
  </si>
  <si>
    <t>2009-2013湖南工业大学学习
2013.07-2014.06湖南长沙中财集团
2014.07-至今 湖南娄底市娄星区金泽教育</t>
  </si>
  <si>
    <t>1021201906140838337586</t>
  </si>
  <si>
    <t>43052419941220179X</t>
  </si>
  <si>
    <t>周杰成</t>
  </si>
  <si>
    <t>15574837568</t>
  </si>
  <si>
    <t>1994-12-20</t>
  </si>
  <si>
    <t>湖南隆回</t>
  </si>
  <si>
    <t>422211</t>
  </si>
  <si>
    <t>湖南省隆回县高平镇石脚村</t>
  </si>
  <si>
    <t>2000年9月-2006年7月 石脚小学上学
2006年9月-2009年7月 马落中学上学
2009年9月-2012年7月 隆回二中上学
2012年9月-2015年7月 湖南科技学院上学
2015年9月-2017年9月 武警天津市总队服役
2017年9月-2018年6月 湖南科技学院上学
2018年9月至今湖南省衡阳市祁东育英实验学校教高中数学</t>
  </si>
  <si>
    <t>1021201906140910267600</t>
  </si>
  <si>
    <t>432524198710108910</t>
  </si>
  <si>
    <t>龚鹏</t>
  </si>
  <si>
    <t>18107383093</t>
  </si>
  <si>
    <t>1987-10-10</t>
  </si>
  <si>
    <t>湖南省新化县圳上镇洞江村五组</t>
  </si>
  <si>
    <t>2010-6-22</t>
  </si>
  <si>
    <t>512333301@qq.com</t>
  </si>
  <si>
    <t>中学一级</t>
  </si>
  <si>
    <t>2018-3</t>
  </si>
  <si>
    <t>娄底市教育局</t>
  </si>
  <si>
    <t>2003年至2006年：新化县第三中学
2006年至2010年：湖南文理学院数学系
2010年至今：从事初中数学教学</t>
  </si>
  <si>
    <t>2018年获得新化县数学素养大赛二等奖。</t>
  </si>
  <si>
    <t>1021201906140946167629</t>
  </si>
  <si>
    <t>432524198809221702</t>
  </si>
  <si>
    <t>郭松桃</t>
  </si>
  <si>
    <t>13677085738</t>
  </si>
  <si>
    <t>1988-09-22</t>
  </si>
  <si>
    <t>经济学</t>
  </si>
  <si>
    <t>2012.6</t>
  </si>
  <si>
    <t>离异</t>
  </si>
  <si>
    <t>湖南省娄底市新化县石冲口镇</t>
  </si>
  <si>
    <t>2008.9-2012.6   湖南科技大学
2012.7-2015.1   东莞市吉得塑胶有限公司  财务人员
2015.4-2018.6    深圳市亿车安有限公司     财务</t>
  </si>
  <si>
    <t>1021201906140958397643</t>
  </si>
  <si>
    <t>430522199504082860</t>
  </si>
  <si>
    <t>戴胜男</t>
  </si>
  <si>
    <t>15074969804</t>
  </si>
  <si>
    <t>1995-04-08</t>
  </si>
  <si>
    <t>湖南省邵阳市新邵县潭溪镇新龙村</t>
  </si>
  <si>
    <t>2010.9-2013.7在新邵八中就读高中；
2013.9-2017.6在衡阳师范学院就读大学；
2017.2-2017.7在衡阳市衡阳州路小学担任三年级英语及四年级数学教师。
2018.8-2019.7在湖南省长沙市浏阳第六中学担任高一班主任。</t>
  </si>
  <si>
    <t>2017.8-2018.1在衡阳市中南财经管理职业学校担任高一对口班数学教师；
2018.2-2019.7在长沙市浏阳第六中学担任高一数学教师。</t>
  </si>
  <si>
    <t>1021201906141245007746</t>
  </si>
  <si>
    <t>432524199101151416</t>
  </si>
  <si>
    <t>曾祥亮</t>
  </si>
  <si>
    <t>13875868069</t>
  </si>
  <si>
    <t>1991-01-15</t>
  </si>
  <si>
    <t>湖南省新化县维山乡</t>
  </si>
  <si>
    <t>834583656@qq.com</t>
  </si>
  <si>
    <t>湖南省邵东县廉桥镇药材市场60栋8号</t>
  </si>
  <si>
    <t>高中数学教师资格证认定</t>
  </si>
  <si>
    <t>2019年5月</t>
  </si>
  <si>
    <t>湖南省大中专学校学生信息咨询与就业指导中心</t>
  </si>
  <si>
    <t xml:space="preserve">2006年9月—2009年6月:在新化县上梅中学学习；
2009年9月—2013年6月:在长沙理工大学学习；
</t>
  </si>
  <si>
    <t>2012年10月—2012年12月在长沙市天心区一中实习；
2018年9月—2018年12月在长沙大学附属中学实习。</t>
  </si>
  <si>
    <t>1021201906141704347882</t>
  </si>
  <si>
    <t>43252419931215641X</t>
  </si>
  <si>
    <t>姜全彬</t>
  </si>
  <si>
    <t>13367358755</t>
  </si>
  <si>
    <t>1993-12-15</t>
  </si>
  <si>
    <t>湖南省新化县桑梓镇华山村</t>
  </si>
  <si>
    <t>湖南郴州市永兴县第一中学</t>
  </si>
  <si>
    <t>中二</t>
  </si>
  <si>
    <t>2017年12月31日</t>
  </si>
  <si>
    <t>永兴县教育局</t>
  </si>
  <si>
    <t>2016年8月通过社招考试进入永兴县第一中学任教至今</t>
  </si>
  <si>
    <t>1021201906141744067894</t>
  </si>
  <si>
    <t>430523199501086440</t>
  </si>
  <si>
    <t>毛羽</t>
  </si>
  <si>
    <t>15111509361</t>
  </si>
  <si>
    <t>1995-01-08</t>
  </si>
  <si>
    <t>湖南省邵阳县诸甲亭乡</t>
  </si>
  <si>
    <t>2019</t>
  </si>
  <si>
    <t>沟通能力</t>
  </si>
  <si>
    <t>2018.3-2018.5在雅创教育兼职
2018.12-2019.1在有为教育兼职</t>
  </si>
  <si>
    <t>1021201906142256048028</t>
  </si>
  <si>
    <t>432502199701190023</t>
  </si>
  <si>
    <t>李雯婕</t>
  </si>
  <si>
    <t>13647456366</t>
  </si>
  <si>
    <t>湖南省冷水江</t>
  </si>
  <si>
    <t>2192260057@qq.com</t>
  </si>
  <si>
    <t>湖南省冷水江市金竹西路五福大厦</t>
  </si>
  <si>
    <t>高级中学数学教师资格证</t>
  </si>
  <si>
    <t>湖南省冷水江市人力资源局</t>
  </si>
  <si>
    <t>有耐心，唱歌，有责任心</t>
  </si>
  <si>
    <t>2011.09-2014.06于湖南省冷水江市第一中学任学习委员；
2014.09-2018.06于湖南省怀化学院数学与计算科学学院任创业服务部部长；
2015.07-2015.08于湖南省冷水江市小桔灯教育任数学教师；
2018.09-2019.04于湖南省怀化市雅创教育任数学教师；</t>
  </si>
  <si>
    <t>2016年于怀化学院获教师职业技能大赛三等奖；
2015.07-2015.08于湖南省冷水江市小桔灯教育任数学教师；
2018.09-2019.04于湖南省怀化市雅创教育任数学教师；</t>
  </si>
  <si>
    <t>1021201906150917128087</t>
  </si>
  <si>
    <t>431321198905110753</t>
  </si>
  <si>
    <t>朱优</t>
  </si>
  <si>
    <t>17373886382</t>
  </si>
  <si>
    <t>1989-05-11</t>
  </si>
  <si>
    <t>机械设计制造及其自动化</t>
  </si>
  <si>
    <t>湖南省娄底市双峰县甘棠镇景福村</t>
  </si>
  <si>
    <t>412007</t>
  </si>
  <si>
    <t>66919062·qq.com</t>
  </si>
  <si>
    <t>湖南省株洲市天元区湖南工业大学对面未来城1栋</t>
  </si>
  <si>
    <t>2018年5月</t>
  </si>
  <si>
    <t>株洲市人力资源市场</t>
  </si>
  <si>
    <t>运动，学习</t>
  </si>
  <si>
    <t>2009.09--2012.07在张家界航空工业职业技术学院学习
2012.09--2014.06在湖南工业大学学习
2014.07--2018.07在株洲市新时代补习学校工作
2018.07至今在家待业</t>
  </si>
  <si>
    <t>在培训机构工作四年</t>
  </si>
  <si>
    <t>1021201906151041078141</t>
  </si>
  <si>
    <t>500240198910016383</t>
  </si>
  <si>
    <t>江艳菊</t>
  </si>
  <si>
    <t>15091919497</t>
  </si>
  <si>
    <t>1989-10-01</t>
  </si>
  <si>
    <t>琼州学院</t>
  </si>
  <si>
    <t>重庆市石柱县</t>
  </si>
  <si>
    <t>海南陵水思源实验学校教师宿舍</t>
  </si>
  <si>
    <t>2005.09-2008.07就读于重庆市忠县中学
2008.09-2012.07就读于海南琼州学院
2012.09-2017.02在海南省陵水县黎安初级中学工作
2017.02至今在海南省陵水思源实验学校工作</t>
  </si>
  <si>
    <t>1021201906151322448225</t>
  </si>
  <si>
    <t>432501199712046012</t>
  </si>
  <si>
    <t>黄维良</t>
  </si>
  <si>
    <t>15688266417</t>
  </si>
  <si>
    <t>1997-12-04</t>
  </si>
  <si>
    <t>1366050481@qq.com</t>
  </si>
  <si>
    <t>湖南省娄底市娄星区花山街道娄底二中对面</t>
  </si>
  <si>
    <t>娄底市娄星区人才市场</t>
  </si>
  <si>
    <t>2018年9月至2019年1月在常宁一中担任高一数学实习老师。</t>
  </si>
  <si>
    <t>1021201906121300176644</t>
  </si>
  <si>
    <t>430903199404291828</t>
  </si>
  <si>
    <t>盛平</t>
  </si>
  <si>
    <t>15274772198</t>
  </si>
  <si>
    <t>1994-04-29</t>
  </si>
  <si>
    <t>英语师范</t>
  </si>
  <si>
    <t>201607</t>
  </si>
  <si>
    <t>201811</t>
  </si>
  <si>
    <t>益阳市人才市场</t>
  </si>
  <si>
    <t>2016-2017于益阳市资阳区高平迎丰中学任高一英语老师及班主任
2017-2018于长沙市浏阳市第六中学任高一英语老师及班主任
2018至今 于益阳市赫山区任初中英语老师</t>
  </si>
  <si>
    <t>2018年参加浏阳市青年教师比武大赛 获二等奖</t>
  </si>
  <si>
    <t>1021201906121302466646</t>
  </si>
  <si>
    <t>432502198706185122</t>
  </si>
  <si>
    <t>陈娟</t>
  </si>
  <si>
    <t>18923881385</t>
  </si>
  <si>
    <t>1987-06-18</t>
  </si>
  <si>
    <t>湖南理工学院</t>
  </si>
  <si>
    <t>2009年6月</t>
  </si>
  <si>
    <t>离婚</t>
  </si>
  <si>
    <t>湖南娄底冷水江市布溪青园社区7组14栋</t>
  </si>
  <si>
    <t xml:space="preserve">2005年9月至2009年6月，湖南理工学院，英语专业学习并取得英语语言文学学士学位。
在校期间取得外语高级中学教师资格证，英语专业八级证书，普通话二级乙等证书。
</t>
  </si>
  <si>
    <t>2009年在冷水江市第七中学初一英语教师实习1个月。</t>
  </si>
  <si>
    <t>1021201906130909126736</t>
  </si>
  <si>
    <t>432524199512126426</t>
  </si>
  <si>
    <t>赵艳平</t>
  </si>
  <si>
    <t>18569326009</t>
  </si>
  <si>
    <t>1995-12-12</t>
  </si>
  <si>
    <t>1015187366@qq.com</t>
  </si>
  <si>
    <t>英语高级中学教师资格证</t>
  </si>
  <si>
    <t>新化县人力资源局</t>
  </si>
  <si>
    <t>2010年9月-2013年6月，就读于冷水江市第一中学
2013年9月-2017年6月，就读于衡阳师范学院
2017年9月至今，新化县第五中学</t>
  </si>
  <si>
    <t>2015年3月-2016年6月，参加顶岗实习，在衡阳市常宁市荫田镇中学实习，任教初二英语一年
2016年9月-2017年6月，衡阳市衡南县第五中学代课，任教高一英语一年</t>
  </si>
  <si>
    <t>1021201906130913046744</t>
  </si>
  <si>
    <t>43052119950309568X</t>
  </si>
  <si>
    <t>谢金</t>
  </si>
  <si>
    <t>13574487603</t>
  </si>
  <si>
    <t>1995-03-09</t>
  </si>
  <si>
    <t>英语（师范）</t>
  </si>
  <si>
    <t>湖南省邵东县 文体路270号</t>
  </si>
  <si>
    <t>2010-2013   就读于湖南邵东三中
2013-2017   就读于吉首大学
2017-2018   就职于湖南经纬实验学校</t>
  </si>
  <si>
    <t>1021201906130915446752</t>
  </si>
  <si>
    <t>432524199105125426</t>
  </si>
  <si>
    <t>卿柳梅</t>
  </si>
  <si>
    <t>16673882016</t>
  </si>
  <si>
    <t>1991-05-12</t>
  </si>
  <si>
    <t>英语学科教学</t>
  </si>
  <si>
    <t>湖南省娄底市新化县</t>
  </si>
  <si>
    <t>2017年6月10日</t>
  </si>
  <si>
    <t>630546388@qq.com</t>
  </si>
  <si>
    <t>高级中学英语</t>
  </si>
  <si>
    <t>2015年6月10日</t>
  </si>
  <si>
    <t>2008/9-2011/6  新化一中
2011/9-2015/6 邵阳学院     英语专业
2015/9-2017/6 湖南师范大学  英语学科教学</t>
  </si>
  <si>
    <t>2017/8-2018/8 新化县安正学校
2018/9-       湖南师大思沁新化实验学校</t>
  </si>
  <si>
    <t>1021201906131155377032</t>
  </si>
  <si>
    <t>432524198609278843</t>
  </si>
  <si>
    <t>方青</t>
  </si>
  <si>
    <t>13548817693</t>
  </si>
  <si>
    <t>1986-09-27</t>
  </si>
  <si>
    <t>湘潭大学</t>
  </si>
  <si>
    <t>工商管理</t>
  </si>
  <si>
    <t>2010年6月</t>
  </si>
  <si>
    <t>湖南娄底新化圳上镇南山村九组</t>
  </si>
  <si>
    <t>一级教师</t>
  </si>
  <si>
    <t>2019年</t>
  </si>
  <si>
    <t>新化教育局</t>
  </si>
  <si>
    <t xml:space="preserve">2003年至2006年就读益阳安化一中；
2006年至2010年就读湘潭大学；
2010年至2013年就职深圳公司；
2013年至今新化在编教师
</t>
  </si>
  <si>
    <t>1021201906131158377037</t>
  </si>
  <si>
    <t>432522199105180705</t>
  </si>
  <si>
    <t>朱益华</t>
  </si>
  <si>
    <t>18814097980</t>
  </si>
  <si>
    <t>1991-05-18</t>
  </si>
  <si>
    <t>旅游管理</t>
  </si>
  <si>
    <t>湖南娄底双峰县甘棠镇</t>
  </si>
  <si>
    <t>湖南省双峰县甘棠镇罗家村石龙组</t>
  </si>
  <si>
    <t>高中英语教师资格证</t>
  </si>
  <si>
    <t>湖南人才市场有限公司</t>
  </si>
  <si>
    <t>学习经历：
2010.9-2014.6湘潭大学-全日制本科-旅游管理专业-已毕业；
2018.3-至今--对外经贸大学-同等学力在职研究生-经贸翻译专业-在读；
工作经历：
2014.3-2017.07-深圳创酷互动信息技术有限公司-游戏商务经理；
2016.5-2017.7-广州培优教育-青少年英语培训-周末兼职教师；
2017.8-2019.01-北京祖龙娱乐-游戏高级运营经理。
2019.1-至今-待业</t>
  </si>
  <si>
    <t>2016.5-2017.7-广州培优教育-青少年英语培训-周末兼职教师</t>
  </si>
  <si>
    <t>1021201906131158577038</t>
  </si>
  <si>
    <t>432501199406032528</t>
  </si>
  <si>
    <t>曾美玲</t>
  </si>
  <si>
    <t>15581237716</t>
  </si>
  <si>
    <t>1994-06-03</t>
  </si>
  <si>
    <t>江西师范大学</t>
  </si>
  <si>
    <t>湖南省娄底市娄星区茶园镇</t>
  </si>
  <si>
    <t>1994年6月</t>
  </si>
  <si>
    <t>1348382401@qq.com</t>
  </si>
  <si>
    <t>高级教师资格证（英语）</t>
  </si>
  <si>
    <t>2019年9月到2012年6月就读于娄底四中。  
2012年9月到2016年6月就读于江西师范大学。</t>
  </si>
  <si>
    <t>1021201906131237467084</t>
  </si>
  <si>
    <t>432524199304131626</t>
  </si>
  <si>
    <t>曾赞</t>
  </si>
  <si>
    <t>13187225055</t>
  </si>
  <si>
    <t>1993-04-13</t>
  </si>
  <si>
    <t xml:space="preserve">湘潭大学 </t>
  </si>
  <si>
    <t>英语语言文学</t>
  </si>
  <si>
    <t>湖南省湘潭市湘潭大学</t>
  </si>
  <si>
    <t>2008.09-2011.06 新化县第三中学
2011.09-2012.06 新化县资江中学
2012.09-2016.06 湘潭大学兴湘学院
2016.09-2019.06 湘潭大学</t>
  </si>
  <si>
    <t>2016年9月至2018年12月：在湘潭大学外国语学院大英部担任课程助教</t>
  </si>
  <si>
    <t>1021201906131257587106</t>
  </si>
  <si>
    <t>430528199406297946</t>
  </si>
  <si>
    <t>赵芸芸</t>
  </si>
  <si>
    <t>18374804504</t>
  </si>
  <si>
    <t>1994-06-29</t>
  </si>
  <si>
    <t>湖南长沙</t>
  </si>
  <si>
    <t>4220000</t>
  </si>
  <si>
    <t>1041805078@qq.com</t>
  </si>
  <si>
    <t>湖南省邵阳市双清区</t>
  </si>
  <si>
    <t>2012年9月-2016年6月，在湖南师范大学就读大学本科；
2016年9月-至今，在邵阳市湘郡铭志学校担任初中英语教师</t>
  </si>
  <si>
    <t>任教期间，曾获得学校“优秀教师”和“最受欢迎教师”称号；获得邵阳市直英语学科教学比武二等奖</t>
  </si>
  <si>
    <t>1021201906131339567157</t>
  </si>
  <si>
    <t>430124198712215636</t>
  </si>
  <si>
    <t>陈树林</t>
  </si>
  <si>
    <t>17508437701</t>
  </si>
  <si>
    <t>1987-12-21</t>
  </si>
  <si>
    <t>2010年7月</t>
  </si>
  <si>
    <t>湖南省宁乡县喻家坳乡涌泉山</t>
  </si>
  <si>
    <t>2010年7月-2019年 公司任职英语翻译</t>
  </si>
  <si>
    <t>1021201906131341227158</t>
  </si>
  <si>
    <t>430522198705103889</t>
  </si>
  <si>
    <t>张莹</t>
  </si>
  <si>
    <t>17673978177</t>
  </si>
  <si>
    <t>1987-05-10</t>
  </si>
  <si>
    <t>四川外语学院重庆南方翻译学院</t>
  </si>
  <si>
    <t>长沙市岳麓区枫华府第</t>
  </si>
  <si>
    <t>湖南省邵阳市新邵县坪上镇初级中学</t>
  </si>
  <si>
    <t xml:space="preserve">高级教师资格 </t>
  </si>
  <si>
    <t>2010年</t>
  </si>
  <si>
    <t>2010年到2014年 任教于怀化市洪江市沙湾中学
2014年到2015年 任教于新邵县西冲学校
2015年至今     任教于新邵县坪上镇初级中学</t>
  </si>
  <si>
    <t>1021201906131421297199</t>
  </si>
  <si>
    <t>432502199308034825</t>
  </si>
  <si>
    <t>潘桃利</t>
  </si>
  <si>
    <t>15707380331</t>
  </si>
  <si>
    <t>1993-08-03</t>
  </si>
  <si>
    <t>外国语言文学系（师范英语）</t>
  </si>
  <si>
    <t>湖南省冷水江市潘桥乡石山村</t>
  </si>
  <si>
    <t>已婚（一儿一女）</t>
  </si>
  <si>
    <t>1347095941@qq.com</t>
  </si>
  <si>
    <t>湖南省冷水江市同兴乡同心村</t>
  </si>
  <si>
    <t>中小学二级教师</t>
  </si>
  <si>
    <t>2017-01-01</t>
  </si>
  <si>
    <t>唱歌、阅读</t>
  </si>
  <si>
    <t>2011-09至2015-06，在怀化学院就读大学本科。
2008-09至2011-06，在冷水江市第六中学就读高中。
2005-09至2008-06，在冷水江市潘桥中学就读初中。
1999-06至2005-06，在潘桥中心小学就读小学。</t>
  </si>
  <si>
    <t>2012年9月开始，大学期间兼职、全职家教3年。
2014年9月-11月，在冷水江市第六中学实习。
2015年6月大学本科毕业，同年通过了湖南省特岗教师考试，成功地在新化县曹家镇胜利中学任教初中英语。
2015-09至2018-06，英语科从初一任教至初三，并担任班主任。在2018年的中考中，所带班级的体育考试位居新化县第一名、两班的综合排名全县第11名、任教的英语位居全县第18名。</t>
  </si>
  <si>
    <t>1021201906131451517229</t>
  </si>
  <si>
    <t>432503198507220083</t>
  </si>
  <si>
    <t>邓静</t>
  </si>
  <si>
    <t>13697788780</t>
  </si>
  <si>
    <t>1985-07-22</t>
  </si>
  <si>
    <t xml:space="preserve">湖南省涟源市蓝田办事处红旗路居委会八组 </t>
  </si>
  <si>
    <t>118dj@163.com</t>
  </si>
  <si>
    <t>湖南涟源市光明巷27号</t>
  </si>
  <si>
    <t xml:space="preserve">2009.9-2011.9 湖南陆拓矿业机械有限公司 文秘
2012.5-2015.5 珠海易藤国际教育 英语老师
2015.6-2017.6 珠海新东方学校 雅思老师
</t>
  </si>
  <si>
    <t>1021201906131540537281</t>
  </si>
  <si>
    <t>430381199403158124</t>
  </si>
  <si>
    <t>谢兰英</t>
  </si>
  <si>
    <t>15074957617</t>
  </si>
  <si>
    <t>1994-03-15</t>
  </si>
  <si>
    <t>湖南工学院</t>
  </si>
  <si>
    <t>湖南湘潭</t>
  </si>
  <si>
    <t>湖南省湘乡市毛田镇双谭村</t>
  </si>
  <si>
    <t>2011-2015 就读与湖南工学院 在校期间取得高中教师资格证，英语专业八级，英语专业四级，大学四六级证书
2015.03-2017.01  长沙青山化工贸易有限公司
2017.03-至今   长沙银河中等职业学校  英语教师兼班主任</t>
  </si>
  <si>
    <t>2017.03-至今  长沙银河中等职业学校  英语教师兼班主任
 担任对口升学的英语教学并负责班级的日常管理 获得优秀教师称号</t>
  </si>
  <si>
    <t>1021201906131726107357</t>
  </si>
  <si>
    <t>432502199004099021</t>
  </si>
  <si>
    <t>刘丝</t>
  </si>
  <si>
    <t>18873806680</t>
  </si>
  <si>
    <t>1990-04-09</t>
  </si>
  <si>
    <t>湖南涉外经济学院</t>
  </si>
  <si>
    <t>1321011495@qq.com</t>
  </si>
  <si>
    <t>湖南省娄底市冷水江市玻璃厂宝大兴安置小区</t>
  </si>
  <si>
    <t>1.2013年5月-2014年3月：深圳市帝凯钟表有限公司 外贸专员
2.2014年3月-2016年8月：阿里巴巴集团 高级客户经理
3.2016年11月-至今：英语培训学校 英语教师</t>
  </si>
  <si>
    <t>1021201906131729237358</t>
  </si>
  <si>
    <t>430726199611211820</t>
  </si>
  <si>
    <t>朱婉蓉</t>
  </si>
  <si>
    <t>15200875125</t>
  </si>
  <si>
    <t>1996-11-21</t>
  </si>
  <si>
    <t>湖南石门</t>
  </si>
  <si>
    <t>湖南省石门县大汉新城</t>
  </si>
  <si>
    <t>湖南省人才市场</t>
  </si>
  <si>
    <t>英语专四专八，德语四级，在校平均绩点2.8分（满分4分），在校认真学习，勤恳踏实。</t>
  </si>
  <si>
    <t>湖南省浏阳一中实习一个月，家教经验</t>
  </si>
  <si>
    <t>1021201906131757117370</t>
  </si>
  <si>
    <t>211322199512040328</t>
  </si>
  <si>
    <t>张珊</t>
  </si>
  <si>
    <t>18220537178</t>
  </si>
  <si>
    <t>1995-12-04</t>
  </si>
  <si>
    <t>西安翻译学院</t>
  </si>
  <si>
    <t>德语</t>
  </si>
  <si>
    <t>辽宁省朝阳市建平县</t>
  </si>
  <si>
    <t>122400</t>
  </si>
  <si>
    <t>3236529242@qq.com</t>
  </si>
  <si>
    <t>辽宁省朝阳市建平县叶柏寿火车站对面美家宾馆</t>
  </si>
  <si>
    <t>暂无</t>
  </si>
  <si>
    <t>2011.6-2014.6在建平县高级中学学习
2015.9-2019.6在西安翻译学院学习</t>
  </si>
  <si>
    <t>1021201906132138207505</t>
  </si>
  <si>
    <t>432524198906163444</t>
  </si>
  <si>
    <t>戴彩英</t>
  </si>
  <si>
    <t>15807384988</t>
  </si>
  <si>
    <t>1989-06-16</t>
  </si>
  <si>
    <t>湖南省新化县琅塘镇太平村</t>
  </si>
  <si>
    <t>高级中学教师资格（英语）</t>
  </si>
  <si>
    <t>2012年6月1日</t>
  </si>
  <si>
    <t xml:space="preserve">2013年8月—至今    新化县琅塘镇中心学校教师  </t>
  </si>
  <si>
    <t>获得2014年新化县英语视频朗读比赛一等奖</t>
  </si>
  <si>
    <t>1021201906132155507512</t>
  </si>
  <si>
    <t>432524199309100642</t>
  </si>
  <si>
    <t>刘梦娜</t>
  </si>
  <si>
    <t>16673813863</t>
  </si>
  <si>
    <t>1993-09-10</t>
  </si>
  <si>
    <t>南华大学</t>
  </si>
  <si>
    <t>2016年6月16日</t>
  </si>
  <si>
    <t>冷水江市红日路卫生局旁</t>
  </si>
  <si>
    <t>2019年10月</t>
  </si>
  <si>
    <t>2012年9月-2016年6月    南华大学
2016年9月-2019年6月    洋博士教育</t>
  </si>
  <si>
    <t>1021201906140751247577</t>
  </si>
  <si>
    <t>432501199704070522</t>
  </si>
  <si>
    <t>张璐</t>
  </si>
  <si>
    <t>15626038527</t>
  </si>
  <si>
    <t>1997-04-07</t>
  </si>
  <si>
    <t>华南师范大学</t>
  </si>
  <si>
    <t>1144846697@qq.com</t>
  </si>
  <si>
    <t>湖南省娄底市金穗花园</t>
  </si>
  <si>
    <t>唱歌 长跑</t>
  </si>
  <si>
    <t xml:space="preserve">2017.09 — 2019.07 华南师范大学 汉语国际教育（硕士）
2013.09 — 2017.06 湖南商学院 商务英语（本科）
2009.09 — 2013.06 娄底二中  高中
</t>
  </si>
  <si>
    <t>&amp;#61557;2018. 09——2019.01   华南理工大学国际教育学院  实习：担任汉语国际教育教师
&amp;#61557;2018. 04——2018.07   广东药科大学   实习：担任汉语国际教育教师
&amp;#61557;2015——2016  致信教育机构    实习：助教；帮助长沙威胜公司的员工学习英语
2014——2015  卓悦教育机构    家教：主要辅导初中和高中学生的英语</t>
  </si>
  <si>
    <t>1021201906140938337621</t>
  </si>
  <si>
    <t>432524199508123222</t>
  </si>
  <si>
    <t>刘良娟</t>
  </si>
  <si>
    <t>15773182189</t>
  </si>
  <si>
    <t>1995-08-12</t>
  </si>
  <si>
    <t>湖南商学院</t>
  </si>
  <si>
    <t>2014-2018本科在读
2017-2018新化县第三中学实习英语教师
2018-2019新化县第三中学担任英语教师</t>
  </si>
  <si>
    <t xml:space="preserve">2014-2018本科在读
2017-2018新化县第三中学实习英语教师
2018-2019新化县第三中学担任英语教师 </t>
  </si>
  <si>
    <t>1021201906140954557638</t>
  </si>
  <si>
    <t>430522199412303945</t>
  </si>
  <si>
    <t>李虹</t>
  </si>
  <si>
    <t>13647436301</t>
  </si>
  <si>
    <t>湖南省邵阳市</t>
  </si>
  <si>
    <t>2018-6</t>
  </si>
  <si>
    <t>湖南省邵阳市新邵县坪上镇合心村</t>
  </si>
  <si>
    <t>长沙市人才市场</t>
  </si>
  <si>
    <t>2011-9-2014-6 于娄底幼儿师范读高中
2014-9-2018-6 于湖南师范大学外国语学院读大学全日制本科
2018-8-2019-7 于杭州市余杭区新理想高级中学任职高一英语教师</t>
  </si>
  <si>
    <t>1021201906141023297658</t>
  </si>
  <si>
    <t>432502199612200023</t>
  </si>
  <si>
    <t>盛惠峰</t>
  </si>
  <si>
    <t>15280873922</t>
  </si>
  <si>
    <t>1996-12-20</t>
  </si>
  <si>
    <t>泉州师范学院</t>
  </si>
  <si>
    <t>英语（经贸方向）</t>
  </si>
  <si>
    <t>619374421@qq.com</t>
  </si>
  <si>
    <t>福建省泉州市丰泽区东海湾太古广场三期3栋1603</t>
  </si>
  <si>
    <t>="本人已取得高中英语教师资格证；同时已通过专业英语四级和专业英语八级，大学英语四六级；并能熟练操作办公软件；
2018年12月至今 于福建省泉州市睿桥英语就任英语教师一职；
2014年9月-2018年6月 就读于泉州师范学院
在校期间担任：团支书（2014-2018），党务助理（2015-2016），院学生会学习部副部长（2016-2017）
在校期间获得：校优秀共青团干部称号（2014-2015），校优秀学生干部称号（2014-2017，连续三年），校优秀社会工作奖学金（2014-2018，连</t>
  </si>
  <si>
    <t>1021201906141109447686</t>
  </si>
  <si>
    <t>430103199112060549</t>
  </si>
  <si>
    <t>曾中</t>
  </si>
  <si>
    <t>18274846126</t>
  </si>
  <si>
    <t>1991-12-06</t>
  </si>
  <si>
    <t>西交利物浦大学</t>
  </si>
  <si>
    <t>湖南省长沙市</t>
  </si>
  <si>
    <t>201307</t>
  </si>
  <si>
    <t>50626947@qq.com</t>
  </si>
  <si>
    <t>湖南省长沙市天心区裕南街</t>
  </si>
  <si>
    <t>教育经历:
2003年9月至2006年7月 ，初中就读于长沙市雨花区雅礼中学
2006年9月至2009年7月，高中就读于长沙市雨花区雅礼中学的英语实验班
2009年9月至2013年7月，就读于西交利物浦大学
工作经历：
2013年6月至2014年6月，在拓维教育担任英语教师，从事初中英语和高中英语的教学。
2014年6月至2018年11月，在长沙新东方学校担任英语教师，期间教授过雅思课程complete IELTS和托福课程，托福Junior，以及国际英语实验班课程。</t>
  </si>
  <si>
    <t>1021201906141212297722</t>
  </si>
  <si>
    <t>432503199504150328</t>
  </si>
  <si>
    <t>谭立文</t>
  </si>
  <si>
    <t>18874535895</t>
  </si>
  <si>
    <t>1995-04-15</t>
  </si>
  <si>
    <t>湖南省娄底市涟源</t>
  </si>
  <si>
    <t>湖南省涟源市六亩塘镇扶珂村</t>
  </si>
  <si>
    <t>2009-2012  就读冷水江市第一中学
2012-2016  就读于怀化学院
2016-2029  就业于怀化志成培训学校</t>
  </si>
  <si>
    <t>1021201906141517077835</t>
  </si>
  <si>
    <t>432524199202077761</t>
  </si>
  <si>
    <t>刘玲</t>
  </si>
  <si>
    <t>13087380712</t>
  </si>
  <si>
    <t>1992-02-07</t>
  </si>
  <si>
    <t>1992.02</t>
  </si>
  <si>
    <t>湖南省娄底市新化县温塘镇抱堂村</t>
  </si>
  <si>
    <t>2016.05</t>
  </si>
  <si>
    <t>运动</t>
  </si>
  <si>
    <t>2008.09-2012.06 就读于娄底外国语学校高中部
2012.09-2016.06 就读于湖南人文科技学校英语系
2016.12-2017.07 任职于新化县第四中学 担任英语教学</t>
  </si>
  <si>
    <t>1021201906141539217845</t>
  </si>
  <si>
    <t>43122419960702074X</t>
  </si>
  <si>
    <t>米雅潘</t>
  </si>
  <si>
    <t>18390397796</t>
  </si>
  <si>
    <t>湖南怀化</t>
  </si>
  <si>
    <t>1908770473@qq.com</t>
  </si>
  <si>
    <t>湖南怀化市溆浦县卢峰镇桐木坨六组</t>
  </si>
  <si>
    <t>201709-201806 深圳市优胜教育任教英语教师
201809-2019-06溆浦县大江口镇中学任英语教师代课</t>
  </si>
  <si>
    <t>1021201906142012507948</t>
  </si>
  <si>
    <t>432503199408162783</t>
  </si>
  <si>
    <t>尹赛妮</t>
  </si>
  <si>
    <t>17680385013</t>
  </si>
  <si>
    <t>1994-08-16</t>
  </si>
  <si>
    <t>曲靖师范学院</t>
  </si>
  <si>
    <t>湖南省娄底市涟源市龙塘镇双胜村</t>
  </si>
  <si>
    <t>1124806743@qq.com</t>
  </si>
  <si>
    <t>2017年2月至今   新化四中任教英语</t>
  </si>
  <si>
    <t>高一至高三均有教学经验</t>
  </si>
  <si>
    <t>1021201906142109527973</t>
  </si>
  <si>
    <t>432502199311163820</t>
  </si>
  <si>
    <t>杨蕾</t>
  </si>
  <si>
    <t>13397383936</t>
  </si>
  <si>
    <t>1993-11-16</t>
  </si>
  <si>
    <t>2016.6</t>
  </si>
  <si>
    <t>冷水江市中连乡金湾村九组</t>
  </si>
  <si>
    <t>2010.9-2012.6，就读于冷水江市第一中学；
2012.9-2016.6，就读于湖南人文科技学院；
2016.8-2017.4，就职于中信银行信用卡中心；
2017.6-2018.2，就职于冷水江市洋话外语培训学校；
2018.3-2018.6，就职于冷水江市第七中学</t>
  </si>
  <si>
    <t>1021201906150949398112</t>
  </si>
  <si>
    <t>430381198901121944</t>
  </si>
  <si>
    <t>谢倩</t>
  </si>
  <si>
    <t>15898110918</t>
  </si>
  <si>
    <t>1989-01-12</t>
  </si>
  <si>
    <t>翻译硕士（英语）</t>
  </si>
  <si>
    <t>湖南省湘乡市</t>
  </si>
  <si>
    <t>湖南省湘乡市潭市镇</t>
  </si>
  <si>
    <t>2011年6月</t>
  </si>
  <si>
    <t xml:space="preserve">2007-2011 本科就读于湖南工程学院英语专业；
2011-2014 研究生就读于湘潭大学翻译硕士专业。
证书：英语专业八级；高中英语教师资格证；人事部笔译三级；剑桥商务英语中级；计算机二级；普通话一级乙等。
</t>
  </si>
  <si>
    <t>1021201906151131228169</t>
  </si>
  <si>
    <t>432503199708170822</t>
  </si>
  <si>
    <t>梁婷</t>
  </si>
  <si>
    <t>18073832928</t>
  </si>
  <si>
    <t>1997-08-17</t>
  </si>
  <si>
    <t>湖南省娄底市娄星区月塘街娄底职业技术学院</t>
  </si>
  <si>
    <t>涟源市人才市场</t>
  </si>
  <si>
    <t>2011.09----2014.06  高中 涟源一中
2014.09----2018.06  大学  南华大学
2018.09----2019.06  涟源三中 代课 英语教师</t>
  </si>
  <si>
    <t>专四专八，教师资格证
2018.09---2019.06 在涟源三中代课</t>
  </si>
  <si>
    <t>1021201906151331408231</t>
  </si>
  <si>
    <t>432503199508206229</t>
  </si>
  <si>
    <t>邓敏姣</t>
  </si>
  <si>
    <t>15273230690</t>
  </si>
  <si>
    <t>1995-08-20</t>
  </si>
  <si>
    <t>湖南科技大学潇湘学院</t>
  </si>
  <si>
    <t>英语教育</t>
  </si>
  <si>
    <t>1057597467@qq.com</t>
  </si>
  <si>
    <t>娄底市水洞底镇云华村</t>
  </si>
  <si>
    <t>高级中学</t>
  </si>
  <si>
    <t>2014-2018 就读于湖南科技大学潇湘学院 担任班长
2018年6月至今任职于涟源市行知中学 教高中英语</t>
  </si>
  <si>
    <t>1021201906151356468245</t>
  </si>
  <si>
    <t>431122199210282620</t>
  </si>
  <si>
    <t>唐微</t>
  </si>
  <si>
    <t>1992-10-28</t>
  </si>
  <si>
    <t>师范英语</t>
  </si>
  <si>
    <t>湖南省新化县桑梓镇</t>
  </si>
  <si>
    <t>2015.5</t>
  </si>
  <si>
    <t>本人2015年于怀化学院毕业，所学专业为师范英语，已取得高级中学教师资格证书，英语专业四级证书和普通话二级甲等证书，平时爱好运动和唱歌。　</t>
  </si>
  <si>
    <t>曾在怀化市的一所中学担任英语实习老师，与代课老师。</t>
  </si>
  <si>
    <t>1021201906151620148364</t>
  </si>
  <si>
    <t>431382199508250020</t>
  </si>
  <si>
    <t>吴咖丽</t>
  </si>
  <si>
    <t>15502561155</t>
  </si>
  <si>
    <t>1995-08-25</t>
  </si>
  <si>
    <t>贵州师范学院</t>
  </si>
  <si>
    <t>2017.06</t>
  </si>
  <si>
    <t>湖南省长沙市望城区乌山育红中学</t>
  </si>
  <si>
    <t>娄底教育局</t>
  </si>
  <si>
    <t>2010.09-2013.06   就读于涟源一中 
2013.09-2017.06    就读于贵州师范学院</t>
  </si>
  <si>
    <t>2017.08-2018.07   涟源六中担任英语老师
2018.08-至今    长沙市望城区乌山育红中学担任英语老师</t>
  </si>
  <si>
    <t>1021201906151629198370</t>
  </si>
  <si>
    <t>432502198606300023</t>
  </si>
  <si>
    <t>盛潇方</t>
  </si>
  <si>
    <t>18973808923</t>
  </si>
  <si>
    <t>1986-06-30</t>
  </si>
  <si>
    <t>湘娄底</t>
  </si>
  <si>
    <t>648368778@qq.com</t>
  </si>
  <si>
    <t>湖南娄底市冷水江市桃园小区</t>
  </si>
  <si>
    <t>中学一级，高中教师资格</t>
  </si>
  <si>
    <t>2018.1，2009.6</t>
  </si>
  <si>
    <t>2009.8-2015.12湖南省怀化市通道县第三中学英语教师
2016.1至今   湖南省娄底市新化县第五中学高中英语教师</t>
  </si>
  <si>
    <t>1021201906112152556603</t>
  </si>
  <si>
    <t>432524199108154417</t>
  </si>
  <si>
    <t>陈柱梁</t>
  </si>
  <si>
    <t>18948798110</t>
  </si>
  <si>
    <t>1991-08-15</t>
  </si>
  <si>
    <t>广西大学</t>
  </si>
  <si>
    <t>物理学</t>
  </si>
  <si>
    <t>娄底新化</t>
  </si>
  <si>
    <t>2015.06</t>
  </si>
  <si>
    <t>娄底市新化县上梅镇汇丰时代</t>
  </si>
  <si>
    <t xml:space="preserve">2008.09-2011.06新化一中
2011.09-2015.06广西大学
</t>
  </si>
  <si>
    <t xml:space="preserve">曾获全国高中物理竞赛湖南省一等奖
</t>
  </si>
  <si>
    <t>1021201906121641116659</t>
  </si>
  <si>
    <t>432524199706018028</t>
  </si>
  <si>
    <t>扶芳芳</t>
  </si>
  <si>
    <t>15111545951</t>
  </si>
  <si>
    <t>1997-06-01</t>
  </si>
  <si>
    <t>湖南省娄底市新化县油溪乡蜀溪村</t>
  </si>
  <si>
    <t>2019-6</t>
  </si>
  <si>
    <t>1254470635@qq.com</t>
  </si>
  <si>
    <t>湖南省新化县唐家岭社区二号楼</t>
  </si>
  <si>
    <t>动手能力强</t>
  </si>
  <si>
    <t>2012.9-2015.6毕业于新化县第一中学
2015.9-2019.6毕业于怀化学院
2019.3-2019.5在怀化第四中学实习</t>
  </si>
  <si>
    <t>2019.3-2019.5在怀化第四中学实习</t>
  </si>
  <si>
    <t>1021201906131103116943</t>
  </si>
  <si>
    <t>432503199006140813</t>
  </si>
  <si>
    <t>谭凯</t>
  </si>
  <si>
    <t>18173800701</t>
  </si>
  <si>
    <t>1990-06-14</t>
  </si>
  <si>
    <t>遵义师范学院</t>
  </si>
  <si>
    <t>涟源市三甲乡二甲村</t>
  </si>
  <si>
    <t>2013、06</t>
  </si>
  <si>
    <t>601537642@qq.com</t>
  </si>
  <si>
    <t>湖南省娄底市涟源市三甲乡二甲村</t>
  </si>
  <si>
    <t>物理</t>
  </si>
  <si>
    <t>球类</t>
  </si>
  <si>
    <t xml:space="preserve">本人谭凯，联系电话18173800701, 生性谨慎，乐学好静，爱好乒乒球、篮球、足球。现就个人简历陈述如下：
2003-2006就读于蓝田中学349班
2006-2009就读于涟源一中424、425班
2009-2013就读于遵义师范学院物理与机电工程系，主修物理学，期间因表现优秀，大二申请西南大学进修，跟免费师范生共同学习一年。
2013-2015涟源市五鑫电器担任总经理，长沙工贸海尔冰冷专员
2015-至今湄江镇大江口中学担任八、九年级物理教学，连续三年带毕业班取得中考优异成绩。
</t>
  </si>
  <si>
    <t>2015-至今湄江镇大江口中学担任八、九年级物理教学，连续三年带毕业班取得中考优异成绩。</t>
  </si>
  <si>
    <t>1021201906140605147566</t>
  </si>
  <si>
    <t>430724199005244216</t>
  </si>
  <si>
    <t>杨亮</t>
  </si>
  <si>
    <t>18711866077</t>
  </si>
  <si>
    <t>1990-05-24</t>
  </si>
  <si>
    <t>湖南常德市临澧县</t>
  </si>
  <si>
    <t>2013-06</t>
  </si>
  <si>
    <t>4170000</t>
  </si>
  <si>
    <t>525566363@qq.com</t>
  </si>
  <si>
    <t>娄底市娄星区竹山路学院小区</t>
  </si>
  <si>
    <t>高级中学（物理）</t>
  </si>
  <si>
    <t>2013-06-28</t>
  </si>
  <si>
    <t>湖南常德人才市场</t>
  </si>
  <si>
    <t>2006.09-2009.6  就读于常德临澧一中
2009.09-2013.6  就读于湖南人文科技学院
2013.09-2017.06 就职于娄底市第一中学
2017.07-至今    就职于娄底市学维思教育</t>
  </si>
  <si>
    <t>1021201906141126127696</t>
  </si>
  <si>
    <t>432522198501087428</t>
  </si>
  <si>
    <t>熊辉</t>
  </si>
  <si>
    <t>17807825828</t>
  </si>
  <si>
    <t>1985-01-08</t>
  </si>
  <si>
    <t>广西师范学院</t>
  </si>
  <si>
    <t>广西来宾市</t>
  </si>
  <si>
    <t>2007年6月</t>
  </si>
  <si>
    <t>广西来宾市城北街道香榭里小区</t>
  </si>
  <si>
    <t>2013年8月</t>
  </si>
  <si>
    <t>2000年9月-2003年6月就读于湖南省双峰县第四中学
2003年9月-2007年7月就读于广西师范学院
2007年8月-2012年8月在广东省德庆县香山中学教书
2012年9月-2015年2月在广东省德庆县孔子中学教书
2015年3月至今在广西来宾市第四中学教书</t>
  </si>
  <si>
    <t>大学本科学的是物理学专业并取得学士学位证，毕业后一直从事高中物理的教学工作，有多年班主任经验，多年高三教学经验，近三年一直教高三。于2013年取得中学一级教师职称，曾被评为德庆县优秀教师，来宾市基础年级教学先进个人等</t>
  </si>
  <si>
    <t>1021201906141307277761</t>
  </si>
  <si>
    <t>430381199007238157</t>
  </si>
  <si>
    <t>曾鹏</t>
  </si>
  <si>
    <t>15243807205</t>
  </si>
  <si>
    <t>1990-07-23</t>
  </si>
  <si>
    <t>湖南湘乡</t>
  </si>
  <si>
    <t>2014-7</t>
  </si>
  <si>
    <t>411400</t>
  </si>
  <si>
    <t>364335480@qq.com</t>
  </si>
  <si>
    <t>湖南省湘乡市毛田镇毛田村前进组</t>
  </si>
  <si>
    <t>2014-6</t>
  </si>
  <si>
    <t>游泳 象棋</t>
  </si>
  <si>
    <t>2007年9月-2010年7月  娄底市二中     高中
2010年9月-2014年7月  湖南科技大学   本科</t>
  </si>
  <si>
    <t>2014年9月-2016年7月  娄底市一中附属实验学校  任教
2016年9月-2019年6月  娄底蓝圃学校            任教</t>
  </si>
  <si>
    <t>1021201906141718107887</t>
  </si>
  <si>
    <t>432522199605040805</t>
  </si>
  <si>
    <t>朱亚璐</t>
  </si>
  <si>
    <t>14773832078</t>
  </si>
  <si>
    <t>1996-05-04</t>
  </si>
  <si>
    <t>双峰县甘棠镇桃林村</t>
  </si>
  <si>
    <t>201906</t>
  </si>
  <si>
    <t>娄底市娄星区娄底监狱</t>
  </si>
  <si>
    <t>2011-2014，就读于双峰二中；2014-2018，就读于怀化学院</t>
  </si>
  <si>
    <t>1021201906151134238173</t>
  </si>
  <si>
    <t>432501199604064029</t>
  </si>
  <si>
    <t>聂晃</t>
  </si>
  <si>
    <t>15274365776</t>
  </si>
  <si>
    <t>1996-04-06</t>
  </si>
  <si>
    <t>199604</t>
  </si>
  <si>
    <t>湖南省娄底市娄星区蓝圃学校</t>
  </si>
  <si>
    <t>2018.09~至今娄底市蓝圃学校高中物理教学
2014.09-2018.06吉首大学物理师范专业本科就读</t>
  </si>
  <si>
    <t>1021201906130918256756</t>
  </si>
  <si>
    <t>432524199710045125</t>
  </si>
  <si>
    <t>奉仪</t>
  </si>
  <si>
    <t>18874346068</t>
  </si>
  <si>
    <t>1997-10-04</t>
  </si>
  <si>
    <t>化学（师范）</t>
  </si>
  <si>
    <t>1992658872@qq.com</t>
  </si>
  <si>
    <t>湖南省新化县奉家镇坪下村</t>
  </si>
  <si>
    <t>高中化学</t>
  </si>
  <si>
    <t xml:space="preserve">2012.09-2015.06就读于湖南省新化一中
2015.09-2019.06就读于湖南省吉首大学
</t>
  </si>
  <si>
    <t>2017.09-2018.06吉首大学化学化工学院团总支副书记
2015.09-2019.06多次家教经历
2018.11-2019.01怀化市铁路第一中学代课高二化学</t>
  </si>
  <si>
    <t>1021201906130943356803</t>
  </si>
  <si>
    <t>432503199501235027</t>
  </si>
  <si>
    <t>卢晓辉</t>
  </si>
  <si>
    <t>17375843598</t>
  </si>
  <si>
    <t>1995-01-23</t>
  </si>
  <si>
    <t>化学工程与技术</t>
  </si>
  <si>
    <t>湖南省涟源市七星街镇红联村</t>
  </si>
  <si>
    <t>234283706@qq.com</t>
  </si>
  <si>
    <t>湖南省涟源市七星街镇红联村15组</t>
  </si>
  <si>
    <t>获得高中化学教师资格证，普通话二级乙等，全国计算机等级二级，英语六级。
获国家励志奖学金，优秀青年志愿者，三好学生，化工九O励志奖学金，岳阳市优秀毕业生。</t>
  </si>
  <si>
    <t>有过多次家教经验
13年在石狗中学有过一次小班授课的经验</t>
  </si>
  <si>
    <t>1021201906131134277006</t>
  </si>
  <si>
    <t>430521198709222889</t>
  </si>
  <si>
    <t>刘琴静</t>
  </si>
  <si>
    <t>18975210926</t>
  </si>
  <si>
    <t>1987-09-22</t>
  </si>
  <si>
    <t>云南民族大学</t>
  </si>
  <si>
    <t>化学</t>
  </si>
  <si>
    <t>湖南</t>
  </si>
  <si>
    <t>湖南省邵东县振华中学</t>
  </si>
  <si>
    <t>2018年8月至今   振华中学  化学教师
2017年8月至2018年7月 湘云高中  化学教师
2012年7月至2017年7月 湖南有色湘乡氟化学有限公司 研发技术员</t>
  </si>
  <si>
    <t>1021201906131140197016</t>
  </si>
  <si>
    <t>432524199406145412</t>
  </si>
  <si>
    <t>李佳俊</t>
  </si>
  <si>
    <t>17373843070</t>
  </si>
  <si>
    <t>1994-06-14</t>
  </si>
  <si>
    <t>中国计量学院</t>
  </si>
  <si>
    <t>材料化学</t>
  </si>
  <si>
    <t>湖南省娄底市新化县游家镇潘家垅村第一村民小组11号</t>
  </si>
  <si>
    <t>857303886@qq.com</t>
  </si>
  <si>
    <t>湖南省娄底市新化县南门湾广场二楼宏博培训学校</t>
  </si>
  <si>
    <t>201607-201703  浙江省绍兴市立新印染厂做水质检测员
201801-201901  广东省江门市江门市东利检测技术服务有限公
               司做过采样员与实验员
201903-至今    湖南省娄底市新化县宏博培训学校任教
201906         教师资格证笔试面试已经确认全部通过
201809         取得普通话二乙资格证书</t>
  </si>
  <si>
    <t>在宏博培训学校有对初三学生化学一对一的培训，有两位学生的进步在15分以上</t>
  </si>
  <si>
    <t>1021201906131526197269</t>
  </si>
  <si>
    <t>432524198910103487</t>
  </si>
  <si>
    <t>伍健妤</t>
  </si>
  <si>
    <t>18169386596</t>
  </si>
  <si>
    <t>1989-10-10</t>
  </si>
  <si>
    <t>湖南省娄底市娄星区</t>
  </si>
  <si>
    <t>湖南省娄底市冷水江市水利大院</t>
  </si>
  <si>
    <t>2014年9月</t>
  </si>
  <si>
    <t>2008年9月-2012年7月　　　湖南人文科技学院材料化学专业本科在读
2014年2月-至今　　　　　　新化县第六中学担任初、高中化学教师</t>
  </si>
  <si>
    <t>1021201906131618367306</t>
  </si>
  <si>
    <t>430381199107148116</t>
  </si>
  <si>
    <t>李慰霞</t>
  </si>
  <si>
    <t>15526134063</t>
  </si>
  <si>
    <t>1991-07-14</t>
  </si>
  <si>
    <t>广西科技大学</t>
  </si>
  <si>
    <t>应用化学</t>
  </si>
  <si>
    <t>湖南省娄底市娄星区罗家社区</t>
  </si>
  <si>
    <t>高级中学化学教师资格证</t>
  </si>
  <si>
    <t>2015.05</t>
  </si>
  <si>
    <t>广西科技大学研究生处</t>
  </si>
  <si>
    <t>2016.09-2019.06于广西科技大学攻读全日制硕士研究生，专业应用化学
2015.09-2106.09于双峰县龙田中学任职初中化学特岗教师
2011.09-2015.06于怀化学院读化学师范专业。</t>
  </si>
  <si>
    <t>1021201906131637487324</t>
  </si>
  <si>
    <t>430521199406074270</t>
  </si>
  <si>
    <t>郭龙</t>
  </si>
  <si>
    <t>17377894270</t>
  </si>
  <si>
    <t>1994-06-07</t>
  </si>
  <si>
    <t>广西科技大学鹿山学院</t>
  </si>
  <si>
    <t>化学工程与工艺</t>
  </si>
  <si>
    <t>湖南省邵阳市邵东县</t>
  </si>
  <si>
    <t>2017年76月30日</t>
  </si>
  <si>
    <t>596143292@qq.com</t>
  </si>
  <si>
    <t>湖南省邵东县农林城16栋</t>
  </si>
  <si>
    <t>高中化学教师资格证</t>
  </si>
  <si>
    <t>2019年6月18日</t>
  </si>
  <si>
    <t>邵东县人才市场</t>
  </si>
  <si>
    <t>主持、下棋</t>
  </si>
  <si>
    <t>2008年9月-2012年6月就读于邵东十中
2012年9月-2013年6月就读于邵东科达学校
2013年9月-2017年6月就读于广西科技大学鹿山学院
2017年9月-2018年6月在邵东县槎江学校任代课老师
2018年9月至今在邵东县廉桥镇第一初级中学任代课老师</t>
  </si>
  <si>
    <t>2017年9月-2018年6月在邵东县槎江学校任初中化学代课老师
2018年9月至今在邵东县廉桥镇第一初级中学任初中化学代课老师</t>
  </si>
  <si>
    <t>1021201906141139007705</t>
  </si>
  <si>
    <t>430522199211123905</t>
  </si>
  <si>
    <t>龚新星</t>
  </si>
  <si>
    <t>15200805328</t>
  </si>
  <si>
    <t>1992-11-12</t>
  </si>
  <si>
    <t>湖南大学</t>
  </si>
  <si>
    <t>湖南省新邵县坪上镇</t>
  </si>
  <si>
    <t>410082</t>
  </si>
  <si>
    <t>xinxinggong1992@163.com</t>
  </si>
  <si>
    <t>湖南省长沙市岳麓区湖南大学</t>
  </si>
  <si>
    <t>="龚新星
籍贯：湖南省邵阳市	政治面貌：共青团员
出生日期：1992.10       英语等级：CET-6
证书：教师资格证（高级中学）
联系电话：152-0080-5328
E-mail：xinxinggong1992@163.com
通讯地址：湖南大学化学化工学院(化学生物学与纳米医学研究所）
教育经历：
2016.9-至今	湖南大学	化学（物理化学）	硕士（专业前10%）
2012.9-2016.6	衡阳师范学院	化学（师范）	学士（GPA绩点：3.5）
主修课程</t>
  </si>
  <si>
    <t>="主要实践经历
2016.09-2017.01 物理化学助教（批改作业、上大班讨论课）；
2017.09-2018.01 普通化学助教（包括四大基础化学）；
2015.10-2015.11 衡阳市第五中学（高中化学教学实践并代理班主任管理班级）；
2017.09-2018.08 长沙某培训机构一对一辅导，受学生喜欢，学生成绩进步明显（认真负责，针对性教学）；
2016.06-2016.08 培训机构暑期分校主管，负责管理分校招生、教学等大小事务（锻炼自己的耐心和细心）；
2013.09-20</t>
  </si>
  <si>
    <t>1021201906141629357872</t>
  </si>
  <si>
    <t>43052119920210380X</t>
  </si>
  <si>
    <t>张千秋</t>
  </si>
  <si>
    <t>13142077883</t>
  </si>
  <si>
    <t>1992-02-10</t>
  </si>
  <si>
    <t>昆明理工大学</t>
  </si>
  <si>
    <t>环境科学</t>
  </si>
  <si>
    <t>湖南邵东</t>
  </si>
  <si>
    <t>1570097689@qq.com</t>
  </si>
  <si>
    <t>湖南省邵东县人民路198号江南明珠3栋二单元</t>
  </si>
  <si>
    <t>高中化学教师资格证书</t>
  </si>
  <si>
    <t>2017年7月</t>
  </si>
  <si>
    <t>邵阳市教育局毕业生就业办公室</t>
  </si>
  <si>
    <t xml:space="preserve">2014年9月-2017年6月在昆明理工大学读研究生
20010年9月-2014年6月在南华大学读书
2007年9月-2010年6月在邵东一中读书
</t>
  </si>
  <si>
    <t>2018年8月-至今在永州陶铸中学高中部教化学</t>
  </si>
  <si>
    <t>1021201906141651217876</t>
  </si>
  <si>
    <t>432501199708230028</t>
  </si>
  <si>
    <t>肖雅方</t>
  </si>
  <si>
    <t>13034812288</t>
  </si>
  <si>
    <t>衡阳师范学院南岳学院</t>
  </si>
  <si>
    <t>化学(师范)</t>
  </si>
  <si>
    <t>湖南娄底·</t>
  </si>
  <si>
    <t>xiaoyafanghappy@163.com</t>
  </si>
  <si>
    <t>湖南省娄底市第一小学 陈莉 13034812288</t>
  </si>
  <si>
    <t>高级教师资格证(化学)</t>
  </si>
  <si>
    <t>2009.09-2012.06在娄底一中读初中
2012.09-2015.06在娄底一中读高中
2015.09-2019.06在衡阳师范学院南岳学院读大学</t>
  </si>
  <si>
    <t>1021201906151004218119</t>
  </si>
  <si>
    <t>430481199212042589</t>
  </si>
  <si>
    <t>胡波</t>
  </si>
  <si>
    <t>18665972373</t>
  </si>
  <si>
    <t>1992-12-04</t>
  </si>
  <si>
    <t>山东师范大学</t>
  </si>
  <si>
    <t>湖南耒阳</t>
  </si>
  <si>
    <t>hubo201826@gmail.com</t>
  </si>
  <si>
    <t>广东省东莞虎门镇大宁路口</t>
  </si>
  <si>
    <t>2015</t>
  </si>
  <si>
    <t>2011-2015  山东师范大学                 本科         应用化学
2015-2018   格致教育                       辅导老师
2018-2019   郑裕彤中学                    高中化学教师</t>
  </si>
  <si>
    <t>2015-2018   格致教育                       辅导老师
2018-2019   郑裕彤中学                    高中化学教师</t>
  </si>
  <si>
    <t>1021201906151124538165</t>
  </si>
  <si>
    <t>432503199607245020</t>
  </si>
  <si>
    <t>龚朗红</t>
  </si>
  <si>
    <t>15274530269</t>
  </si>
  <si>
    <t>1996-07-24</t>
  </si>
  <si>
    <t>科学教育</t>
  </si>
  <si>
    <t>湖南省涟源市七星街镇</t>
  </si>
  <si>
    <t>2011年9月-2014年6月就读于涟源市第一中学
2014年9月-2018年6月就读于怀化学院
2018年9月-现在在怀化市天星高级中学任教高中化学</t>
  </si>
  <si>
    <t>1021201906151358288246</t>
  </si>
  <si>
    <t>430981199606082126</t>
  </si>
  <si>
    <t>李星</t>
  </si>
  <si>
    <t>18692862067</t>
  </si>
  <si>
    <t>1996-06-08</t>
  </si>
  <si>
    <t>湖南省沅江市</t>
  </si>
  <si>
    <t>湖南省益阳市沅江市草尾镇</t>
  </si>
  <si>
    <t>2011.9—2014.6沅江市第三中学就读高中；2014.9—2018.6衡阳师范学院南岳学院化学专业就读大学。</t>
  </si>
  <si>
    <t>1021201906151427198263</t>
  </si>
  <si>
    <t>43042619920111436X</t>
  </si>
  <si>
    <t>周芬芬</t>
  </si>
  <si>
    <t>18229227889</t>
  </si>
  <si>
    <t>1992-01-11</t>
  </si>
  <si>
    <t>湖南衡阳市</t>
  </si>
  <si>
    <t>2017.6</t>
  </si>
  <si>
    <t>289292664@qq.com</t>
  </si>
  <si>
    <t>湖南省郴州市北湖区五雅中学</t>
  </si>
  <si>
    <t>高中化学资格证</t>
  </si>
  <si>
    <t>已取得</t>
  </si>
  <si>
    <t>衡阳市教育局</t>
  </si>
  <si>
    <t xml:space="preserve">2012.9-2014.6 吉首大学（本科）
2014.8-2017.6 南华大学（研究生）
2017.6-2018.8长沙马思特教育机构担任高中化学教师
2018.8-至今 师大附属五雅中学担任化学教师
</t>
  </si>
  <si>
    <t>1021201906130844536707</t>
  </si>
  <si>
    <t>432502199203148324</t>
  </si>
  <si>
    <t>苏聪聪</t>
  </si>
  <si>
    <t>18274807834</t>
  </si>
  <si>
    <t>1992-03-14</t>
  </si>
  <si>
    <t>果树学</t>
  </si>
  <si>
    <t>2018-06-30</t>
  </si>
  <si>
    <t>648775512@qq.com</t>
  </si>
  <si>
    <t>湖南省冷水江市岩口社区</t>
  </si>
  <si>
    <t>="2011.9-2015.6	班长/湖南农业大学东方科技学院 2011 级园艺一班
本科期间，担任班长，乐于助人，团结同学，班级多次获得“优秀班集体”称号，个人多次参加社会公益活动，家教等兼职工作，且多次获得“院优秀学生干部”“校优秀学生干部”“校三好学生”“湖南省优秀毕业生”等荣誉。
2015.9-2018.6	宣传委员/湖南农业大学园艺园林学院研究生第三党支部
研究生期间，担任党支部宣传委员，熟悉党内事务，积极协助支部书记开展工作；担任湖南农业大学东方科技学院教务处助管，全心全意为学生服务，获</t>
  </si>
  <si>
    <t>1021201906130900556725</t>
  </si>
  <si>
    <t>430124199211131746</t>
  </si>
  <si>
    <t>高芝</t>
  </si>
  <si>
    <t>17342852780</t>
  </si>
  <si>
    <t>1992-11-13</t>
  </si>
  <si>
    <t>江南大学</t>
  </si>
  <si>
    <t>发酵工程</t>
  </si>
  <si>
    <t>2017-07</t>
  </si>
  <si>
    <t>湖南省宁乡市横市镇界头村界一组</t>
  </si>
  <si>
    <t>2007.09-2010.07 高中就读于宁乡一中
2010.09-2014.07 本科就读于长沙理工大学
2014.09-2017.07 研究生就读于江南大学
2017.07-2019.04 就职于广东省溢多利生物科技股份有限公司</t>
  </si>
  <si>
    <t>1021201906131055376931</t>
  </si>
  <si>
    <t>432502199401200015</t>
  </si>
  <si>
    <t>谢湘中</t>
  </si>
  <si>
    <t>15273811781</t>
  </si>
  <si>
    <t>1994-01-20</t>
  </si>
  <si>
    <t>生物科学</t>
  </si>
  <si>
    <t>湖南省娄底市新化县洋溪镇第五中学</t>
  </si>
  <si>
    <t>2008年9月至2012年6月在湖南省冷水江市第一中学高中学习；
2012年9月至2013年6月在湖南省冷水江市教育四站复读；
2013年9月至2017年6月在湖南省常德市湖南文理学院芙蓉学院理科系生物科学专业就读；
2017年9月至今在湖南省新化五中任代课教师</t>
  </si>
  <si>
    <t>2016年11月至2016年12月在湖南省常德市淮阳中学任高中生物教师实习；
2017年9月至今在湖南省新化五中任高中生物和初中生物代课教师</t>
  </si>
  <si>
    <t>1021201906131118156968</t>
  </si>
  <si>
    <t>430521199609216662</t>
  </si>
  <si>
    <t>李杨娜</t>
  </si>
  <si>
    <t>15575550396</t>
  </si>
  <si>
    <t>1996-09-21</t>
  </si>
  <si>
    <t>生物科学（师范）</t>
  </si>
  <si>
    <t>湖南省邵东县</t>
  </si>
  <si>
    <t>2414887034@qq.com</t>
  </si>
  <si>
    <t xml:space="preserve">奖项荣誉：国家励志奖学金；三好学生；优秀学生干部；优秀共青团员；校二、三等奖学金。 
实习经历：2018.09-2018.12 衡南县第九中学 生物教师 在实习期间，能把理论知识运用于实践，对高中的生物知识有所掌握。                                                                      </t>
  </si>
  <si>
    <t>1021201906131150157028</t>
  </si>
  <si>
    <t>43052219840202637X</t>
  </si>
  <si>
    <t>李超</t>
  </si>
  <si>
    <t>18873838690</t>
  </si>
  <si>
    <t>1984-02-02</t>
  </si>
  <si>
    <t>农业昆虫与害虫防治</t>
  </si>
  <si>
    <t>200906</t>
  </si>
  <si>
    <t>湖南省新化县世纪花园</t>
  </si>
  <si>
    <t>2002年9月——2006年7月
2006年9月——2009年7月</t>
  </si>
  <si>
    <t>1021201906132012567459</t>
  </si>
  <si>
    <t>432524199410062580</t>
  </si>
  <si>
    <t>刘慧</t>
  </si>
  <si>
    <t>1994-10-06</t>
  </si>
  <si>
    <t>西南大学生物技术学院</t>
  </si>
  <si>
    <t>生物技术</t>
  </si>
  <si>
    <t>湖南省娄底市新化县孟公镇石敖村</t>
  </si>
  <si>
    <t>616300739@qq.com</t>
  </si>
  <si>
    <t>2017年10月</t>
  </si>
  <si>
    <t>湖北省宜昌市夷陵区教育局</t>
  </si>
  <si>
    <t>2012.09-2016.07于西南大学学习
2016.09-至今在湖北省宜昌市夷陵区小溪塔高中工作</t>
  </si>
  <si>
    <t>2017年一师一优课活动中获得市级优课
2018年被评为夷陵区优秀教师
2018年宜昌市协作体同课异构活动中获得二等奖</t>
  </si>
  <si>
    <t>1021201906140939287622</t>
  </si>
  <si>
    <t>432524198910056561</t>
  </si>
  <si>
    <t>李凤梅</t>
  </si>
  <si>
    <t>15080890875</t>
  </si>
  <si>
    <t>1989-10-05</t>
  </si>
  <si>
    <t>生态学</t>
  </si>
  <si>
    <t>417625</t>
  </si>
  <si>
    <t>湖南省娄底市新化县桑梓镇大坪村</t>
  </si>
  <si>
    <t>2018.09至今 新邵二中
2017.06-2018.09 景翌环保
2014.09-2017.06 吉首大学
2010.09-2014.06 吉首大学</t>
  </si>
  <si>
    <t>2018.09至今 在新邵二中任教高一和高二年级生物</t>
  </si>
  <si>
    <t>1021201906141238537745</t>
  </si>
  <si>
    <t>432524199308130647</t>
  </si>
  <si>
    <t>罗娜</t>
  </si>
  <si>
    <t>17382027606</t>
  </si>
  <si>
    <t>1993-08-13</t>
  </si>
  <si>
    <t>微生物学</t>
  </si>
  <si>
    <t>20180630</t>
  </si>
  <si>
    <t>湖南省新化县西河镇</t>
  </si>
  <si>
    <t>学习经历：
2011.09-2015.09  长沙医学院       生物技术专业
2015.09-至今     云南大学            微生物学
专业技能：
2018年9月至今    湘阴县左宗棠中学担任高一班主任及3个班生物教学</t>
  </si>
  <si>
    <t>1021201906141427457810</t>
  </si>
  <si>
    <t>431322199603020040</t>
  </si>
  <si>
    <t>彭婷婷</t>
  </si>
  <si>
    <t>18570532662</t>
  </si>
  <si>
    <t>1996-03-02</t>
  </si>
  <si>
    <t>生物科学（师范类）</t>
  </si>
  <si>
    <t>湖南省娄底市新化县吉庆镇木方村</t>
  </si>
  <si>
    <t>2019-6-25</t>
  </si>
  <si>
    <t>417621</t>
  </si>
  <si>
    <t>湖南省娄底市新化县吉庆镇</t>
  </si>
  <si>
    <t>2019-7</t>
  </si>
  <si>
    <t>彭婷婷 女  2019年毕业于湖南文理学院芙蓉学院（本科） 
专业：生物科学（师范类）
工作经验：2018年下学期在温塘中学担任初中生物教师
2019年上学期在新化十二中担任高中生物教师</t>
  </si>
  <si>
    <t>2018年下学期在温塘中学担任初中生物教师
2019年上学期在新化十二中担任高中生物教师</t>
  </si>
  <si>
    <t>1021201906141548497849</t>
  </si>
  <si>
    <t>43252419970310772X</t>
  </si>
  <si>
    <t>康孟岚</t>
  </si>
  <si>
    <t>15675603732</t>
  </si>
  <si>
    <t>1997-03-10</t>
  </si>
  <si>
    <t>417622</t>
  </si>
  <si>
    <t>湖南省新化县温塘镇落水塘村第十二村民小组008号</t>
  </si>
  <si>
    <t>新化县人力资源服务中心</t>
  </si>
  <si>
    <t>2002年9月-2008年7月，在新化县落水塘小学学习；2008年9月-2011年7月，在新化县温塘镇中心学校学习；2011年9月-2014年7月新化三中学习；2015年9月-2019年7月,在湖南文理学院芙蓉学院学习。</t>
  </si>
  <si>
    <t>2019年2月至今，在新化十二中当一名高一生物实习老师，为期一学期。</t>
  </si>
  <si>
    <t>1021201906151103058151</t>
  </si>
  <si>
    <t>430527199007254248</t>
  </si>
  <si>
    <t>肖春霖</t>
  </si>
  <si>
    <t>18789285579</t>
  </si>
  <si>
    <t>1990-07-25</t>
  </si>
  <si>
    <t>海南大学海洋学院</t>
  </si>
  <si>
    <t>海洋科学</t>
  </si>
  <si>
    <t>苗族</t>
  </si>
  <si>
    <t>海南省海口市美兰区</t>
  </si>
  <si>
    <t>2014.06.30</t>
  </si>
  <si>
    <t>422300</t>
  </si>
  <si>
    <t>694257977@qq.com</t>
  </si>
  <si>
    <t>湖南省邵阳市洞口县城关镇株木小区1号</t>
  </si>
  <si>
    <t xml:space="preserve">2010.09-2014.06 本科就读于海南大学海洋学院海洋科学专业；
2014.07-2015.08 待业；
2015.09-2018.06 硕士研究生就读于海南大学海洋学院海洋生物学专业（暂时只有硕士毕业证）；
2018.07-至今 待业。
</t>
  </si>
  <si>
    <t>高中生物教师资格证书</t>
  </si>
  <si>
    <t>1021201906130943536805</t>
  </si>
  <si>
    <t>432524199206254622</t>
  </si>
  <si>
    <t>罗瑛芝</t>
  </si>
  <si>
    <t>18874802745</t>
  </si>
  <si>
    <t>1992-06-25</t>
  </si>
  <si>
    <t>文化产业管理</t>
  </si>
  <si>
    <t>2015年6月</t>
  </si>
  <si>
    <t>湖南省娄底市冷水江市铁厂一生活区40栋</t>
  </si>
  <si>
    <t>2011年09月-2015年06月，就读于吉首大学
2015年07月-2018年02月，于湖南兴顺信息技术有限公司担任文案策划一职</t>
  </si>
  <si>
    <t>1021201906131330457150</t>
  </si>
  <si>
    <t>430903199605100928</t>
  </si>
  <si>
    <t>姚敏</t>
  </si>
  <si>
    <t>15307370595</t>
  </si>
  <si>
    <t>1996-05-10</t>
  </si>
  <si>
    <t>湖州师范学院</t>
  </si>
  <si>
    <t>413000</t>
  </si>
  <si>
    <t>839247349@qq.com</t>
  </si>
  <si>
    <t>湖南省益阳市赫山区益阳大道西桐子坝巷6号</t>
  </si>
  <si>
    <t>益阳市人力资源和社会保障局</t>
  </si>
  <si>
    <t>2011年9月-2014年6月于益阳市箴言中学就读高中
2014年9月-2018年6月于湖州师范学院就读大学</t>
  </si>
  <si>
    <t>2017年9月~11月于湖州新世纪外国语学校实习三个月
2016年7月~8月于益阳博思翰林培训学校担任实习老师实习两个月</t>
  </si>
  <si>
    <t>1021201906131941077442</t>
  </si>
  <si>
    <t>341221199705028277</t>
  </si>
  <si>
    <t>庄帅帅</t>
  </si>
  <si>
    <t>15211901475</t>
  </si>
  <si>
    <t>1997-05-02</t>
  </si>
  <si>
    <t>安徽省阜阳市临泉县高塘乡</t>
  </si>
  <si>
    <t>236400</t>
  </si>
  <si>
    <t>1071958512@qq.com</t>
  </si>
  <si>
    <t>湖南省邵阳市大祥区邵阳学院李子园校区</t>
  </si>
  <si>
    <t>高中历史教师</t>
  </si>
  <si>
    <t>湖南省邵阳市邵阳学院</t>
  </si>
  <si>
    <t>排球、足球</t>
  </si>
  <si>
    <t>2015年9月至2019年6月，就读于邵阳学院</t>
  </si>
  <si>
    <t>1021201906140811557582</t>
  </si>
  <si>
    <t>430223199608016542</t>
  </si>
  <si>
    <t>何桂新</t>
  </si>
  <si>
    <t>18153816917</t>
  </si>
  <si>
    <t>1996-08-01</t>
  </si>
  <si>
    <t>湖南省攸县</t>
  </si>
  <si>
    <t>412300</t>
  </si>
  <si>
    <t>1902235866@qq.com</t>
  </si>
  <si>
    <t>湖南省株洲市攸县</t>
  </si>
  <si>
    <t>高级中学历史教师资格</t>
  </si>
  <si>
    <t>2014年9月至2018年6月就读于湖南师范大学树达学院
2018年9月至今在攸县明阳学校任心理老师一职</t>
  </si>
  <si>
    <t>曾在莲塘坳中学进行历史教师实习</t>
  </si>
  <si>
    <t>1021201906150028478046</t>
  </si>
  <si>
    <t>432503199802132785</t>
  </si>
  <si>
    <t>刘思雨</t>
  </si>
  <si>
    <t>15675834396</t>
  </si>
  <si>
    <t>1998-02-13</t>
  </si>
  <si>
    <t>2019—06—30</t>
  </si>
  <si>
    <t>湖南省涟源市火车站广场红火宾馆</t>
  </si>
  <si>
    <t xml:space="preserve">2017年暑假在一家培训机构进行补习
2017年11月至2019年在润才教育机构担当兼职老师
2018年9月到11月在湖南省地质中学进行实习
</t>
  </si>
  <si>
    <t>1021201906151100058149</t>
  </si>
  <si>
    <t>430602198507050042</t>
  </si>
  <si>
    <t>彭宓蕾</t>
  </si>
  <si>
    <t>13326716162</t>
  </si>
  <si>
    <t>1985-07-05</t>
  </si>
  <si>
    <t>华中师范大学</t>
  </si>
  <si>
    <t>中国近现代史</t>
  </si>
  <si>
    <t>2011.6.30</t>
  </si>
  <si>
    <t>湖南省岳阳市岳阳楼区金阳花园</t>
  </si>
  <si>
    <t>高中历史一级教师</t>
  </si>
  <si>
    <t>2015.8</t>
  </si>
  <si>
    <t>本人于2011.6毕业于华中师范大学中国近现代史专业，活动硕士研究生学位，2011.7至今就职于广东省顺德区北滘镇北滘中学，担任高中历史教师</t>
  </si>
  <si>
    <t>已主持一项广东省教育学会主办的小课题并结题</t>
  </si>
  <si>
    <t>1021201906151107528153</t>
  </si>
  <si>
    <t>430122199311131628</t>
  </si>
  <si>
    <t>金凰</t>
  </si>
  <si>
    <t>13786249619</t>
  </si>
  <si>
    <t>1993-11-13</t>
  </si>
  <si>
    <t>中国史</t>
  </si>
  <si>
    <t>湖南省长沙市望城区</t>
  </si>
  <si>
    <t>410200</t>
  </si>
  <si>
    <t>中国共产党预备党员</t>
  </si>
  <si>
    <t>994317275@qq.com</t>
  </si>
  <si>
    <t>湖南省长沙市望城区白沙洲街道雷锋大道</t>
  </si>
  <si>
    <t>2016-07-04</t>
  </si>
  <si>
    <t>2009.09-2012.06 望城一中 
2012.09-2016.06 长江大学
2016.09-2019.06 湘潭大学</t>
  </si>
  <si>
    <t>荆州沙市六中 历史教师 班主任</t>
  </si>
  <si>
    <t>1021201906151537308318</t>
  </si>
  <si>
    <t>432524199611076145</t>
  </si>
  <si>
    <t>18773087364</t>
  </si>
  <si>
    <t>1996-11-07</t>
  </si>
  <si>
    <t>湖南省新化县第一中学附属中对面</t>
  </si>
  <si>
    <t>2011.09～2014.06    新化县第一中学
2014.09～2018.06    湖南理工学院    
2018.06～2019.01    拓维股份有限公司
2019.01～至今          新化县安正学校</t>
  </si>
  <si>
    <t>毕业实习成绩被评为优秀
获学校创意写作大赛二等奖
学院“语之韵”晚会团队三等奖</t>
  </si>
  <si>
    <t>1021201906131017416863</t>
  </si>
  <si>
    <t>430529199601100279</t>
  </si>
  <si>
    <t>杨宗楚</t>
  </si>
  <si>
    <t>18473986568</t>
  </si>
  <si>
    <t>1996-01-10</t>
  </si>
  <si>
    <t>地理科学</t>
  </si>
  <si>
    <t>湖南省邵阳市城步县</t>
  </si>
  <si>
    <t>827142026@qq.com</t>
  </si>
  <si>
    <t>湖南省邵阳市大祥区邵阳学院七里坪校区前街</t>
  </si>
  <si>
    <t>2015年9月――2019年6月在邵阳学院七里坪校区学习</t>
  </si>
  <si>
    <t>2018年10月――2018年11月在邵阳市隆回县万和实验学校进行教育实习，担任地理教师兼班主任工作。
2019年3月――2019年4月在邵阳雅腾教育咨询有限公司进行毕业实习。</t>
  </si>
  <si>
    <t>1021201906131224587063</t>
  </si>
  <si>
    <t>522729199312162427</t>
  </si>
  <si>
    <t>马嫦</t>
  </si>
  <si>
    <t>18329017861</t>
  </si>
  <si>
    <t>1993-12-16</t>
  </si>
  <si>
    <t>人文地理学</t>
  </si>
  <si>
    <t>贵州省长顺县</t>
  </si>
  <si>
    <t>1020396040@qq.com</t>
  </si>
  <si>
    <t>贵州省长顺县长寨镇摆塘社区打口关组</t>
  </si>
  <si>
    <t>高级教师资格证（地理）</t>
  </si>
  <si>
    <t>阅读、运动</t>
  </si>
  <si>
    <t>2009.09-2012.06(高中阶段)：就读于长顺县第二中学；
2012.09-2016.06（本科阶段）：就读于贵州师范学院；
2016.09-2019.06（研究生阶段）：就读于浙江师范大学</t>
  </si>
  <si>
    <t>2018.09-2019.01：于浙江省义乌市第三中学代高一地理课</t>
  </si>
  <si>
    <t>1021201906131342167160</t>
  </si>
  <si>
    <t>430522198309302878</t>
  </si>
  <si>
    <t>黄金</t>
  </si>
  <si>
    <t>18673809830</t>
  </si>
  <si>
    <t>1983-09-30</t>
  </si>
  <si>
    <t>合肥学院</t>
  </si>
  <si>
    <t>湖南新邵县</t>
  </si>
  <si>
    <t>2008-7</t>
  </si>
  <si>
    <t>235897976@qq.com</t>
  </si>
  <si>
    <t>新化县上梅镇学府北路安正学校</t>
  </si>
  <si>
    <t>高级中学地理教师资格</t>
  </si>
  <si>
    <t>2018</t>
  </si>
  <si>
    <t>合肥人才服务交流中心</t>
  </si>
  <si>
    <t>1998-2001 新邵县第一中学 读高中
2001-2003 涟源行知中学 读高中
2003-2007 合肥学院 读大学
2007-2016 深圳市 工作
2016-至今 新化县安正学校 工作</t>
  </si>
  <si>
    <t>2015.07-2018.06 在武冈市第九中学 任教高中地理 2018.07-至今 在新化安正学校 任教高中地理</t>
  </si>
  <si>
    <t>1021201906132153047511</t>
  </si>
  <si>
    <t>432524199012091634</t>
  </si>
  <si>
    <t>邹伏</t>
  </si>
  <si>
    <t>15116159980</t>
  </si>
  <si>
    <t>1990-12-09</t>
  </si>
  <si>
    <t>人文教育</t>
  </si>
  <si>
    <t>湖南娄底新化</t>
  </si>
  <si>
    <t>1790947158@qq.com</t>
  </si>
  <si>
    <t>湖南娄底冷水江市冷钢第一生活区</t>
  </si>
  <si>
    <t>中学二级、高中地理教师资格</t>
  </si>
  <si>
    <t>2017、2015</t>
  </si>
  <si>
    <t>宁乡市教育局</t>
  </si>
  <si>
    <t>2007年9月至2010年7月在冷水江市第一中学学习 2011年9月至2015年6月于怀化学院学习 2015年12月至2016年7月于炉观中学工作 2016年8月至今于长沙市宁乡市第七高级中学工作</t>
  </si>
  <si>
    <t>2015年12月至2016年7月于炉观中学工作 2016年8月至今于长沙市宁乡市第七高级中学工作</t>
  </si>
  <si>
    <t>1021201906141516107834</t>
  </si>
  <si>
    <t>432503199708297663</t>
  </si>
  <si>
    <t>18397734467</t>
  </si>
  <si>
    <t>1997-08-29</t>
  </si>
  <si>
    <t>湖南省娄底市涟源市</t>
  </si>
  <si>
    <t>810922871@qq.com</t>
  </si>
  <si>
    <t>娄底市娄星区扶青南路祥泰华园</t>
  </si>
  <si>
    <t>高中地理教师资格证</t>
  </si>
  <si>
    <t>2009.9-2012.6 娄底市第二中学
2012.9-2015.6 娄底市第二中学
2015.9-2019.6 衡阳师范学院</t>
  </si>
  <si>
    <t>2018.9-2018.12 在衡阳市第八中学担任高中地理实习老师
2019.2-2019.7  在衡阳市耒阳市杜甫中学当地理代课老师</t>
  </si>
  <si>
    <t>1021201906142002007943</t>
  </si>
  <si>
    <t>430523198708170733</t>
  </si>
  <si>
    <t>唐文华</t>
  </si>
  <si>
    <t>18163858610</t>
  </si>
  <si>
    <t>1987-08-17</t>
  </si>
  <si>
    <t>湖南省邵阳县黄塘乡横冲村新卜组</t>
  </si>
  <si>
    <t>639434088@qq.com</t>
  </si>
  <si>
    <t>湖南省邵阳县塘渡口镇莲子塘小区3栋601</t>
  </si>
  <si>
    <t>2007年9月至2011年6月，就读于湖南师范大学
2011年9月至2012年6月，任教于郴州市三中
2012年9月至2015年6月，任教于东莞市光明中学
2015年9月至今，任教于邵阳县第二中学</t>
  </si>
  <si>
    <t>1021201906142133527985</t>
  </si>
  <si>
    <t>43122419971210884X</t>
  </si>
  <si>
    <t>欧阳梦洁</t>
  </si>
  <si>
    <t>18773228951</t>
  </si>
  <si>
    <t>1997-12</t>
  </si>
  <si>
    <t>湖南溆浦</t>
  </si>
  <si>
    <t>419315</t>
  </si>
  <si>
    <t>1530321219@qq.com</t>
  </si>
  <si>
    <t>湖南省溆浦县葛竹坪镇双江村栗山湾组</t>
  </si>
  <si>
    <t>高中地理教师资格</t>
  </si>
  <si>
    <t>2015.09-2019.06于湖南科技大学学习</t>
  </si>
  <si>
    <t>2018.10.14-11.23于湘乡市第一中学进行高中地理教学及班级管理教育实习</t>
  </si>
  <si>
    <t>1021201906150922268089</t>
  </si>
  <si>
    <t>43250219920101762X</t>
  </si>
  <si>
    <t>邓婷</t>
  </si>
  <si>
    <t>13163253552</t>
  </si>
  <si>
    <t>1992-01-01</t>
  </si>
  <si>
    <t>湖南省冷水江市铎山镇</t>
  </si>
  <si>
    <t xml:space="preserve">教育经历：
2017/7  –  2017/12：
韩国首尔市立大学访问研究生
2015/9  –  2018/6:
学校：湖北大学
专业：人文地理学
同时，为湖北大学和中国科学院南京地理与湖泊研究所联合培养研究生。
2011/9  –  2015/6:
学校：湖北大学
专业：地理科学（师范类）
已获证书：
①	教师资格证（高中地理）
②	英语六级
③	普通话二级甲等
④	会计从业资格证
⑤	水资源工程师资格证
</t>
  </si>
  <si>
    <t>武汉市汉铁高级中学    2015年3月-6月
岗位：高中地理老师&amp;班主任
主要工作:管理学生日常考勤和课堂纪律；担任高二地理任课教师，辅助老师上课，批改作业试卷等。
轻轻教育      2016年9月-至今
岗位：高中地理老师
主要工作:一对一教学及小班教学</t>
  </si>
  <si>
    <t>1021201906151235118194</t>
  </si>
  <si>
    <t>432503199609140759</t>
  </si>
  <si>
    <t>李远鹏</t>
  </si>
  <si>
    <t>18163915571</t>
  </si>
  <si>
    <t>1996-09-14</t>
  </si>
  <si>
    <t>湖南工程学院</t>
  </si>
  <si>
    <t>2019.7.1</t>
  </si>
  <si>
    <t>411710</t>
  </si>
  <si>
    <t>2983540137@qq.com</t>
  </si>
  <si>
    <t>湖南省涟源市石马山镇温江村</t>
  </si>
  <si>
    <t>高中地理资格证</t>
  </si>
  <si>
    <t>2019.3</t>
  </si>
  <si>
    <t>2011.9--2014.6涟源一中学习
2014.9--2015.6涟源行知中学学习
2015.9--2019.7湘潭湖南工程学院学习</t>
  </si>
  <si>
    <t>1021201906120902186613</t>
  </si>
  <si>
    <t>430725198905094868</t>
  </si>
  <si>
    <t>江锦</t>
  </si>
  <si>
    <t>18273800027</t>
  </si>
  <si>
    <t>1989-05-09</t>
  </si>
  <si>
    <t>思想政治</t>
  </si>
  <si>
    <t>2010.9-2014.6    怀化学院 学习
2014.9-至今      上梅中学代课</t>
  </si>
  <si>
    <t>1021201906130839066700</t>
  </si>
  <si>
    <t>430524198801271797</t>
  </si>
  <si>
    <t>袁德葵</t>
  </si>
  <si>
    <t>13037395513</t>
  </si>
  <si>
    <t>1988-01-27</t>
  </si>
  <si>
    <t>思想政治教育</t>
  </si>
  <si>
    <t>湖南省隆回县</t>
  </si>
  <si>
    <t>724490403@qq.com</t>
  </si>
  <si>
    <t>湖南省隆回县高坪镇其坪村三组</t>
  </si>
  <si>
    <t>高中政治教师资格证</t>
  </si>
  <si>
    <t>2013年5月22日</t>
  </si>
  <si>
    <t>郴州市北湖区人社局</t>
  </si>
  <si>
    <t>2009年9月至2013年6月，在湖南人文科技学院学习；
2014年9月至2017年8月，在湖南省临武县万水乡初级中学工作；
2017年9月至2018年8月，在郴州市四中工作；
2018年9月至今，待业。</t>
  </si>
  <si>
    <t>2014年9月至2017年8月，在湖南省临武县万水乡初级中学工作；
2017年9月至2018年8月，在郴州市四中工作。</t>
  </si>
  <si>
    <t>1021201906130916226755</t>
  </si>
  <si>
    <t>432502199511140041</t>
  </si>
  <si>
    <t>刘李辉</t>
  </si>
  <si>
    <t>13297381331</t>
  </si>
  <si>
    <t>1995-11-14</t>
  </si>
  <si>
    <t>思想政治教育（师范）</t>
  </si>
  <si>
    <t>湖南省冷水江市涟溪桥社区</t>
  </si>
  <si>
    <t>2013.09-2017.06   就读衡阳师范学院
2017.09-至今   新化六中</t>
  </si>
  <si>
    <t>1021201906131111536958</t>
  </si>
  <si>
    <t>430122198904232163</t>
  </si>
  <si>
    <t>彭斯涵</t>
  </si>
  <si>
    <t>18374806420</t>
  </si>
  <si>
    <t>1989-04-23</t>
  </si>
  <si>
    <t>中国哲学</t>
  </si>
  <si>
    <t>410600</t>
  </si>
  <si>
    <t>305564591@qq.com</t>
  </si>
  <si>
    <t>湖南省长沙市宁乡市灰汤镇偕乐社区24号</t>
  </si>
  <si>
    <t>2018年</t>
  </si>
  <si>
    <t>宁乡市人社局</t>
  </si>
  <si>
    <t>本人高中就读于长沙市望城区第六高级中学，在中学时期励志成为人民教师。大学毕业后在宁乡八石小学从教数年，于2014年考入湖南师范大学硕士研究生就读中国哲学专业。自2016年下半年开始从事高中政治科目教学，担任班主任并取得了些许成绩。</t>
  </si>
  <si>
    <t>2016年8月-2017年7月  宁乡市第十高级中学  高中政治
2017年8月-今         宁乡市玉潭中学  高中政治+班主任</t>
  </si>
  <si>
    <t>1021201906131349037169</t>
  </si>
  <si>
    <t>433130199506169127</t>
  </si>
  <si>
    <t>彭静</t>
  </si>
  <si>
    <t>18370618091</t>
  </si>
  <si>
    <t>1995-06-16</t>
  </si>
  <si>
    <t>井冈山大学</t>
  </si>
  <si>
    <t>964659273@qq.com</t>
  </si>
  <si>
    <t>湖南省吉首市龙山县里耶镇岩冲村7组704号</t>
  </si>
  <si>
    <t>高中：2011-09-01--2014-07-01
大学：2015-09-01--2019-07-01</t>
  </si>
  <si>
    <t>在新干县思源实验学校进行初中政治教学实习</t>
  </si>
  <si>
    <t>1021201906131428457206</t>
  </si>
  <si>
    <t>430407199712264539</t>
  </si>
  <si>
    <t>佘志刚</t>
  </si>
  <si>
    <t>15197408126</t>
  </si>
  <si>
    <t>1997-12-26</t>
  </si>
  <si>
    <t>湖南财政经济学院</t>
  </si>
  <si>
    <t>市场营销</t>
  </si>
  <si>
    <t>湖南省衡阳市石鼓区角山街107号20户</t>
  </si>
  <si>
    <t>中共预备党员</t>
  </si>
  <si>
    <t>湖南省长沙市岳麓区枫林二路139号湖南财政经济学院</t>
  </si>
  <si>
    <t>高中思想政治</t>
  </si>
  <si>
    <t>2019年6月下旬</t>
  </si>
  <si>
    <t>2015年9月-2019年6月于湖南财政经济学院学习
2012年9月-2015年6月于湖南省衡阳县第一中学学习
2009年9月-2012年6月于湖南省衡阳县金兰镇中心学校学习</t>
  </si>
  <si>
    <t>2017-2018学年 获校级一等奖学金</t>
  </si>
  <si>
    <t>1021201906132203407518</t>
  </si>
  <si>
    <t>430522198612203880</t>
  </si>
  <si>
    <t>王媚</t>
  </si>
  <si>
    <t>15197879401</t>
  </si>
  <si>
    <t>1986-12-20</t>
  </si>
  <si>
    <t>安阳师范学院人文管理学院</t>
  </si>
  <si>
    <t>涟源市三甲乡硐下村</t>
  </si>
  <si>
    <t>2011.6</t>
  </si>
  <si>
    <t>417199</t>
  </si>
  <si>
    <t>高级思想政治教师资格</t>
  </si>
  <si>
    <t>河南省人才交流中心</t>
  </si>
  <si>
    <t>爱好阅读，有较强的语言组织和表达能力</t>
  </si>
  <si>
    <t>2004.9-2007.6    就读新邵二中
2007.9-2011.7    就读安阳师范学院人文管理学院
2017.9-2018.7    涟源六中教高中政治（代课）
2018.9-至今    娄底技师学院教高中政治兼班主任（外聘）</t>
  </si>
  <si>
    <t>2017.9-2018.7    涟源六中教高中政治（代课）
2018.9-至今    娄底技师学院教高中政治兼班主任（外聘）</t>
  </si>
  <si>
    <t>1021201906140956367641</t>
  </si>
  <si>
    <t>430527199403067241</t>
  </si>
  <si>
    <t>刘欢</t>
  </si>
  <si>
    <t>15575587624</t>
  </si>
  <si>
    <t>1994-03-06</t>
  </si>
  <si>
    <t>人力资源管理</t>
  </si>
  <si>
    <t>湖南省邵阳市绥宁县</t>
  </si>
  <si>
    <t>912361105@qq.com</t>
  </si>
  <si>
    <t>湖南省邵阳市大祥区路桥花苑</t>
  </si>
  <si>
    <t>高级中学思想政治教师资格证</t>
  </si>
  <si>
    <t>邵阳市绥宁县教育局</t>
  </si>
  <si>
    <t>较强的沟通协调能力</t>
  </si>
  <si>
    <t>2006年9月-2009年6月，在邵阳市绥宁县第三中学学习；
2009年9月-2012年6月，在邵阳市绥宁县第一中学学习；
2012年9月-2013年6月，在邵阳市洞口县创新实验学校学习；
2013年9月-2017年6月，在邵阳学院经济与管理系人力资源管理专业学习</t>
  </si>
  <si>
    <t>2014年3月-2017年6月，大学家教；
2016年3月-2016年6月，在邵阳市知优教育任高三文综骨干教师</t>
  </si>
  <si>
    <t>1021201906141307487762</t>
  </si>
  <si>
    <t>432524199709271627</t>
  </si>
  <si>
    <t>蔡利红</t>
  </si>
  <si>
    <t>18373811851</t>
  </si>
  <si>
    <t>1997-09-27</t>
  </si>
  <si>
    <t>2524015789@qq.com</t>
  </si>
  <si>
    <t>湖南省娄底市新化县石冲口镇龙家村六组</t>
  </si>
  <si>
    <t>2016.11 获学校“三好学生”
2016.12 获国家励志奖学金
2017.11 获学校“三好学生”
2017.12 获国家励志奖学金
2018.11 获学校“三好学生标兵”</t>
  </si>
  <si>
    <t xml:space="preserve">2019.03-至今 新化四中 高一高二历史老师
2018.10-2018.12 娄底八中  初二政治老师 
2018.03-2018.07 湖南人文科技学院  助理辅导员  </t>
  </si>
  <si>
    <t>1021201906141430147811</t>
  </si>
  <si>
    <t>430281199101015325</t>
  </si>
  <si>
    <t>朱国徽</t>
  </si>
  <si>
    <t>18711369806</t>
  </si>
  <si>
    <t>1991-01-01</t>
  </si>
  <si>
    <t>湖南省醴陵市</t>
  </si>
  <si>
    <t>湖南省醴陵市石亭镇石亭居委会</t>
  </si>
  <si>
    <t>2007年9月至2010年7月，在醴陵市第四中学学习。
2010年9月至2014年6月，在衡阳师范学院学习。
2014年9月- 至今，在民办学校从事高中政治教学，</t>
  </si>
  <si>
    <t>2015年荣获株洲县高中政治课堂教学竞赛一等奖。</t>
  </si>
  <si>
    <t>1021201906150715098054</t>
  </si>
  <si>
    <t>430522199008142860</t>
  </si>
  <si>
    <t>黄能</t>
  </si>
  <si>
    <t>18285986407</t>
  </si>
  <si>
    <t>1990-08-14</t>
  </si>
  <si>
    <t>兴义民族师范学院</t>
  </si>
  <si>
    <t>湖南省新邵县潭溪镇长铺村庄严组12号</t>
  </si>
  <si>
    <t>2018-07-01</t>
  </si>
  <si>
    <t>末婚</t>
  </si>
  <si>
    <t>贵州省兴义市</t>
  </si>
  <si>
    <t>2014-09-01至2018-07-01兴义民族师范学院</t>
  </si>
  <si>
    <t>1021201906150824548063</t>
  </si>
  <si>
    <t>432502199007287124</t>
  </si>
  <si>
    <t>童艳</t>
  </si>
  <si>
    <t>15243602641</t>
  </si>
  <si>
    <t>1990-07-28</t>
  </si>
  <si>
    <t>中南大学</t>
  </si>
  <si>
    <t>哲学</t>
  </si>
  <si>
    <t>湖南冷水江矿山乡</t>
  </si>
  <si>
    <t>湖南长沙市岳麓区后湖小区26栋</t>
  </si>
  <si>
    <t xml:space="preserve">2010年到2014年 就读于 湖南第一师范学院 思想政治教育专业
2014年到2017年 就读于 中南大学 哲学专业
2017年到2019年 工作于 浙江鸿儒教育科技有限公司
</t>
  </si>
  <si>
    <t>1021201906150929238098</t>
  </si>
  <si>
    <t>431225199611184428</t>
  </si>
  <si>
    <t>李冬梅</t>
  </si>
  <si>
    <t>15197808775</t>
  </si>
  <si>
    <t>1996-11-18</t>
  </si>
  <si>
    <t>侗族</t>
  </si>
  <si>
    <t>湖南省怀化市会同县连山乡</t>
  </si>
  <si>
    <t>2227079349@qq.com</t>
  </si>
  <si>
    <t>湖南省怀化市会同县</t>
  </si>
  <si>
    <t>高级中学政治</t>
  </si>
  <si>
    <t>会同县人力资源服务中心</t>
  </si>
  <si>
    <t xml:space="preserve">（1）2018.04-2018.06   在二级学院商学院 担任助理辅导员，处理相关学生工作。
（2）2018.08―2019.01  在新化县第三中学顶岗实习，参与高一的政治教学工作
（3）参加学院组织的教学比武，荣获比赛一等奖，在师范技能方面得到了提升。
（4）2019.3 在娄底宏图教育机构，负责带高三的艺考生进行高考复习。
</t>
  </si>
  <si>
    <t xml:space="preserve">（1）参加学院组织的教学比武，荣获比赛一等奖，在师范技能方面得到了提升。
（2）2018.04-2018.06 在二级学院商学院做助理辅导员。
（3）2018.08―2019.01去新化县第三中学顶岗实习，参与高一的政治教学
</t>
  </si>
  <si>
    <t>1021201906151449488270</t>
  </si>
  <si>
    <t>422828198407220029</t>
  </si>
  <si>
    <t>汪杨</t>
  </si>
  <si>
    <t>18827407720</t>
  </si>
  <si>
    <t>1984-07-22</t>
  </si>
  <si>
    <t>三峡大学</t>
  </si>
  <si>
    <t>艺术设计</t>
  </si>
  <si>
    <t>湖北恩施市鹤峰县</t>
  </si>
  <si>
    <t>2008.06</t>
  </si>
  <si>
    <t>湖北省武汉市第六十八中学</t>
  </si>
  <si>
    <t>高中思想政治教师资格证</t>
  </si>
  <si>
    <t>2008.01—2009.01  湖北省恩施州来凤县第一高级中学高一美术教学
2009.02—2009.07 湖北省恩施州来凤县第一高级中学高一思想政治教学
2010.03—2013.01 北京金刚游科技有限公司 市场文案
2013.09—2014.07 江西省九江博美高中思想政治教学
2014.09—2017.12 空军武汉少年军校高中思想政治教学
2017.12—至今 武汉市第六十八中学高中思想政治教学</t>
  </si>
  <si>
    <t>2015年被评为江汉区优秀教工团员
2015年6月 论文《创新教与学》在江汉区教育科研论文评比获三等奖</t>
  </si>
  <si>
    <t>1021201906132018277465</t>
  </si>
  <si>
    <t>13_高中体育</t>
  </si>
  <si>
    <t>432502199503015419</t>
  </si>
  <si>
    <t>周维</t>
  </si>
  <si>
    <t>13170323806</t>
  </si>
  <si>
    <t>1995-03-01</t>
  </si>
  <si>
    <t>体育教育</t>
  </si>
  <si>
    <t>2019.12</t>
  </si>
  <si>
    <t>411100</t>
  </si>
  <si>
    <t>足球，羽毛球</t>
  </si>
  <si>
    <t xml:space="preserve">2013.9—2017.6就读于衡阳师范学院南岳学院  2017.9-2019.12就读于湖南科技大学 </t>
  </si>
  <si>
    <t>第十一届湖南省大学生运动会大学组男子足球第七名</t>
  </si>
  <si>
    <t>1021201906132128437501</t>
  </si>
  <si>
    <t>430703199703052017</t>
  </si>
  <si>
    <t>马凡超</t>
  </si>
  <si>
    <t>13087367794</t>
  </si>
  <si>
    <t>1997-03-05</t>
  </si>
  <si>
    <t>415122</t>
  </si>
  <si>
    <t>1667412578@qq.com</t>
  </si>
  <si>
    <t>湖南常德鼎城区韩公渡镇西街</t>
  </si>
  <si>
    <t>田径，排球，网球</t>
  </si>
  <si>
    <t>2012年9月至2015年6月 高中 鼎城一中
2015年9月至2019年6月 本科  湖南师范大学</t>
  </si>
  <si>
    <t>2018年9月至2018年12月  教育实习  湖南师大附中</t>
  </si>
  <si>
    <t>1021201906140820587584</t>
  </si>
  <si>
    <t>430521199509254741</t>
  </si>
  <si>
    <t>彭玉凤</t>
  </si>
  <si>
    <t>18390576998</t>
  </si>
  <si>
    <t>1995-09-25</t>
  </si>
  <si>
    <t>社会体育指导与管理</t>
  </si>
  <si>
    <t>邵东县经纬实验学校</t>
  </si>
  <si>
    <t>2014--2018 就读湖南人文科技学院 
2018--2019 就职湖南经纬实验学校</t>
  </si>
  <si>
    <t>2017--2018年在邵东四中实习；
2018--2019 就职湖南经纬实验学校高中体育教师；
田径队训练指导老师；
2018年邵东县中小学生县运会优秀裁判员；</t>
  </si>
  <si>
    <t>1021201906141837007912</t>
  </si>
  <si>
    <t>432524199711038832</t>
  </si>
  <si>
    <t>陈俊</t>
  </si>
  <si>
    <t>15673482414</t>
  </si>
  <si>
    <t>1997-11-03</t>
  </si>
  <si>
    <t>湖南省娄底市新化县圳上镇神仙村</t>
  </si>
  <si>
    <t>省就业中心</t>
  </si>
  <si>
    <t>足球专项</t>
  </si>
  <si>
    <t>2012年9月_2015年6月，在新化三中学习
2015年9月_2019年6月，在湖南科技学院学习</t>
  </si>
  <si>
    <t>1021201906142212048005</t>
  </si>
  <si>
    <t>430281199306213616</t>
  </si>
  <si>
    <t>刘再祥</t>
  </si>
  <si>
    <t>18795200307</t>
  </si>
  <si>
    <t>1993-06-21</t>
  </si>
  <si>
    <t>宁夏大学</t>
  </si>
  <si>
    <t>湖南省醴陵市白兔潭镇</t>
  </si>
  <si>
    <t>412220</t>
  </si>
  <si>
    <t>xiang930621@qq.com</t>
  </si>
  <si>
    <t>高中体育与健康教师资格证</t>
  </si>
  <si>
    <t>2017.5</t>
  </si>
  <si>
    <t>白兔潭镇</t>
  </si>
  <si>
    <t>球类运动</t>
  </si>
  <si>
    <t>2013.9-2017.6  就读于宁夏大学
2017.9- 至今 在醴陵市教育单位上班</t>
  </si>
  <si>
    <t>2016.9-2016.12  在因此唐徕中学 实习
2017.9-至今在醴陵市荷田中学上班</t>
  </si>
  <si>
    <t>1021201906151445338268</t>
  </si>
  <si>
    <t>430181199505103318</t>
  </si>
  <si>
    <t>苏文</t>
  </si>
  <si>
    <t>16673882030</t>
  </si>
  <si>
    <t>1995-05-10</t>
  </si>
  <si>
    <t>体育教育篮球</t>
  </si>
  <si>
    <t>湖南省浏阳市洞阳镇</t>
  </si>
  <si>
    <t>2018.9</t>
  </si>
  <si>
    <t>410300</t>
  </si>
  <si>
    <t>827097449@qq.com</t>
  </si>
  <si>
    <t>师大思沁新化实验学校</t>
  </si>
  <si>
    <t>篮球 跑步</t>
  </si>
  <si>
    <t>2018年毕业于湖南师范大学，现任师大思沁新化实验学校体育老师，大学期间多次带高考队。</t>
  </si>
  <si>
    <t>篮球一级裁判证</t>
  </si>
  <si>
    <t>1021201906111512046572</t>
  </si>
  <si>
    <t>初中</t>
  </si>
  <si>
    <t>430525199609217222</t>
  </si>
  <si>
    <t>黄巧玲</t>
  </si>
  <si>
    <t>18373891362</t>
  </si>
  <si>
    <t>1016389475@qq.com</t>
  </si>
  <si>
    <t>湖南省邵阳市洞口县金源路6号</t>
  </si>
  <si>
    <t>书法、古筝</t>
  </si>
  <si>
    <t>="1、2016年9月-2016年11月：杉山中学实习，观摩学习老师的教育教学方式方法（包括教学技巧、教学方法、师生沟通方式、班级管理措施、作业设计和评价方式）；协助老师批阅学生作业及考卷，找出学生易错的问题并协助老师完成题目的讲解；认真做好老师教学助理的工作，配合学校及老师的安排，遵守学校的规章制度。
2、2016年11月-2016年12月：娄底三小代课，对所的学科内容进行备课授课；负责所带班级其他课后跟进工作；完成学校安排的其他工作。
3、2017年6月-2018年6月：尚学教育实习，任职于语文老</t>
  </si>
  <si>
    <t>="本人对待学习积极进取、对待工作认真负责，善于沟通、协调有较强的组织能力与团队精神；活泼开朗、乐观上进、有爱心并善于施教并行；上进心强、勤于学习能不断提高自身的能力与综合素质。
1、扎实的专业基础:：在校成绩不错，认真对待学业，努力学习专业知识，具备了较高的文学网素养，为日后工作打好基础。另外，还辅修了旅游管理专业。
2、在校期间曾在院学生会部长和班长职位，并光荣入党，具有较强的工作组织和协调能力，能很好融入组织和与别人交流，友好相处。
3、在校期间积极争取荣誉：曾被评为“三好学生”、“优秀团员”</t>
  </si>
  <si>
    <t>1021201906120853356611</t>
  </si>
  <si>
    <t>430321199703267414</t>
  </si>
  <si>
    <t>黄旭</t>
  </si>
  <si>
    <t>15570827035</t>
  </si>
  <si>
    <t>湖南省湘潭县杨嘉桥镇旷家村</t>
  </si>
  <si>
    <t>2018.10-2018.12娄底工贸中专实习语文老师</t>
  </si>
  <si>
    <t>1021201906120948436619</t>
  </si>
  <si>
    <t>432503199701094054</t>
  </si>
  <si>
    <t>卢小龙</t>
  </si>
  <si>
    <t>18834405457</t>
  </si>
  <si>
    <t>1997-01-09</t>
  </si>
  <si>
    <t>忻州师范学院</t>
  </si>
  <si>
    <t>秘书学</t>
  </si>
  <si>
    <t>湖南省涟源市桥头河镇</t>
  </si>
  <si>
    <t>2230916939@qq.com</t>
  </si>
  <si>
    <t>湖南省涟源市桥头河镇珠璜村</t>
  </si>
  <si>
    <t>主修中国文学史、古代汉语、现代汉语、
外国文学史、公文写作、档案管理、
行政管理、秘书学概论、形式逻辑学等等。</t>
  </si>
  <si>
    <t>1021201906121445236653</t>
  </si>
  <si>
    <t>432524199312133429</t>
  </si>
  <si>
    <t>刘蜜</t>
  </si>
  <si>
    <t>18873874057</t>
  </si>
  <si>
    <t>1993-12-13</t>
  </si>
  <si>
    <t>湖南省娄底市新化县琅塘镇隔山村</t>
  </si>
  <si>
    <t>2017年6月30日</t>
  </si>
  <si>
    <t>2013年9月-2017年6月：就读于湖南涉外经济学院</t>
  </si>
  <si>
    <t>2017年7月-至今：在新化县东方南北文武学校担任语文教师</t>
  </si>
  <si>
    <t>1021201906130900516723</t>
  </si>
  <si>
    <t>432502199711013848</t>
  </si>
  <si>
    <t>陆鑫</t>
  </si>
  <si>
    <t>18173893691</t>
  </si>
  <si>
    <t>1997-11-01</t>
  </si>
  <si>
    <t>luvolante1101@163.com</t>
  </si>
  <si>
    <t>湖南省娄底市冷水江市金竹山实业有限公司电梯楼</t>
  </si>
  <si>
    <t>初中语文</t>
  </si>
  <si>
    <t>由湖南科技学院正邮寄往冷水江市人才市场</t>
  </si>
  <si>
    <t>2012.09-2015.07就读于娄底幼儿师范学校普通高中部
2015.09-2019.07就读于湖南科技学院人文与社会科学学院秘书学专业</t>
  </si>
  <si>
    <t>2018年3-5月就职于360魔耳国际英语学校，任魔耳老师</t>
  </si>
  <si>
    <t>1021201906130915096750</t>
  </si>
  <si>
    <t>52272419880820601X</t>
  </si>
  <si>
    <t>余祥龙</t>
  </si>
  <si>
    <t>18711802555</t>
  </si>
  <si>
    <t>1988-08-20</t>
  </si>
  <si>
    <t>贵州民族大学</t>
  </si>
  <si>
    <t>湖南省冷水江市5G时代</t>
  </si>
  <si>
    <t>初中教师资格证</t>
  </si>
  <si>
    <t>2014年11月</t>
  </si>
  <si>
    <t>2010~2012年在冷水江派出所工作
2012~2014年外出打工
2014至今在冷水江工业学校工作</t>
  </si>
  <si>
    <t>1021201906130925466772</t>
  </si>
  <si>
    <t>432524199504060025</t>
  </si>
  <si>
    <t>李燕</t>
  </si>
  <si>
    <t>15576311836</t>
  </si>
  <si>
    <t>1995-04-06</t>
  </si>
  <si>
    <t>2972373051@qq.com</t>
  </si>
  <si>
    <t>2017年6月12日</t>
  </si>
  <si>
    <t xml:space="preserve">2010年9月-2013年7月湖南新化第三中学读书
2013年9月-2017年6月湖南人文科技学院读书
2017年9月-2018年7月新疆农三师四十一团中学特岗任教
2018年9月-2019年至今 常德经开区康家吉小学任教四年级语文
</t>
  </si>
  <si>
    <t>2017年9月-2018年7月新疆农三师四十一团中学特岗任教
2018年9月-2019年至今 常德经开区康家吉小学任教四年级语文</t>
  </si>
  <si>
    <t>1021201906130937376796</t>
  </si>
  <si>
    <t>431381199304300026</t>
  </si>
  <si>
    <t>王东黎</t>
  </si>
  <si>
    <t>18390584607</t>
  </si>
  <si>
    <t>1993-04-30</t>
  </si>
  <si>
    <t>冷水江市毛易镇长铺村</t>
  </si>
  <si>
    <t>2017年10月10日</t>
  </si>
  <si>
    <t>本人高中就读于冷水江市一中，大学就读于湖南人文科技学院，学习汉语言文学专业，在校期间已顺利考取了语文学科的高级中学教师资格证，普通话二甲，英语四级等必要的从教证书。2016年大学毕业，至今已有三年的语文学科任教经验。</t>
  </si>
  <si>
    <t>1021201906130958506829</t>
  </si>
  <si>
    <t>432503199802143628</t>
  </si>
  <si>
    <t>龙盈颖</t>
  </si>
  <si>
    <t>15674741896</t>
  </si>
  <si>
    <t>1998-02-14</t>
  </si>
  <si>
    <t>1742731741@qq.com</t>
  </si>
  <si>
    <t>湖南省涟源市湄江镇迎宾村</t>
  </si>
  <si>
    <t>高级中学教师资格   语文</t>
  </si>
  <si>
    <t>2015.09—2016.06：担任学生会党团部干事；学院新闻记者团干事，获“优秀学生干部”荣誉
2018.09—2019.01：于郴州市临武县楚江中学顶岗实习，担任语文老师</t>
  </si>
  <si>
    <t>2018.09—2019.01：于郴州市临武县楚江中学顶岗实习，担任语文老师</t>
  </si>
  <si>
    <t>1021201906131008166843</t>
  </si>
  <si>
    <t>432524198805067728</t>
  </si>
  <si>
    <t>康娇娜</t>
  </si>
  <si>
    <t>18627608289</t>
  </si>
  <si>
    <t>1988-05-06</t>
  </si>
  <si>
    <t>长沙学院</t>
  </si>
  <si>
    <t>湖南省娄底市新化县温塘镇</t>
  </si>
  <si>
    <t>867589740@qq.com</t>
  </si>
  <si>
    <t>娄底市娄星区乐平街道新概念小区</t>
  </si>
  <si>
    <t>初中语文教师资格证</t>
  </si>
  <si>
    <t>2010年6月10日</t>
  </si>
  <si>
    <t>摄影</t>
  </si>
  <si>
    <t>2004.9——2005.6 新化一中读高中
2005.9——2006.6 冷江电大复读
2006.9——2010.6 长沙学院读本科
2010.8——2014.10 娄底电业局任新闻通讯员
2014.11——2019.6 新化县田坪镇中心学校任教</t>
  </si>
  <si>
    <t>1021201906131010046847</t>
  </si>
  <si>
    <t>43252419891116306X</t>
  </si>
  <si>
    <t>廖简梅</t>
  </si>
  <si>
    <t>18673869947</t>
  </si>
  <si>
    <t>1989-11-16</t>
  </si>
  <si>
    <t>云南省西南林业大学</t>
  </si>
  <si>
    <t>2013.06</t>
  </si>
  <si>
    <t>湖南省新化县天门中心学校</t>
  </si>
  <si>
    <t>二级教师</t>
  </si>
  <si>
    <t>201601</t>
  </si>
  <si>
    <t>2009.09-2013.06西南林业大学
2013.09-2016.06新化县石冲口天龙山中学
2016.09-至今新化县天门乡中心学校</t>
  </si>
  <si>
    <t>2017-2018  天门乡优秀教师</t>
  </si>
  <si>
    <t>1021201906131018596867</t>
  </si>
  <si>
    <t>432503199606013180</t>
  </si>
  <si>
    <t>李莉</t>
  </si>
  <si>
    <t>18174279009</t>
  </si>
  <si>
    <t>1996-06-01</t>
  </si>
  <si>
    <t>2018年06月</t>
  </si>
  <si>
    <t>湖南省娄底市娄星区大科街道金益紫檀</t>
  </si>
  <si>
    <t>2018年4月20日</t>
  </si>
  <si>
    <t>2014年9月—2018年6月就读于湖南文理学院芙蓉学院。
2017年11月在常德市桃源县马鬃岭镇中学实习，负责初二语文教学和班主任工作。获得学校老师和学生的一致好评。
2018年3月-7月在娄底市金翅膀教育负责3至6年级的作文教学。
2018年7月至今在娄底市德韬教育阳光喔作文负责作文教学。</t>
  </si>
  <si>
    <t>1021201906131046356916</t>
  </si>
  <si>
    <t>432502199708200087</t>
  </si>
  <si>
    <t>刘晨阳</t>
  </si>
  <si>
    <t>18711301902</t>
  </si>
  <si>
    <t>1997-08-20</t>
  </si>
  <si>
    <t>2332439737@qq.com</t>
  </si>
  <si>
    <t>2003.09-2009.06，就读于冷水江中心小学。
2009.09-2012.06，就读于金星中学。
2012.09-2015.06，就读于冷江一中。
2015.09-2019.06，就读于湖南科技大学潇湘学院。</t>
  </si>
  <si>
    <t xml:space="preserve">经历：
  在郴州市宜章县栗源镇中学顶岗实习一学期，教授初一语文。
成绩：
  2016-2017年度湖南科技大学潇湘学院“特殊贡献奖”
  2018年湖南省郴州市教育基金会支教“优秀志愿者”
</t>
  </si>
  <si>
    <t>1021201906131051156921</t>
  </si>
  <si>
    <t>430522199002223889</t>
  </si>
  <si>
    <t>蒋平丽</t>
  </si>
  <si>
    <t>18390723480</t>
  </si>
  <si>
    <t>1990-02-22</t>
  </si>
  <si>
    <t>2014.6.30</t>
  </si>
  <si>
    <t xml:space="preserve">893738837@qq.com </t>
  </si>
  <si>
    <t>湖南省新邵县酿溪镇东西路8号</t>
  </si>
  <si>
    <t>初级中学语文教师资格证</t>
  </si>
  <si>
    <t>2019-6-27</t>
  </si>
  <si>
    <t xml:space="preserve">2014.6-至今    湖南广信科技股份有限公司  会计主管
2012.9-2014.6  湖南工业大学  会计学
2009.9-2012.6  湖南信息职业技术学院   会计电算化
</t>
  </si>
  <si>
    <t>1021201906131101476939</t>
  </si>
  <si>
    <t>432503199704183589</t>
  </si>
  <si>
    <t>邱承桂</t>
  </si>
  <si>
    <t>17853136520</t>
  </si>
  <si>
    <t>1997-04-18</t>
  </si>
  <si>
    <t>湖南省涟源市湄江镇石牛村</t>
  </si>
  <si>
    <t>湖南省涟源市湄江镇石牛村老屋组</t>
  </si>
  <si>
    <t>2015.9-2019.7 山东师范大学本科
2012.9-2015.6 涟源一中高中</t>
  </si>
  <si>
    <t>家教，实习</t>
  </si>
  <si>
    <t>1021201906131114576962</t>
  </si>
  <si>
    <t>432524199806043423</t>
  </si>
  <si>
    <t>阳姝敏</t>
  </si>
  <si>
    <t>17373879296</t>
  </si>
  <si>
    <t>1998-06-04</t>
  </si>
  <si>
    <t>湖南省娄底市新化县琅塘镇苏新开发区</t>
  </si>
  <si>
    <t xml:space="preserve">应届毕业生
在2018.10—2018.12在琅塘镇中心学校实习担任初二语文老师
2019.3—2019.6在苏溪湖实验中学顶岗实习担任初一语文老师以及班主任助理
</t>
  </si>
  <si>
    <t>1021201906131117266966</t>
  </si>
  <si>
    <t>43250319980214468X</t>
  </si>
  <si>
    <t>黄晴</t>
  </si>
  <si>
    <t xml:space="preserve">1362745066 </t>
  </si>
  <si>
    <t>汉语言文学专业</t>
  </si>
  <si>
    <t>湖南省涟源市渡头塘镇星坪村双树组</t>
  </si>
  <si>
    <t xml:space="preserve"> 417114</t>
  </si>
  <si>
    <t>2270040544@qq.com</t>
  </si>
  <si>
    <t>湖南省涟源市渡头塘星坪村双树组</t>
  </si>
  <si>
    <t>2012年9月~2015年6月在涟源四中学习
2015年9月~2019年6月在怀化学院学习</t>
  </si>
  <si>
    <t>2018年10月~2019年1月在桥头河中学实习语文教学
2019年3月~2019年6月在黄金坳中学实习</t>
  </si>
  <si>
    <t>1021201906131130006994</t>
  </si>
  <si>
    <t>431026199701072046</t>
  </si>
  <si>
    <t>曹晓莺</t>
  </si>
  <si>
    <t>18574810451</t>
  </si>
  <si>
    <t>1997-01-07</t>
  </si>
  <si>
    <t>人文教育专业</t>
  </si>
  <si>
    <t>汉 族</t>
  </si>
  <si>
    <t>湖南郴州</t>
  </si>
  <si>
    <t>新化县坐石乡</t>
  </si>
  <si>
    <t>高级语文教师资格证</t>
  </si>
  <si>
    <t>音乐</t>
  </si>
  <si>
    <t>2015.9-2019.6，就读于湖南人文科技学院</t>
  </si>
  <si>
    <t>2018年9月至2019年6月，在新化县坐石乡中心学校担任初二语文代课老师</t>
  </si>
  <si>
    <t>1021201906131157347035</t>
  </si>
  <si>
    <t>432502199702030064</t>
  </si>
  <si>
    <t>欧阳书林</t>
  </si>
  <si>
    <t>17373531353</t>
  </si>
  <si>
    <t>1997-02-03</t>
  </si>
  <si>
    <t>湖南娄底市冷水江市</t>
  </si>
  <si>
    <t>湖南省冷水江市施塘居委会</t>
  </si>
  <si>
    <t>2015年9月进入湘南学院，全日制本科，专业为汉语言文学师范类
2019年2月前往宜章第七中学进行顶岗实习
2019年6月毕业</t>
  </si>
  <si>
    <t>1021201906131211437052</t>
  </si>
  <si>
    <t>432502199801200049</t>
  </si>
  <si>
    <t>王思洁</t>
  </si>
  <si>
    <t>18711865473</t>
  </si>
  <si>
    <t>1998-01-20</t>
  </si>
  <si>
    <t>2019-6-30</t>
  </si>
  <si>
    <t>515325658@qq.com</t>
  </si>
  <si>
    <t>湖南省娄底市冷水江市民政路中通快递斜对面</t>
  </si>
  <si>
    <t>2019-5-30</t>
  </si>
  <si>
    <t xml:space="preserve">在校经历
2016.09-2017.09 教育学院新闻部部长
               校英语二课堂宣传部部长
2018.11  获2017-2018学年度三好学生
2018.10  获得校创新创业奖学金
本人性格踏实，做事认真负责，一直兢兢业业，一直在努力学习经验，努力成长自己。有较强的责任心，具有团队合作精神，又具有较强的独立工作能力，思维活跃。能熟练运用Office等应用软件，现期待成长更快的自己，期待贵平台可以有足够的发展空间。
</t>
  </si>
  <si>
    <t>1021201906131238387086</t>
  </si>
  <si>
    <t>43052219950507386X</t>
  </si>
  <si>
    <t>谢园园</t>
  </si>
  <si>
    <t>15367398809</t>
  </si>
  <si>
    <t>1995-05-07</t>
  </si>
  <si>
    <t>2018年6月9日</t>
  </si>
  <si>
    <t>2864422375</t>
  </si>
  <si>
    <t>湖南省新邵县坪上镇坪上村</t>
  </si>
  <si>
    <t>2018年5月21日</t>
  </si>
  <si>
    <t>打羽毛球</t>
  </si>
  <si>
    <t>2010年9月至2013年6月在新邵二中理科班学习
2013年9月至2016年6月在湖南人文科技学院文学院语文教育
2016年9月至2018年6月在湖南人文科技学院文学院汉语言文学专业学习
2018年9月至2019年6月在新邵县坪上中学代课</t>
  </si>
  <si>
    <t>代课过程中，所教的班级综合性学习曾在年级第一</t>
  </si>
  <si>
    <t>1021201906131241597089</t>
  </si>
  <si>
    <t>432524199505058322</t>
  </si>
  <si>
    <t>张买妹</t>
  </si>
  <si>
    <t>13080516462</t>
  </si>
  <si>
    <t>1995-05-05</t>
  </si>
  <si>
    <t>长沙师范学院</t>
  </si>
  <si>
    <t>小学教育</t>
  </si>
  <si>
    <t>410100</t>
  </si>
  <si>
    <t>13080516462@163.com</t>
  </si>
  <si>
    <t>湖南省长沙县特立路金岸学生公寓</t>
  </si>
  <si>
    <t>初级中学</t>
  </si>
  <si>
    <t>学校</t>
  </si>
  <si>
    <t>舞蹈</t>
  </si>
  <si>
    <t xml:space="preserve">2010.09-2013,06   就读上梅中学（高中部）
2013.09_2014.06   就读长沙悟源   
2014.09_2017.06   就读湖南民族职业学院初等教育系小学语文专业  
2017.09_2019.06   就读长沙师范学院初等教育学院小学教育专业
</t>
  </si>
  <si>
    <t>2017.3-2017.7&amp;#160;&amp;#160;&amp;#160;&amp;#160;&amp;#160;新化六中初中部顶岗实习
2018.9-2019.1     长沙望城花果小学实习</t>
  </si>
  <si>
    <t>1021201906131324067143</t>
  </si>
  <si>
    <t>43312719960517322X</t>
  </si>
  <si>
    <t>杨聂霞</t>
  </si>
  <si>
    <t>16673882066</t>
  </si>
  <si>
    <t>1996-05-17</t>
  </si>
  <si>
    <t>苗</t>
  </si>
  <si>
    <t>湖南省吉首市</t>
  </si>
  <si>
    <t>2018.6.10</t>
  </si>
  <si>
    <t>2014-2018就读于湖南人文科技学院
2017-2018湖南省娄底市双峰县芭蕉学校实习</t>
  </si>
  <si>
    <t>1021201906131346557165</t>
  </si>
  <si>
    <t>430124199702249167</t>
  </si>
  <si>
    <t>蒋明煜</t>
  </si>
  <si>
    <t>13017398718</t>
  </si>
  <si>
    <t>1997-02-24</t>
  </si>
  <si>
    <t>2019年6月6日</t>
  </si>
  <si>
    <t>湖南省长沙市宁乡县大屯营乡梅湖村</t>
  </si>
  <si>
    <t>2015年9月--2019年6月 就读于湖南人文科技学院
2018年9月--2019年7月 在新化县上梅镇中心学校顶岗实习</t>
  </si>
  <si>
    <t>2018年9月--2019年7月 在新化县上梅镇中心学校顶岗实习，任教初二语文</t>
  </si>
  <si>
    <t>1021201906131413587189</t>
  </si>
  <si>
    <t>432524199602194043</t>
  </si>
  <si>
    <t>罗紫依</t>
  </si>
  <si>
    <t>18397722480</t>
  </si>
  <si>
    <t>1996-02-19</t>
  </si>
  <si>
    <t>湘潭市岳塘区滴水安置小区</t>
  </si>
  <si>
    <t>新化县人才交流中心</t>
  </si>
  <si>
    <t xml:space="preserve">2016.07－2016.08   湖南省湘潭市龙呈千训语文教师助教 
2017.02-2017.04    湖南省新化县槎溪中心小学语文教师
2018.09-2019.02    湖南省衡阳市船山华岳实验中学
2019.03-2019.07   湖南省长沙市长郡雨花外国语洪塘学校
</t>
  </si>
  <si>
    <t>2016.07－2016.08   湖南省湘潭市龙呈千训语文教师助教 
2017.02-2017.04    湖南省新化县槎溪中心小学语文教师
2018.09-2019.02    湖南省衡阳市船山华岳实验中学
2019.03-2019.07   湖南省长沙市长郡雨花外国语洪塘学校</t>
  </si>
  <si>
    <t>1021201906131455207238</t>
  </si>
  <si>
    <t>43132119941204334X</t>
  </si>
  <si>
    <t>刘其云</t>
  </si>
  <si>
    <t>18874339676</t>
  </si>
  <si>
    <t>1994-12-04</t>
  </si>
  <si>
    <t>417725</t>
  </si>
  <si>
    <t>1427675835@qq.com</t>
  </si>
  <si>
    <t>剪纸、唱歌、三笔字</t>
  </si>
  <si>
    <t>="200709—201006   双峰县第四中学初中部   语文课代表   初中  朱建兵
201009—201106   双峰县第四中学         音乐委员     高中  彭双兵
201109—201306&amp;#160; 双峰县第一中学         生活委员     高中  邹朝辉
201309—201606&amp;#160; 吉首大学师范学院&amp;#160;     音乐委员 语文教育  杨晓波
201609—201806&amp;#160; 吉首大学&amp;#160;          宣传委员  汉语</t>
  </si>
  <si>
    <t>2015.10一2015.12  吉首市第六小学实习，担任语文老师及负责班主任工作；
2017.9.18 — 2017.11.20 怀化市铁路第一中学实习，担任高二年级语文老师及负责班主任工作，进行语文教学技能的实践、培训和班级管理工作；
2018.8—2018.11 长沙市雨花区砂子塘泰禹小学，担任一年级班主任及语文老师。</t>
  </si>
  <si>
    <t>1021201906131502537249</t>
  </si>
  <si>
    <t>432522199703180043</t>
  </si>
  <si>
    <t>王舒</t>
  </si>
  <si>
    <t>13142300763</t>
  </si>
  <si>
    <t>1997-03-18</t>
  </si>
  <si>
    <t>南华大学船山学院</t>
  </si>
  <si>
    <t>汉语言</t>
  </si>
  <si>
    <t xml:space="preserve">湖南省 </t>
  </si>
  <si>
    <t>1127768370@qq.com</t>
  </si>
  <si>
    <t xml:space="preserve">湖南省娄底市双峰县永丰镇文塔街35号 </t>
  </si>
  <si>
    <t>2012.9-2015.6就读于双峰一中
2015.9-2019.6就读于南华大学船山学院</t>
  </si>
  <si>
    <t>曾于衡阳市第六中学进行初中语文学科毕业实习</t>
  </si>
  <si>
    <t>1021201906131504307251</t>
  </si>
  <si>
    <t>432503199503160604</t>
  </si>
  <si>
    <t>颜依琼</t>
  </si>
  <si>
    <t>15607444902</t>
  </si>
  <si>
    <t>1995-03-16</t>
  </si>
  <si>
    <t>吉首大学张家界学院</t>
  </si>
  <si>
    <t>2017.6.1</t>
  </si>
  <si>
    <t>1378756141@qq.com</t>
  </si>
  <si>
    <t>湖南省长沙市雨花区高升时代广场2栋505</t>
  </si>
  <si>
    <t>初级中学教师资格（语文）</t>
  </si>
  <si>
    <t>2017.5.30</t>
  </si>
  <si>
    <t>2012.7-2013.6 娄底补习学校
2013.6-2017.6 吉首大学张家界学院
2017.9-2019.5 攸州互联网金融创新中心开发建设（攸县）攸县公司</t>
  </si>
  <si>
    <t>2014.6-2015.9 娄底克立兹教育 语文助教
2016.6-2016.9 娄底百川教育   语文助教
2017.6-2017.8 娄底百川教育   语文助教</t>
  </si>
  <si>
    <t>1021201906131515137257</t>
  </si>
  <si>
    <t>432503199201280061</t>
  </si>
  <si>
    <t>18390572303</t>
  </si>
  <si>
    <t>1992-01-28</t>
  </si>
  <si>
    <t>电子商务</t>
  </si>
  <si>
    <t>805226268@qq.com</t>
  </si>
  <si>
    <t>湖南省涟源市蓝田办事处联兴村石亭组</t>
  </si>
  <si>
    <t>2018.5.30</t>
  </si>
  <si>
    <t xml:space="preserve">2012.09~2016.06于湖南人文科技学院就读电子商务专业；
2016.09~2018.06于涟源市育才实验学校教学语文；
2018.09~2019.01于涟源市工贸中专教学语文；
2019.02~至今   待业
</t>
  </si>
  <si>
    <t xml:space="preserve">2016.09~2018.06于涟源市育才实验学校教学语文；
2018.09~2019.01于涟源市工贸中专教学语文；
</t>
  </si>
  <si>
    <t>1021201906131517127258</t>
  </si>
  <si>
    <t>430724199510175821</t>
  </si>
  <si>
    <t>黄晶晶</t>
  </si>
  <si>
    <t>15074871753</t>
  </si>
  <si>
    <t>1995-10-17</t>
  </si>
  <si>
    <t>物流管理</t>
  </si>
  <si>
    <t>湖南省长沙市望城区恒大名都</t>
  </si>
  <si>
    <t>2018年1月-2019年6月   中柏教育咨询有限公司  初中语文老师
取得初中语文的教师资格考试合格证明
普通话等级为二甲
国家计算机二级
英语四级</t>
  </si>
  <si>
    <t>为期一年半的培训机构教师经验
擅长与学生沟通，提高学生的成绩</t>
  </si>
  <si>
    <t>1021201906131540127279</t>
  </si>
  <si>
    <t>43250319950815406X</t>
  </si>
  <si>
    <t>颜祖莲</t>
  </si>
  <si>
    <t>15197974097</t>
  </si>
  <si>
    <t>1995-08-15</t>
  </si>
  <si>
    <t>2018-06-18</t>
  </si>
  <si>
    <t>1466645147@qq.com</t>
  </si>
  <si>
    <t>湖南省涟源市杨市镇新建村</t>
  </si>
  <si>
    <t>2018-04-30</t>
  </si>
  <si>
    <t>娄底市教育局毕业生就业办公室</t>
  </si>
  <si>
    <t>2014.09—2018.06于邵阳学院就读大学
2018.06—2019.02于上海市金山区朴新教育工作
2019.02—至今  待业</t>
  </si>
  <si>
    <t>于2015年荣获全国首届大学生“网文”大赛三等奖</t>
  </si>
  <si>
    <t>1021201906131550287289</t>
  </si>
  <si>
    <t>433125199411290521</t>
  </si>
  <si>
    <t>李进</t>
  </si>
  <si>
    <t>18229458696</t>
  </si>
  <si>
    <t>1994-11-29</t>
  </si>
  <si>
    <t>湖南省保靖县</t>
  </si>
  <si>
    <t>416500</t>
  </si>
  <si>
    <t>2915073273@qq.com</t>
  </si>
  <si>
    <t>长沙市桔园小区2片</t>
  </si>
  <si>
    <t>高级中学教师资格证语文</t>
  </si>
  <si>
    <t>吉首市</t>
  </si>
  <si>
    <t>201109-201406  保靖县民族中学
201409-201906   湖南科技学院</t>
  </si>
  <si>
    <t>="201706-201708  在衡阳近尾洲镇参加支教
201803-201807  在长郡培训学校担任小学、初中语文老师
201809-201901  在祁阳七中担任初中语文老师
2015、全国文学作品大赛三等奖；2016、湖南省青马在线优秀学员；2017、湖南省“校园好网民”活动个人组优秀奖，校图书馆经典诵读音频用稿证书，与书为友征文用稿证书，校全国大学生文学作品大赛入围奖；2018、全国大学生文学作一等奖，于漪教育思想研究征文三等奖，校第十二届读书节征文比赛二等奖，校中华经典美文诵读大赛三等</t>
  </si>
  <si>
    <t>1021201906131618467307</t>
  </si>
  <si>
    <t>43250319970824318X</t>
  </si>
  <si>
    <t>罗斌</t>
  </si>
  <si>
    <t>18574790201</t>
  </si>
  <si>
    <t>1997-08-24</t>
  </si>
  <si>
    <t>837267844@qq.com</t>
  </si>
  <si>
    <t>湖南省涟源市伏口镇赤星村</t>
  </si>
  <si>
    <t>2019年8月</t>
  </si>
  <si>
    <t>擅长与人交流</t>
  </si>
  <si>
    <t>2015.9-2019.6，于湖南文理学院芙蓉学院学习</t>
  </si>
  <si>
    <t>2018.9于涟源市伏口中学顶岗实习</t>
  </si>
  <si>
    <t>1021201906131709547348</t>
  </si>
  <si>
    <t>500239199408145947</t>
  </si>
  <si>
    <t>徐秋芬</t>
  </si>
  <si>
    <t>15696928395</t>
  </si>
  <si>
    <t>1994-08-14</t>
  </si>
  <si>
    <t>重庆人文科技学院</t>
  </si>
  <si>
    <t>重庆黔江</t>
  </si>
  <si>
    <t>2018-7-1</t>
  </si>
  <si>
    <t>重庆市黔江区官坝路居民点</t>
  </si>
  <si>
    <t>2018-6-8</t>
  </si>
  <si>
    <t>重庆市黔江区人力资源和社会保障局</t>
  </si>
  <si>
    <t>2010.09-2013.07重庆市黔江区民族中学读书
2013.09-2016.07重庆城市管理职业学院读书
2016.09-2018.07重庆人文科技学院读书</t>
  </si>
  <si>
    <t>重庆市黔江区育才中学代课一年</t>
  </si>
  <si>
    <t>1021201906131718027353</t>
  </si>
  <si>
    <t>362202199309031322</t>
  </si>
  <si>
    <t>刘璐</t>
  </si>
  <si>
    <t>18873825231</t>
  </si>
  <si>
    <t>1993-09-03</t>
  </si>
  <si>
    <t>湖北科技学院</t>
  </si>
  <si>
    <t>产品设计</t>
  </si>
  <si>
    <t>2017---06-30</t>
  </si>
  <si>
    <t>574638601@qq.com</t>
  </si>
  <si>
    <t>湖南省娄底市娄星区湘中大道勤政街137号</t>
  </si>
  <si>
    <t>初级中学语文</t>
  </si>
  <si>
    <t>2017-11-30</t>
  </si>
  <si>
    <t>美术、乒乓球</t>
  </si>
  <si>
    <t>20080901至20110601   娄底六中           学习
20110901至20120601   昆明铁路机械学校   学习
20120901至20130601   娄底六中           学习
20130901至20170630   湖北科技学院       学习</t>
  </si>
  <si>
    <t>20170901至20180601 永青学校                 语文教师
20180901至今       娄底文德信息工程职业学校 语文教师</t>
  </si>
  <si>
    <t>1021201906131801427374</t>
  </si>
  <si>
    <t>432502198709084861</t>
  </si>
  <si>
    <t>谢龙飞</t>
  </si>
  <si>
    <t>13779616998</t>
  </si>
  <si>
    <t>1987-09-08</t>
  </si>
  <si>
    <t>新疆</t>
  </si>
  <si>
    <t>湖南冷水江布溪和贵家园</t>
  </si>
  <si>
    <t>中二（初级中学语文教师资格）</t>
  </si>
  <si>
    <t>2014年12月31日（2011年5月20日）</t>
  </si>
  <si>
    <t>乌恰县人事局</t>
  </si>
  <si>
    <t>2002年9月-2005年6月，湖南新邵县一中学习
2005年9月-2007年6月，湖南冷水江市外国语学习学习
2007年9月-2011年6月  ，湖南师范大学树达学院学习</t>
  </si>
  <si>
    <t>2013年9月-2019年2月，进入了新乌恰县实验中学的教育系统，任教初中语文，并有3年的班主任工作经历。任教以来每一学期都获得教学成绩奖。</t>
  </si>
  <si>
    <t>1021201906131828077383</t>
  </si>
  <si>
    <t>432524199307188345</t>
  </si>
  <si>
    <t>张谜兰</t>
  </si>
  <si>
    <t>17773867221</t>
  </si>
  <si>
    <t>1993-07-18</t>
  </si>
  <si>
    <t>湖南商学院北津学院</t>
  </si>
  <si>
    <t>湖南娄底市新化县</t>
  </si>
  <si>
    <t>2016.06.30</t>
  </si>
  <si>
    <t>湖南省新化县恒生名苑</t>
  </si>
  <si>
    <t>2012-2016年6月  北津学院
2017年2月至今 新化县东方文武学校工作</t>
  </si>
  <si>
    <t>1021201906131925487430</t>
  </si>
  <si>
    <t>430522199401096565</t>
  </si>
  <si>
    <t>唐义收</t>
  </si>
  <si>
    <t>15243653010</t>
  </si>
  <si>
    <t>1994-01-09</t>
  </si>
  <si>
    <t>长沙医学院</t>
  </si>
  <si>
    <t>湖南省新邵县</t>
  </si>
  <si>
    <t>422917</t>
  </si>
  <si>
    <t>553008187@qq.com</t>
  </si>
  <si>
    <t>湖南省新邵县桐木村19组</t>
  </si>
  <si>
    <t>初中语文学科教师资格证</t>
  </si>
  <si>
    <t>新邵县人力资源中心</t>
  </si>
  <si>
    <t>朗读和摄影</t>
  </si>
  <si>
    <t>2008年-2012年在湖南省新邵县第四中学高中学习毕业；
2012年至2016年在长沙医学院工商管理班级学习毕业；
2016年至今在湖南弘文在线信息技术有限公司担任产品培训师。</t>
  </si>
  <si>
    <t>1021201906131957187449</t>
  </si>
  <si>
    <t>430521199702111689</t>
  </si>
  <si>
    <t>叶婷</t>
  </si>
  <si>
    <t>18373830631</t>
  </si>
  <si>
    <t>1997-02-11</t>
  </si>
  <si>
    <t>1969630206@qq.com</t>
  </si>
  <si>
    <t>湖南省邵阳市双清区高崇山镇浏阳村新安置地敏敏超市隔壁</t>
  </si>
  <si>
    <t>2012年9月至2015年6月在邵东县第一中学读高中
2015年9月至2019年6月在湖南人文科技学院读大学</t>
  </si>
  <si>
    <t>2018年10月至2018年12月在娄底市第一职业中学教育实习获得优秀成绩</t>
  </si>
  <si>
    <t>1021201906132014367461</t>
  </si>
  <si>
    <t>432522199607130724</t>
  </si>
  <si>
    <t>邓珊</t>
  </si>
  <si>
    <t>13859275613</t>
  </si>
  <si>
    <t>1996-07-13</t>
  </si>
  <si>
    <t>闽南师范大学</t>
  </si>
  <si>
    <t>1451799028@qq.com</t>
  </si>
  <si>
    <t>湖南省娄底市双峰县甘棠镇新阳村五组</t>
  </si>
  <si>
    <t>写新闻稿</t>
  </si>
  <si>
    <t>本人邓珊，女，1996年7月出生。即将毕业于福建省漳州市闽南师范大学。属于全日制本科，所学专业为汉语言文学（师范）。本人已经通过初中语文教师资格证考试，取得普通话二级甲等证书。</t>
  </si>
  <si>
    <t>2018年3月--7月，本人于福建省漳州市云霄县第三中学支教实习。</t>
  </si>
  <si>
    <t>1021201906132112297487</t>
  </si>
  <si>
    <t>432524199005117760</t>
  </si>
  <si>
    <t>康惠彬</t>
  </si>
  <si>
    <t>18890570352</t>
  </si>
  <si>
    <t>1990-05-11</t>
  </si>
  <si>
    <t>汉语言文学（中文教育方向）</t>
  </si>
  <si>
    <t>2014-06</t>
  </si>
  <si>
    <t>294790662@qq.com</t>
  </si>
  <si>
    <t>湖南省娄底市新化县温塘镇教育路</t>
  </si>
  <si>
    <t>2015年12月31日</t>
  </si>
  <si>
    <t>2014年08月至2019年在温塘中学任教初中语文。</t>
  </si>
  <si>
    <t>1021201906132129007502</t>
  </si>
  <si>
    <t>430521199701119443</t>
  </si>
  <si>
    <t>黄佩</t>
  </si>
  <si>
    <t>18373819187</t>
  </si>
  <si>
    <t>1997-01-11</t>
  </si>
  <si>
    <t>2919-06</t>
  </si>
  <si>
    <t>1552460112@qq.com</t>
  </si>
  <si>
    <t>湖南省邵阳市大祥区城南街道和福佳苑</t>
  </si>
  <si>
    <t>2015年9月-2019年6月在湖南人文科技学院读大学
2014年9月-2015年6月在邵东创新复读
2011年9月-2014年6月在邵东十中读高中</t>
  </si>
  <si>
    <t>2018年10月-12月在娄底第一职业中学实习</t>
  </si>
  <si>
    <t>1021201906140850227592</t>
  </si>
  <si>
    <t>432522199510082463</t>
  </si>
  <si>
    <t>赵敏溶</t>
  </si>
  <si>
    <t>13548898113</t>
  </si>
  <si>
    <t>1995-10-08</t>
  </si>
  <si>
    <t>湖南省娄底市双峰县花门镇杨梅村</t>
  </si>
  <si>
    <t>1440081502@qq.com</t>
  </si>
  <si>
    <t>8月份</t>
  </si>
  <si>
    <t>唱歌写作</t>
  </si>
  <si>
    <t>2012—2015就读于双峰一中
2015——2019就读于邵阳学院</t>
  </si>
  <si>
    <t>大学兼职过家教，在新邵县新田铺小学代过小学二年级的课</t>
  </si>
  <si>
    <t>1021201906140920247602</t>
  </si>
  <si>
    <t>431321199610036466</t>
  </si>
  <si>
    <t>黄思怡</t>
  </si>
  <si>
    <t>18890321766</t>
  </si>
  <si>
    <t>1996-10-03</t>
  </si>
  <si>
    <t>财务管理</t>
  </si>
  <si>
    <t>在校期间担任文学社的财务部长以及党支部的干事并且在湘潭百创科技公司兼职，在培训机构担任语文老师。</t>
  </si>
  <si>
    <t>1021201906140936367618</t>
  </si>
  <si>
    <t>431322199212290043</t>
  </si>
  <si>
    <t>欧阳琪</t>
  </si>
  <si>
    <t>15207382719</t>
  </si>
  <si>
    <t>1992-12-29</t>
  </si>
  <si>
    <t>广播电视新闻学</t>
  </si>
  <si>
    <t>湖南省新化县石冲口镇尧公寨村十五组</t>
  </si>
  <si>
    <t>2017-11</t>
  </si>
  <si>
    <t>我是一名服务期已满三年的特岗教师，当初因为热爱教育工作，大学期间考取了教师资格证，并参加了2016年湖南省特岗招聘考试，成功的成为了教育工作者。因为丈夫是冷江的，为方便以后生活，所以我希望能够通过考试，成为冷江教育系统的一员。</t>
  </si>
  <si>
    <t>2016年9月份至今，一直在新化县担任初中语文教学，所带班级在全镇统考最佳成绩是全镇第二，多次全镇第三。</t>
  </si>
  <si>
    <t>1021201906140952357637</t>
  </si>
  <si>
    <t>432524199501057023</t>
  </si>
  <si>
    <t>谢晶晶</t>
  </si>
  <si>
    <t>17872266138</t>
  </si>
  <si>
    <t>1995-01-05</t>
  </si>
  <si>
    <t>汉语言文学（师范类）</t>
  </si>
  <si>
    <t>1637763165@qq.com</t>
  </si>
  <si>
    <t>湖南省新化县坐石乡</t>
  </si>
  <si>
    <t>2018年4月</t>
  </si>
  <si>
    <t>阅读，书法，篮球，跑步</t>
  </si>
  <si>
    <t>2007年9月至2010年6月，在新化县坐石乡中心学校学习
2010年9月至2013年6月，在新化县第一中学学习
2013年9月至2018年6月，在吉首大学学习</t>
  </si>
  <si>
    <t>2017年9月至12月，在吉首市第一中学实习，从事班主任和语文教学工作
2018年9月至2019年6月，在新化县温塘镇中心学校工作，担任班主任工作和语文，历史教学工作</t>
  </si>
  <si>
    <t>1021201906141028137662</t>
  </si>
  <si>
    <t>431321199108246425</t>
  </si>
  <si>
    <t>康聪</t>
  </si>
  <si>
    <t>15197392227</t>
  </si>
  <si>
    <t>1991-08-24</t>
  </si>
  <si>
    <t>北京语言大学</t>
  </si>
  <si>
    <t>湖南省长沙市岳麓区潇湘大道麓枫和苑10栋</t>
  </si>
  <si>
    <t>2007.9——2010.6  在湖南省娄底市双峰县第七中学就读
2010.9——2014.6  在湖南女子学院就读汉语言文学专业
2014.9——2017.6  在北京语言大学就读汉语国际教育硕士</t>
  </si>
  <si>
    <t>1021201906141039137667</t>
  </si>
  <si>
    <t>430528199511177401</t>
  </si>
  <si>
    <t>陈露露</t>
  </si>
  <si>
    <t>15507398091</t>
  </si>
  <si>
    <t>1995-11-17</t>
  </si>
  <si>
    <t>422700</t>
  </si>
  <si>
    <t>754324682@qq.com</t>
  </si>
  <si>
    <t>湖南省邵阳市大祥区火车南站街道恒泰龙湖</t>
  </si>
  <si>
    <t>2018.5.21</t>
  </si>
  <si>
    <t>湖南省邵阳市教育局毕业生就业办公室</t>
  </si>
  <si>
    <t>2017.05—2017.05在娄底市星星实验学校见习，担任小学五年级语文教师、代理班主任管理班级各项事务；2017.10—2017.12      在娄底市新化县温塘中学实习，担任初一语文教师；2018.02—2018.07，在娄底市双峰县三塘铺黄河学校实习，主要负责五年级数学、四年级英语的教学工作；2019.02—2019.07，在邵阳市双清区中河街小学代课，负责一年级语文教学工作，并担任班主任</t>
  </si>
  <si>
    <t>1021201906141043367672</t>
  </si>
  <si>
    <t>432501199608232026</t>
  </si>
  <si>
    <t>余永霞</t>
  </si>
  <si>
    <t>13873831913</t>
  </si>
  <si>
    <t>1996-08-23</t>
  </si>
  <si>
    <t>1363096895@qq.com</t>
  </si>
  <si>
    <t>湖南省娄底市娄星区黄泥安置小区</t>
  </si>
  <si>
    <t>2011.09-2014.06于娄底三中学习
2014.07-2015.06于娄星补校学习
2015.09-2019.06于湖南文理学院芙蓉学院学习</t>
  </si>
  <si>
    <t>2018.09-2018.11于常德市沅郡实验中学担任语文老师</t>
  </si>
  <si>
    <t>1021201906141100057679</t>
  </si>
  <si>
    <t>432501199710302529</t>
  </si>
  <si>
    <t>刘思远</t>
  </si>
  <si>
    <t>18390245259</t>
  </si>
  <si>
    <t>1997-10-30</t>
  </si>
  <si>
    <t>2365489193@qq.com</t>
  </si>
  <si>
    <t>湖南省娄底市娄星区茶园镇茶园村</t>
  </si>
  <si>
    <t>高级语文</t>
  </si>
  <si>
    <t>娄星区人才市场</t>
  </si>
  <si>
    <t>2012-2015 娄底二中就读高中
2015-2019 湖南科技大学潇湘学院就读本科</t>
  </si>
  <si>
    <t>1021201906141152027718</t>
  </si>
  <si>
    <t>432524199805136126</t>
  </si>
  <si>
    <t>张宇晴</t>
  </si>
  <si>
    <t>15733172010</t>
  </si>
  <si>
    <t>1998-05-13</t>
  </si>
  <si>
    <t>石家庄学院</t>
  </si>
  <si>
    <t>湖南省娄底市新化县上渡街道娘家村娘家桥060号</t>
  </si>
  <si>
    <t>728186707@qq.com</t>
  </si>
  <si>
    <t>普通高中语文教师资格证</t>
  </si>
  <si>
    <t>生源地</t>
  </si>
  <si>
    <t>2015年9月——2019年6月石家庄学院
2012年9月——2015年6月新化三中</t>
  </si>
  <si>
    <t>2018年3月——7月顶岗实习于元氏县职教中心任高一语文教师</t>
  </si>
  <si>
    <t>1021201906141247147748</t>
  </si>
  <si>
    <t>432502199809100026</t>
  </si>
  <si>
    <t>李如月</t>
  </si>
  <si>
    <t>15197667230</t>
  </si>
  <si>
    <t>1998-09-10</t>
  </si>
  <si>
    <t>2544720027@qq.com</t>
  </si>
  <si>
    <t>湖南省娄底市娄星区商业局对面</t>
  </si>
  <si>
    <t xml:space="preserve">本人积极乐观，能够吃苦耐劳，敢于拼搏，对所作的工作能认真负责；
喜爱并且能关心爱护学生，热爱教育事业，具备良好的沟通能力和团队协作能力，对教学工作内容有一定的了解，且积极好学能虚心接受他人的建议和指导；
掌握各类电脑办公软件，能熟练使用PPT教案。
</t>
  </si>
  <si>
    <t>于2018.09~2018.10在常德桃源县文昌中学   担任语文并班主任实习老师。得到实习班级语文指导老师和班主任老师的认同，受到同学们的喜爱。
于2019.02~2019.03 在娄底海立方客服教育部担任兼职老师。</t>
  </si>
  <si>
    <t>1021201906141250467750</t>
  </si>
  <si>
    <t>430821199302070044</t>
  </si>
  <si>
    <t>张绢</t>
  </si>
  <si>
    <t>13787963025</t>
  </si>
  <si>
    <t>1993-02-07</t>
  </si>
  <si>
    <t>中南林业科技大学涉外学院</t>
  </si>
  <si>
    <t>张家界慈利</t>
  </si>
  <si>
    <t>湖南省长沙市岳麓区天顶街道锦绣家园</t>
  </si>
  <si>
    <t>2016.6.16</t>
  </si>
  <si>
    <t>张家界教育局</t>
  </si>
  <si>
    <t>2011.9-2015.6 就读于中南林业科技大学涉外学院</t>
  </si>
  <si>
    <t>1021201906141552187852</t>
  </si>
  <si>
    <t>432524198709075947</t>
  </si>
  <si>
    <t>李思思</t>
  </si>
  <si>
    <t>13974927354</t>
  </si>
  <si>
    <t>1987-09-07</t>
  </si>
  <si>
    <t>湖南省娄底市新化县梅苑开发区</t>
  </si>
  <si>
    <t>本人2012年毕业于湖南商学院市场营销专业，毕业后在恒大集团所属的矿泉水集团做销售行政，主要负责所在区域市场的日常运营支持以及销售数据的处理，由于所在岗位没有什么发展前景，兴趣爱好又在文学艺术这一块，决定考教师资格证当老师，于18年在新化思源学校小学四年级代课两个月，新化上梅中学七年级代课一学年（期间拿到教师资格证）</t>
  </si>
  <si>
    <t>18年新化思源小学四年级代课两个月
18-19年新化上梅中学七年级代课一学年
期间参加了一些学校组织的讲座以及公开课学习</t>
  </si>
  <si>
    <t>1021201906141622027865</t>
  </si>
  <si>
    <t>431321199710056421</t>
  </si>
  <si>
    <t>钟璞</t>
  </si>
  <si>
    <t>18173843895</t>
  </si>
  <si>
    <t>1997-10-05</t>
  </si>
  <si>
    <t>赣南师范大学</t>
  </si>
  <si>
    <t>湖南省娄底市娄星区双峰县越新村</t>
  </si>
  <si>
    <t>2015-2019  就读于赣南师范大学</t>
  </si>
  <si>
    <t>1021201906141700467879</t>
  </si>
  <si>
    <t>432524199510208823</t>
  </si>
  <si>
    <t>龚贺演</t>
  </si>
  <si>
    <t>18173812992</t>
  </si>
  <si>
    <t>1995-10-20</t>
  </si>
  <si>
    <t>法学</t>
  </si>
  <si>
    <t>2016.07</t>
  </si>
  <si>
    <t>417614</t>
  </si>
  <si>
    <t>1070510253@qq.com</t>
  </si>
  <si>
    <t>湖南省娄底市新化县圳上镇新泉村二组</t>
  </si>
  <si>
    <t>中二、初中语文</t>
  </si>
  <si>
    <t>2016、2017</t>
  </si>
  <si>
    <t>2009.9-2012.6安化一中
2012.9-2016.7忻州师范学院
2016.8-2019.07新化县山溪中学</t>
  </si>
  <si>
    <t>2016-2017年度优秀教师；2017、2018被评为优岗；“阳光校园，我们是好伙伴”征文活动辅导二等奖；2017年度全市防震减灾科普教育师范学校创建工作先进个人；镇青年教师教学比武二等奖；镇演讲比赛一等奖···</t>
  </si>
  <si>
    <t>1021201906141820437908</t>
  </si>
  <si>
    <t>432502199311010015</t>
  </si>
  <si>
    <t>姜伟</t>
  </si>
  <si>
    <t>15273889029</t>
  </si>
  <si>
    <t>1993-11-01</t>
  </si>
  <si>
    <t>冷水江市工商局</t>
  </si>
  <si>
    <t>201605</t>
  </si>
  <si>
    <t>双峰县教育局</t>
  </si>
  <si>
    <t>200809至201106 冷水江市第一中学
201109至201606 湖南人文科技学院
2017至今   双峰县沙塘中学</t>
  </si>
  <si>
    <t>2018年评为优秀特岗教师
2017年第二届青年教师素养大赛三等奖
连续担任两年班主任</t>
  </si>
  <si>
    <t>1021201906141949087938</t>
  </si>
  <si>
    <t>431322199611120025</t>
  </si>
  <si>
    <t>谭丽</t>
  </si>
  <si>
    <t>15573292485</t>
  </si>
  <si>
    <t>1996-11-12</t>
  </si>
  <si>
    <t>湖南省冷水江市锦湘建材城</t>
  </si>
  <si>
    <t>2015.9-2019.6 湘潭大学兴湘学院学习</t>
  </si>
  <si>
    <t>1021201906142040147956</t>
  </si>
  <si>
    <t>432502199408269023</t>
  </si>
  <si>
    <t>童慧</t>
  </si>
  <si>
    <t>15115857100</t>
  </si>
  <si>
    <t>1994-08-26</t>
  </si>
  <si>
    <t>657633428@qq.com</t>
  </si>
  <si>
    <t>小学二级   高级中学</t>
  </si>
  <si>
    <t>2018年6月/2016年5月</t>
  </si>
  <si>
    <t>2016年8月—2019年8月在新化县曹家镇栗山学校担任小学语文特岗教师，这三年我收获很大，受益良多！</t>
  </si>
  <si>
    <t>2016年6月20号我从大学毕业，紧接着我就考上了新化县特岗老师，于是我在农村基层教育工作了三年，这三年我一直兢兢业业，尽职尽责完成各项工作，不敢有丝毫懈怠，这三年我成长了很多，也收获了很多！</t>
  </si>
  <si>
    <t>1021201906142056517966</t>
  </si>
  <si>
    <t>432502199710250024</t>
  </si>
  <si>
    <t>段雄姿</t>
  </si>
  <si>
    <t>15974477901</t>
  </si>
  <si>
    <t>1997-10-25</t>
  </si>
  <si>
    <t>2019-6-4</t>
  </si>
  <si>
    <t>1546195774@qq.com</t>
  </si>
  <si>
    <t>湖南省冷水江市冷水江街道办事处冷新居委会18组</t>
  </si>
  <si>
    <t>冷水江市人力资源服务中心</t>
  </si>
  <si>
    <t xml:space="preserve">2012年-2015年 冷水江第一中学，学习；
2015年-2019年，湖南文理学院芙蓉学院，学习；
2018年9月-2019年1月，锡矿山中心学校，顶岗实习；
</t>
  </si>
  <si>
    <t xml:space="preserve">2018年9月-2019年1月，锡矿山中心学校，初二语文教师顶岗；
</t>
  </si>
  <si>
    <t>1021201906142119487976</t>
  </si>
  <si>
    <t>432502199505180020</t>
  </si>
  <si>
    <t>谭言</t>
  </si>
  <si>
    <t>13786822370</t>
  </si>
  <si>
    <t>1995-05-18</t>
  </si>
  <si>
    <t>741401811@qq.com</t>
  </si>
  <si>
    <t>湖南省娄底冷水江市红日路红日学校</t>
  </si>
  <si>
    <t>高级中学教师证</t>
  </si>
  <si>
    <t>2017年</t>
  </si>
  <si>
    <t>电台，唱歌，排球，手工</t>
  </si>
  <si>
    <t>2013.09-2017.06邵阳学院汉语言文学一班，曾担任体育委员，零度动漫社社长等职务，获得演讲比赛三等奖
2017.08-2018.07北京东方皆冠科技有限公司，担任教育编辑
2018.07-2019.04北京羊驼先森担任新媒体编辑</t>
  </si>
  <si>
    <t>曾参加学校组织的短期支教与毕业教育实习。</t>
  </si>
  <si>
    <t>1021201906142135197987</t>
  </si>
  <si>
    <t>432501199901010529</t>
  </si>
  <si>
    <t>胡翊</t>
  </si>
  <si>
    <t>13007381210</t>
  </si>
  <si>
    <t>1999-01-01</t>
  </si>
  <si>
    <t>汉语国际教育（师范）</t>
  </si>
  <si>
    <t>2267181819@qq.com</t>
  </si>
  <si>
    <t>湖南省娄底市娄星区西贸街385号消防大队</t>
  </si>
  <si>
    <t>朗诵</t>
  </si>
  <si>
    <t>2012.9-2015.06   娄底市第二中学
2015.09-2019.06   湖南第一师范学院</t>
  </si>
  <si>
    <t>="2019.03至今             顶岗实习         娄底市第一中学
&amp;#61548;	担任初一年级两个班的教学任务，参与学校“青蓝工程”与指导老师密切沟通，教学能力显著提升。
2017.09-2017.11            家教          
&amp;#61548;	辅导学生家庭作业，跟学生一对一交流互动，为学生查漏补缺。同时进行中考语文专题辅导，提高学生语言运用能力。
2016.03-2016.05         云之生教育         语文老师
&amp;#6154</t>
  </si>
  <si>
    <t>1021201906142148407994</t>
  </si>
  <si>
    <t>432524199212276449</t>
  </si>
  <si>
    <t>谢维维</t>
  </si>
  <si>
    <t>15273156474</t>
  </si>
  <si>
    <t>1992-12-27</t>
  </si>
  <si>
    <t>植物保护</t>
  </si>
  <si>
    <t>751853776@qq.com</t>
  </si>
  <si>
    <t>湖南省娄底市新化县桑梓镇大树村</t>
  </si>
  <si>
    <t>高级中学语文教师资格</t>
  </si>
  <si>
    <t>2011.09-2015.06  湖南农业大学  植物保护专业</t>
  </si>
  <si>
    <t>1021201906142245138024</t>
  </si>
  <si>
    <t>432524199702284628</t>
  </si>
  <si>
    <t>邹梓梨</t>
  </si>
  <si>
    <t>18774434123</t>
  </si>
  <si>
    <t>1997-02-28</t>
  </si>
  <si>
    <t>417629</t>
  </si>
  <si>
    <t>湖南省娄底市新化县水车镇</t>
  </si>
  <si>
    <t>写作、朗诵</t>
  </si>
  <si>
    <t>2012年至2015年就读于新化县第一中学
2015年至2019年就读于湖南人文科技学院
获得省级优秀毕业生的荣誉称号</t>
  </si>
  <si>
    <t>2018年10月至2018年12月，在娄底市第一中学进行了为期三个月的实习，从事语文教学工作和班主任管理工作，被评为优秀实习生。</t>
  </si>
  <si>
    <t>1021201906142248098025</t>
  </si>
  <si>
    <t>43250319971109316X</t>
  </si>
  <si>
    <t>王辉</t>
  </si>
  <si>
    <t>18153851024</t>
  </si>
  <si>
    <t>1997-11-09</t>
  </si>
  <si>
    <t>汉语言文学师范</t>
  </si>
  <si>
    <t>湖南省涟源市伏口镇泽塘村十组</t>
  </si>
  <si>
    <t>语文高级教师资格证</t>
  </si>
  <si>
    <t>2015.9至2019.7 湘南学院</t>
  </si>
  <si>
    <t>2018.9到2019.1 在桂阳县第二中学实习</t>
  </si>
  <si>
    <t>1021201906150833578068</t>
  </si>
  <si>
    <t>430204198612012022</t>
  </si>
  <si>
    <t>欧志红</t>
  </si>
  <si>
    <t>18973353103</t>
  </si>
  <si>
    <t>1986-12-01</t>
  </si>
  <si>
    <t>西南大学</t>
  </si>
  <si>
    <t>戏剧影视文学</t>
  </si>
  <si>
    <t>湖南省株洲市芦淞区</t>
  </si>
  <si>
    <t>412000</t>
  </si>
  <si>
    <t>20811099@qq.com</t>
  </si>
  <si>
    <t>湖南省株洲市芦淞区王塔冲9路汽车终点站丁冬梅诊所</t>
  </si>
  <si>
    <t>高中语文教师资格</t>
  </si>
  <si>
    <t>2010年5月20日</t>
  </si>
  <si>
    <t>学习简历：
2002.9-2005.6 湖南省株洲市一中高中部学习
2005.9-2006.6 湖南省株洲市潇湘双语实验学校 复读部学习
2006.9-2010.6 重庆市西南大学文学院学习
工作简历：
2012.8-2014.1 广州市海珠区新东方学校一对一语文老师
2017.11-2018.1  株洲市荷塘区荷塘小学三年级语文老师
2018.3-2018.7   株洲市天元区泰山学校二年级语文老师
2018.8-至今       湖南省益阳市武潭镇中学初中语文、历史老师</t>
  </si>
  <si>
    <t>1021201906150932138099</t>
  </si>
  <si>
    <t>430524199510175281</t>
  </si>
  <si>
    <t>戴勇萍</t>
  </si>
  <si>
    <t>18153851012</t>
  </si>
  <si>
    <t>1440128483@qq.com</t>
  </si>
  <si>
    <t>湖南省邵阳市隆回县横板桥镇石燕村</t>
  </si>
  <si>
    <t>笛子</t>
  </si>
  <si>
    <t xml:space="preserve">2015.09—2019.06湘南学院
担任班级团支书一职
</t>
  </si>
  <si>
    <t>2018年下半年在郴州桂阳顶岗实习一学期，教育实践能力得到了锻炼；
考取了普通话二甲证书、四六级证书、计算机一级</t>
  </si>
  <si>
    <t>1021201906150935058101</t>
  </si>
  <si>
    <t>430181199803179548</t>
  </si>
  <si>
    <t>唐思甜</t>
  </si>
  <si>
    <t>15211097927</t>
  </si>
  <si>
    <t>1998-03-17</t>
  </si>
  <si>
    <t>朝鲜语</t>
  </si>
  <si>
    <t>1324319110@qq.com</t>
  </si>
  <si>
    <t>湖南省浏阳市枨冲镇肖家坪</t>
  </si>
  <si>
    <t>浏阳市人力资源和社会保障局</t>
  </si>
  <si>
    <t>="我叫唐思甜，来自湖南理工学院，是即将走向社会的一名大四学生。在学校的四年时间，我认真学习专业知识，积极参加学院、学校以及各种社会实践活动，这些学习和体验拓宽了我的视野，帮助我养成了积极向上、不畏艰难、团结协作的能力与性格。在以后的工作中我也会继续保持这种状态，认真、踏实做好每一份工作。以下是我的获奖情况：
2017.04获大学生科技创新节创意大赛一等奖；
2017.05获学校2016年度“优秀共青团员”；
2017.12获学校“校友纪念品设计大赛”一等奖；
2018.04获学校社会实践“优秀调</t>
  </si>
  <si>
    <t>2019.03-2019.05
在浏阳市新文学校担任中学实习语文教师，参与初一年级语文学科教学，辅助指导老师完成日常教学工作：及时掌握学生的课堂学习情况；讲解课后练习题；检查课后作业；批改作文等。获得“优秀实习生”荣誉称号。</t>
  </si>
  <si>
    <t>1021201906151009138123</t>
  </si>
  <si>
    <t>432502199010118321</t>
  </si>
  <si>
    <t>苏双双</t>
  </si>
  <si>
    <t>18374268788</t>
  </si>
  <si>
    <t>1990-10-11</t>
  </si>
  <si>
    <t>湖南省冷水江市禾青镇</t>
  </si>
  <si>
    <t>2013年</t>
  </si>
  <si>
    <t>本人于2013年6月毕业于湖南文理学院芙蓉学院汉语言文学专业，2014年8月-至今，一直从事教育教学工作。</t>
  </si>
  <si>
    <t>1021201906151029568136</t>
  </si>
  <si>
    <t>433130199610099122</t>
  </si>
  <si>
    <t>向秋菊</t>
  </si>
  <si>
    <t>18390332631</t>
  </si>
  <si>
    <t>1996-10-09</t>
  </si>
  <si>
    <t>湖南湘西</t>
  </si>
  <si>
    <t>2009.9-2012.6就读于湖南省龙山县第二中学
2012.9-2015.6就读于湖南省龙山县皇仓中学
2015.9-2019.6就读于怀化学院，担任院宿管部部长</t>
  </si>
  <si>
    <t>2018.5月在怀化市迎风中学见习
2018.9-2019.1月在怀化市黄金坳中学实习
2019年4月在怀化市天天艺术培训学校兼职</t>
  </si>
  <si>
    <t>1021201906151246438203</t>
  </si>
  <si>
    <t>432502199710245129</t>
  </si>
  <si>
    <t>谢千里</t>
  </si>
  <si>
    <t>15073133042</t>
  </si>
  <si>
    <t>1997-10-24</t>
  </si>
  <si>
    <t>湖南省娄底市娄星区长青生活小区</t>
  </si>
  <si>
    <t>良好的公共关系意识，性格开朗，善于沟通，具备一定的活动策划和组织协调能力。善于做文字材料书写，良好的心态和责任感，吃苦耐劳，勇于面对变化和挑战。</t>
  </si>
  <si>
    <t>="实践经历
2016.07-2019.06 长沙医学院15级汉语言文学班 组织委员
201607 担任宁乡县东湖塘镇太平小学义务支教老师
2017-2017.06  长沙医学院分团委     组织部部长
2017.07-2017.08  娄底市电视台综合频道  编辑助理
2018.07-2018.08 娄底市电视台都市频道  记者助理
2018.06-2019.06 中共长沙医学院中文系学生支部 副书记
取得成绩
201509 长沙医学院军训优秀标兵
201511 长沙医学院文明大学生</t>
  </si>
  <si>
    <t>1021201906151255558209</t>
  </si>
  <si>
    <t>430527199508207829</t>
  </si>
  <si>
    <t>陈梦怡</t>
  </si>
  <si>
    <t>18890462348</t>
  </si>
  <si>
    <t>湖南省绥宁县</t>
  </si>
  <si>
    <t>422600</t>
  </si>
  <si>
    <t>925425891@qq.com</t>
  </si>
  <si>
    <t>湖南省邵阳市绥宁县长铺镇河口苗族乡河口村2组</t>
  </si>
  <si>
    <t>湖南省绥宁县教育局</t>
  </si>
  <si>
    <t>2011-2015 于绥宁县第一中学就读高中
2015.06——2019.06 就读于怀化学院</t>
  </si>
  <si>
    <t>1021201906151258568211</t>
  </si>
  <si>
    <t>43252219971218736X</t>
  </si>
  <si>
    <t>朱志明</t>
  </si>
  <si>
    <t>17397230279</t>
  </si>
  <si>
    <t>1997-12-18</t>
  </si>
  <si>
    <t>湖南省双峰县洪山殿镇鳌头村</t>
  </si>
  <si>
    <t>417721</t>
  </si>
  <si>
    <t>3367322447@qq.com</t>
  </si>
  <si>
    <t>湖南双峰洪山鳌头</t>
  </si>
  <si>
    <t>双峰人才市场</t>
  </si>
  <si>
    <t>跑步</t>
  </si>
  <si>
    <t>2012年9月至2015年6月，就读于双峰四中
2015年9月至2019年6月，就读于湖南文理学院芙蓉学院</t>
  </si>
  <si>
    <t>2018年9月至11月，在洪山一中实习，担任语文教师</t>
  </si>
  <si>
    <t>1021201906151303018213</t>
  </si>
  <si>
    <t>432503199702160324</t>
  </si>
  <si>
    <t>刘雅睿</t>
  </si>
  <si>
    <t>15116655827</t>
  </si>
  <si>
    <t>1997-02-16</t>
  </si>
  <si>
    <t>1250807785@qq.com</t>
  </si>
  <si>
    <t>湖南省涟源市涟源二小</t>
  </si>
  <si>
    <t>2015年9月至2019年6月就读于湖南科技学院，
2011年9月至2014年6月就读于涟源一中</t>
  </si>
  <si>
    <t>1021201906151336538238</t>
  </si>
  <si>
    <t>432524199201200529</t>
  </si>
  <si>
    <t>肖斯奇</t>
  </si>
  <si>
    <t>15581256623</t>
  </si>
  <si>
    <t>1992-01-20</t>
  </si>
  <si>
    <t>会展经济与管理</t>
  </si>
  <si>
    <t>595626174@qq.com</t>
  </si>
  <si>
    <t>湖南省新化县上梅镇滨江路建设局家属楼</t>
  </si>
  <si>
    <t>2019正在认定</t>
  </si>
  <si>
    <t>长沙人才市场</t>
  </si>
  <si>
    <t>电子琴国家级6级、钢琴国家级6级</t>
  </si>
  <si>
    <t>2014.9-2017.5广州蓝色快线信息技术服务有限公司 行政
2017.7-2019.2湖南紫东同仁房地产开发有限公司 策划</t>
  </si>
  <si>
    <t>1021201906151343558240</t>
  </si>
  <si>
    <t>522425199503180087</t>
  </si>
  <si>
    <t>曾嘉静</t>
  </si>
  <si>
    <t>18385967746</t>
  </si>
  <si>
    <t>1995-03-18</t>
  </si>
  <si>
    <t>穿青人</t>
  </si>
  <si>
    <t>贵州省织金县</t>
  </si>
  <si>
    <t>552100</t>
  </si>
  <si>
    <t>1126816790@qq.com</t>
  </si>
  <si>
    <t>贵州省织金县隆兴路8号附32号</t>
  </si>
  <si>
    <t>贵州省织金县人力资源和社会保障局人才交流服务中心</t>
  </si>
  <si>
    <t>我热爱运动，性格开朗乐观，热情友好，能吃苦耐劳，学习能力强。四年的校园学习生活经历和担任组织委员的工作经历使我积累了较强的组织、协调沟通能力和团队合作精神，具有较强的责任心。在校外实习时我努力认真的工作，积累了一些相关工作经验，并获得了“优秀实习生”的表彰。在寒暑假还去辅导班做兼职，多次的社会实践经历锻炼了我与人沟通合作的能力以及独立能力，做事认真负责。</t>
  </si>
  <si>
    <t>大四上学期在在一所中学当实习语文教师，并获得“优秀实习生”的表彰；课外还在辅导班做兼职，当过家教。</t>
  </si>
  <si>
    <t>1021201906151432108264</t>
  </si>
  <si>
    <t>432503199705197026</t>
  </si>
  <si>
    <t>陈宽</t>
  </si>
  <si>
    <t>18152695986</t>
  </si>
  <si>
    <t>1997-05-19</t>
  </si>
  <si>
    <t>893062083@qq.com</t>
  </si>
  <si>
    <t>湖南省娄底市娄星区王家小区香归路（王家巷）005号</t>
  </si>
  <si>
    <t>吟诵</t>
  </si>
  <si>
    <t>2012年9月-2015年6月在娄底市第三中学（高中）学习
2015年9月-2019年6月在湖南文理学院芙蓉学院文学与社会科学系汉语言文学（师范）专业学习
2018年9月-2018年11月在常德市津市翊武中学教育实习</t>
  </si>
  <si>
    <t>2018年9月-2018年11月在常德市津市翊武中学教育实习期间带领同学获得过津市“红旗飘飘，伴我成长”主题演讲初中组特等奖</t>
  </si>
  <si>
    <t>1021201906151523418295</t>
  </si>
  <si>
    <t>43250319970608068X</t>
  </si>
  <si>
    <t>梁清宣</t>
  </si>
  <si>
    <t>15399892177</t>
  </si>
  <si>
    <t>1997-06-08</t>
  </si>
  <si>
    <t>湖南省涟源市体育馆旁</t>
  </si>
  <si>
    <t>2012年9月在涟源市第一中学开始高中学习，2015年6月毕业后考入湖南文理学院芙蓉学院，2015年9月开始在湖南文理学院芙蓉学院开始全日制本科学习，2019年6月毕业。</t>
  </si>
  <si>
    <t>2018年5月在校师范生教学技能教育问答竞赛中获得二等奖。
2018年9月开始在常德市第四中学参与了历时3个月的教育实习，并获得优秀实习生称号。
2019年3月开始在涟源市蓝溪学校初中部开始了两个月的实习。</t>
  </si>
  <si>
    <t>1021201906151533018311</t>
  </si>
  <si>
    <t>43313019960816962X</t>
  </si>
  <si>
    <t>徐园</t>
  </si>
  <si>
    <t>18153851042</t>
  </si>
  <si>
    <t>1996-08-16</t>
  </si>
  <si>
    <t>1587802188@qq.com</t>
  </si>
  <si>
    <t>2012.09-2015.06  湖南省龙山县皇仓中学
2015.09-2019.06   湖南省郴州市湘南学院</t>
  </si>
  <si>
    <t>2018年下期于湖南省郴州市桂阳县东塔学校顶岗实习</t>
  </si>
  <si>
    <t>1021201906151538288321</t>
  </si>
  <si>
    <t>432503199709262200</t>
  </si>
  <si>
    <t>刘佳玉</t>
  </si>
  <si>
    <t>13667415675</t>
  </si>
  <si>
    <t>1997-09-26</t>
  </si>
  <si>
    <t>1286513123@qq.com</t>
  </si>
  <si>
    <t>湖南省娄底市涟源县安平镇长享村</t>
  </si>
  <si>
    <t>2019.6.10</t>
  </si>
  <si>
    <t>湖南省湖南人文科技学院</t>
  </si>
  <si>
    <t>阅读，运动</t>
  </si>
  <si>
    <t>2003.09—2009.09 于长溪小学学习
2009.07—2012.09 于涟源一中学习
2012.09—2015.07 于涟源一中学习
2015.09—2019.07 于湖南人文人文学院学习</t>
  </si>
  <si>
    <t xml:space="preserve"> 2018.09—2019.07 顶岗实习一年
2018.5.07—2018.5.21 娄底星星实验学校见习两周
</t>
  </si>
  <si>
    <t>1021201906151549018334</t>
  </si>
  <si>
    <t>431322199507290067</t>
  </si>
  <si>
    <t>周宗林</t>
  </si>
  <si>
    <t>15115166211</t>
  </si>
  <si>
    <t>1995-07-29</t>
  </si>
  <si>
    <t>湖南省新化县游家镇利民村第十六组</t>
  </si>
  <si>
    <t>417609</t>
  </si>
  <si>
    <t>2322464349@qq.com</t>
  </si>
  <si>
    <t>打排球</t>
  </si>
  <si>
    <t>="一、获奖情况
获第十二届全国大学生文学作品大赛三等奖；
获怀化学院文新学院2015—2016学年乙等奖学金；
获怀化学院文新学院2015—2016学年“迎新杯”排球赛最佳个人奖。
二、自我评价
1.在校学习成绩优秀，无挂科现象，专业知识掌握较好。
2.积极参与学校举办的片段教学比赛、诗歌背诵大赛、即兴演讲比赛、汉字听写大赛等。
3.具备出色的学习能力并且擅于向他人学习。
4.做事认真负责，有始有终，从不半途而废，有很强的忍耐力、意志力和吃苦耐劳的品质。
5.喜欢与人交往，有良好的沟通</t>
  </si>
  <si>
    <t>大四上学期，在新化西河中学进行了为期半年的顶岗实习，任教初一语文和初一地理，此外，为了能让自己学到更多的教学经验和管理经验，还做了班主任的副手，为期半年的顶岗实习学到了很多东西，所任教的班级在期中考试和期末考试中都取得了优异的成绩，其中一个班的地理取得了全校第一名的好成绩，全校地理单科第一名也在我任教的班级中。深受学校领导、同事和学生的好评。</t>
  </si>
  <si>
    <t>1021201906111937026599</t>
  </si>
  <si>
    <t>430304199310172784</t>
  </si>
  <si>
    <t>吴潇</t>
  </si>
  <si>
    <t>18373288161</t>
  </si>
  <si>
    <t>1993-10-17</t>
  </si>
  <si>
    <t>湖南省湘潭市</t>
  </si>
  <si>
    <t>944982763@qq.com</t>
  </si>
  <si>
    <t>湖南省湘潭市高新区双马街道建设村新建组</t>
  </si>
  <si>
    <t>2009.09-2012.06就读湘潭县第一中学，获高中学历
2012.09-2016.06就读湘潭大学旅游管理专业，获全日制本科学历、学士学位
2016.09-2019.06就读湖南师范大学旅游管理专业，非定向培养研究生，拟获硕士学位</t>
  </si>
  <si>
    <t>2018.02-2018.06 湖南现代物流职业技术学院代课教师</t>
  </si>
  <si>
    <t>1021201906111949446600</t>
  </si>
  <si>
    <t>432503199406068048</t>
  </si>
  <si>
    <t>张斌</t>
  </si>
  <si>
    <t>18273669452</t>
  </si>
  <si>
    <t>1994-06-06</t>
  </si>
  <si>
    <t>食品科学与工程</t>
  </si>
  <si>
    <t>湖南省涟源市荷塘镇岭上村六家组</t>
  </si>
  <si>
    <t>湖南省常德市津市市</t>
  </si>
  <si>
    <t>在教育培训机构呆过一段时间，有一定经验</t>
  </si>
  <si>
    <t>1021201906121247566642</t>
  </si>
  <si>
    <t>432522199406220029</t>
  </si>
  <si>
    <t>张杨</t>
  </si>
  <si>
    <t>15116705078</t>
  </si>
  <si>
    <t>1994-06-22</t>
  </si>
  <si>
    <t xml:space="preserve">团员 </t>
  </si>
  <si>
    <t>201611</t>
  </si>
  <si>
    <t>湖南益阳人事局</t>
  </si>
  <si>
    <t>运动，</t>
  </si>
  <si>
    <t>2015至2016在长沙培训机构担任数学老师
2016至今在益阳任教初中数学老师</t>
  </si>
  <si>
    <t>1021201906121932296666</t>
  </si>
  <si>
    <t>432502199806015424</t>
  </si>
  <si>
    <t>谢雪</t>
  </si>
  <si>
    <t>18397786753</t>
  </si>
  <si>
    <t>1998-06-01</t>
  </si>
  <si>
    <t>湖南娄底冷水江</t>
  </si>
  <si>
    <t>1340078470@qq.com</t>
  </si>
  <si>
    <t>湖南娄底冷水江教育路家和园</t>
  </si>
  <si>
    <t>冷水江人才市场</t>
  </si>
  <si>
    <t>古筝</t>
  </si>
  <si>
    <t>应届毕业生</t>
  </si>
  <si>
    <t>1021201906130915026749</t>
  </si>
  <si>
    <t>432502199208277643</t>
  </si>
  <si>
    <t>李小腾</t>
  </si>
  <si>
    <t>13548652802</t>
  </si>
  <si>
    <t>1992-08-27</t>
  </si>
  <si>
    <t>包装工程</t>
  </si>
  <si>
    <t>湖南省长沙市麓枫和苑2栋</t>
  </si>
  <si>
    <t>初中数学教师资格证</t>
  </si>
  <si>
    <t>20180527</t>
  </si>
  <si>
    <t>2007.9-2010.6 冷水江市第一中学
2010.9-2014.6 湖南工业大学
2015.3-2016.1 科翰教育培训学校教初中数学；
2016.3-2019.3马思特教育培训学校教初中数学</t>
  </si>
  <si>
    <t>2015.3-2016.1 科翰教育培训学校教初中数学；
2016.3-2019.3马思特教育培训学校教初中数学</t>
  </si>
  <si>
    <t>1021201906130924426770</t>
  </si>
  <si>
    <t>432524199410255825</t>
  </si>
  <si>
    <t>钟毓</t>
  </si>
  <si>
    <t>15007387175</t>
  </si>
  <si>
    <t>1994-10-25</t>
  </si>
  <si>
    <t>建筑学</t>
  </si>
  <si>
    <t>747643497@qq.com</t>
  </si>
  <si>
    <t>湖南省娄底市新化县小燕子幼儿园对面</t>
  </si>
  <si>
    <t xml:space="preserve">初中数学教师资格证 </t>
  </si>
  <si>
    <t xml:space="preserve">201709至今 新化县琅塘镇中心学校 初中数学教学
201609-201706 新化县清华园育才学校 小学数学教学
201209-201606 湖南工学院 学习
200909-201206 新化一中 学习
</t>
  </si>
  <si>
    <t>201709至今 新化县琅塘镇中心学校 初中数学教学
201609-201706 新化县清华园育才学校 小学数学教学
中级二级教师</t>
  </si>
  <si>
    <t>1021201906131020406869</t>
  </si>
  <si>
    <t>432524199007061238</t>
  </si>
  <si>
    <t>贺小秋</t>
  </si>
  <si>
    <t>18173824022</t>
  </si>
  <si>
    <t>1990-07-06</t>
  </si>
  <si>
    <t>湖南省新化县科头乡新建村</t>
  </si>
  <si>
    <t>674145263@qq.com</t>
  </si>
  <si>
    <t>新化人社局</t>
  </si>
  <si>
    <t>2012-2016 就读于湖南城市学院
2016-2018 就职于中南院
2018-2019 代课于新化五中</t>
  </si>
  <si>
    <t>代课所教班级取得年级第一</t>
  </si>
  <si>
    <t>1021201906131027536879</t>
  </si>
  <si>
    <t>432522199705212985</t>
  </si>
  <si>
    <t>陈姣</t>
  </si>
  <si>
    <t>15197821302</t>
  </si>
  <si>
    <t>1997-05-21</t>
  </si>
  <si>
    <t>湖南双峰</t>
  </si>
  <si>
    <t>2019-6-6</t>
  </si>
  <si>
    <t>湖南省双峰县青树坪镇十字路口</t>
  </si>
  <si>
    <t>2017年获得院里举办的高中解题竞赛三等奖。</t>
  </si>
  <si>
    <t>1021201906131047476918</t>
  </si>
  <si>
    <t>432524199803021237</t>
  </si>
  <si>
    <t>曾智康</t>
  </si>
  <si>
    <t>15574727054</t>
  </si>
  <si>
    <t>1998-03-02</t>
  </si>
  <si>
    <t>电子信息工程</t>
  </si>
  <si>
    <t>湖南省新化县科头乡</t>
  </si>
  <si>
    <t>675025872@qq.com</t>
  </si>
  <si>
    <t>湖南省新化县科头乡汝溪村</t>
  </si>
  <si>
    <t>2011年到2014年就读于冷水江市第一中学，2014年到2018年就读于湖南工学院。</t>
  </si>
  <si>
    <t>1021201906131053056926</t>
  </si>
  <si>
    <t>432502199603034828</t>
  </si>
  <si>
    <t>易军</t>
  </si>
  <si>
    <t>13319600373</t>
  </si>
  <si>
    <t>1996-03-03</t>
  </si>
  <si>
    <t>m15576061354@163.com</t>
  </si>
  <si>
    <t>湖南省冷水江市潘桥乡洪云村</t>
  </si>
  <si>
    <t>毕业于湖南理工学院数学与应用数学专业，师范方向，曾在岳阳华容一小学实习，担任科任教师的同时也是班主任。</t>
  </si>
  <si>
    <t>在岳阳华容梅田湖中心小学实习，担任科任教师的同时也是班主任。</t>
  </si>
  <si>
    <t>1021201906131131346998</t>
  </si>
  <si>
    <t>432524199507232523</t>
  </si>
  <si>
    <t>伍雪晴</t>
  </si>
  <si>
    <t>15773822201</t>
  </si>
  <si>
    <t>1995-07-23</t>
  </si>
  <si>
    <t>江西理工大学机电工程学院</t>
  </si>
  <si>
    <t>机械工程及其自动化</t>
  </si>
  <si>
    <t>湖南省娄底市新化县孟公镇宝塔村</t>
  </si>
  <si>
    <t>2017年7月1号</t>
  </si>
  <si>
    <t>2414937701@qq.com</t>
  </si>
  <si>
    <t>湖南省娄底市新化县孟公镇</t>
  </si>
  <si>
    <t>2013年9月到2017年7月在江西理工大学机电工程学院读书；
2018年9月到2019年6月在孟公镇宝塔小学代课。</t>
  </si>
  <si>
    <t>1021201906131133017001</t>
  </si>
  <si>
    <t>432524199801051926</t>
  </si>
  <si>
    <t>安金铃</t>
  </si>
  <si>
    <t>13975098184</t>
  </si>
  <si>
    <t>1998-01-05</t>
  </si>
  <si>
    <t>数学与应用数学(师范）</t>
  </si>
  <si>
    <t>湖南省新化县炉观镇茅茨园村第一村民小组</t>
  </si>
  <si>
    <t>1286281441@qq.com</t>
  </si>
  <si>
    <t>喜欢唱歌</t>
  </si>
  <si>
    <t xml:space="preserve">  本人在大学期间，认真学习专业课，并且通过了全国计算机二级，英语四级，普通话为二乙，现在具备了一名教师的基本素质。</t>
  </si>
  <si>
    <t xml:space="preserve">  大四在岳阳市第十三中学实习，实习成绩为优，而且大学期间有丰富的家教经验。</t>
  </si>
  <si>
    <t>1021201906131144477019</t>
  </si>
  <si>
    <t>432524199710024025</t>
  </si>
  <si>
    <t>卜庆芳</t>
  </si>
  <si>
    <t>15616323612</t>
  </si>
  <si>
    <t>1997-10-02</t>
  </si>
  <si>
    <t>417628</t>
  </si>
  <si>
    <t>3200570631</t>
  </si>
  <si>
    <t>湖南省新化县洋溪镇龙湾村第七村民小组027号</t>
  </si>
  <si>
    <t>2015-2016校三好学生
2016-2017校三好学生
2017全国大啊学生英语竞赛校二等奖
2017-2018校二等奖学金
2018年度优秀共青团员</t>
  </si>
  <si>
    <t>2018.10-2018.11衡阳市第三中学实习</t>
  </si>
  <si>
    <t>1021201906131149047025</t>
  </si>
  <si>
    <t>432502199710100069</t>
  </si>
  <si>
    <t>刘恬静</t>
  </si>
  <si>
    <t>18216030387</t>
  </si>
  <si>
    <t>1997-10-10</t>
  </si>
  <si>
    <t>2018年7月1日</t>
  </si>
  <si>
    <t>湖南省娄底市冷水江市金泰花园</t>
  </si>
  <si>
    <t xml:space="preserve">2011年9月1日至2014年7月1日于冷水江市第一中学学习
2014年9月1日至2018年7月1日于南华大学工商管理专业学习
</t>
  </si>
  <si>
    <t>1021201906131149147026</t>
  </si>
  <si>
    <t>432524199002072560</t>
  </si>
  <si>
    <t>曾育华</t>
  </si>
  <si>
    <t>18373820003</t>
  </si>
  <si>
    <t>1990-02-07</t>
  </si>
  <si>
    <t>电子科学与技术</t>
  </si>
  <si>
    <t>湖南娄底新化县</t>
  </si>
  <si>
    <t>2006-2009 新化一中
2009-2013 长沙理工大学
2013-2019 长沙理工大学</t>
  </si>
  <si>
    <t>1021201906131230167073</t>
  </si>
  <si>
    <t>432524198806097419</t>
  </si>
  <si>
    <t>邹毅松</t>
  </si>
  <si>
    <t>17770952048</t>
  </si>
  <si>
    <t>1988-06-09</t>
  </si>
  <si>
    <t>武汉理工大学</t>
  </si>
  <si>
    <t>矿物加工工程</t>
  </si>
  <si>
    <t>2010.6</t>
  </si>
  <si>
    <t>zys0609@163.com</t>
  </si>
  <si>
    <t>湖南省新化县田坪镇财政所</t>
  </si>
  <si>
    <t>2003.9-2006.6 新化县第三中学
2006.9-2010.6 武汉理工大学
2010.7至今 新龙矿业有限责任公司</t>
  </si>
  <si>
    <t>2018年4月取得初级中学数学教师资格证</t>
  </si>
  <si>
    <t>1021201906131253127097</t>
  </si>
  <si>
    <t>430426198605186322</t>
  </si>
  <si>
    <t>刘伟臣</t>
  </si>
  <si>
    <t>15802618072</t>
  </si>
  <si>
    <t>1986-05-18</t>
  </si>
  <si>
    <t>大连民族学院</t>
  </si>
  <si>
    <t>光电子技术科学</t>
  </si>
  <si>
    <t>湖南省衡阳市</t>
  </si>
  <si>
    <t>长沙市芙蓉区陶瓷城新合区</t>
  </si>
  <si>
    <t>2019-6-20</t>
  </si>
  <si>
    <t>2014.3-2016.12   新梦想培训学校  小学数学老师
2017.2-2019.2    科培培训学校      数学老师</t>
  </si>
  <si>
    <t>1021201906131304097110</t>
  </si>
  <si>
    <t>432524199308187029</t>
  </si>
  <si>
    <t>康美丽</t>
  </si>
  <si>
    <t>15573821350</t>
  </si>
  <si>
    <t>1993-08-18</t>
  </si>
  <si>
    <t>2012.9-2016.6 湖南科技学院 就读本科
2016.6+至今 自由职业</t>
  </si>
  <si>
    <t>1021201906131333237151</t>
  </si>
  <si>
    <t>432502199109281022</t>
  </si>
  <si>
    <t>杨燕婷</t>
  </si>
  <si>
    <t>18073892033</t>
  </si>
  <si>
    <t>1991-09-28</t>
  </si>
  <si>
    <t>通信工程</t>
  </si>
  <si>
    <t>2014年07月</t>
  </si>
  <si>
    <t>湖南省冷水江市商业大厦</t>
  </si>
  <si>
    <t>2014年3月-2016年6月，冷水江市明礼学校代课教师。
2016年8月至今，新化县特岗教师。</t>
  </si>
  <si>
    <t>1021201906131403277179</t>
  </si>
  <si>
    <t>432524199110146715</t>
  </si>
  <si>
    <t>刘基强</t>
  </si>
  <si>
    <t>15080809095</t>
  </si>
  <si>
    <t>1991-10-14</t>
  </si>
  <si>
    <t>湖南省新化县吉庆镇芙蓉峰村</t>
  </si>
  <si>
    <t>2016年9月到2019年6月在新化坐石乡担任初三数学教育教学工作</t>
  </si>
  <si>
    <t>1021201906131437507216</t>
  </si>
  <si>
    <t>431102199808182047</t>
  </si>
  <si>
    <t>邓小雨</t>
  </si>
  <si>
    <t>15674765695</t>
  </si>
  <si>
    <t>1998-08-18</t>
  </si>
  <si>
    <t>湖南省永州市零陵区潇水中路168</t>
  </si>
  <si>
    <t>425000</t>
  </si>
  <si>
    <t>501508383@qq.com</t>
  </si>
  <si>
    <t>衡阳师范南岳学院</t>
  </si>
  <si>
    <t>跳舞</t>
  </si>
  <si>
    <t xml:space="preserve">2009年9月-2012年6月就读于永州市第九中学
2012年9月-2015年6月就读于永州市第一中学
2015年9月-2019年6月就读于衡阳师范学院南岳学院
</t>
  </si>
  <si>
    <t xml:space="preserve">2018年10月-2019年1月在衡阳市博雅学校实习
在2018年度“师范生实习汇报课比赛”中荣获二等奖
</t>
  </si>
  <si>
    <t>1021201906131446187224</t>
  </si>
  <si>
    <t>432503199712034049</t>
  </si>
  <si>
    <t>颜群英</t>
  </si>
  <si>
    <t>15173847583</t>
  </si>
  <si>
    <t>1997-12-03</t>
  </si>
  <si>
    <t>湖南省娄底市娄星区长青街道吉泰丽园12栋2单元</t>
  </si>
  <si>
    <t>2012年9月至2015年6月就读于涟源市行知中学；
2015年9月至2019年6月就读于湖南第一师范学院信息科学与工程学院通信工程，在校期间曾过校级二等奖学金和三好学生。</t>
  </si>
  <si>
    <t>1021201906131514247256</t>
  </si>
  <si>
    <t>432502199307289017</t>
  </si>
  <si>
    <t>卢俊</t>
  </si>
  <si>
    <t>18390918322</t>
  </si>
  <si>
    <t>1993-07-28</t>
  </si>
  <si>
    <t>北华大学</t>
  </si>
  <si>
    <t>自动化</t>
  </si>
  <si>
    <t>湖南省冷水江市锡矿山陶塘街167号</t>
  </si>
  <si>
    <t>2015.6.30</t>
  </si>
  <si>
    <t>1914515521@qq.com</t>
  </si>
  <si>
    <t>湖南省长沙市长沙县龙塘小区C19栋</t>
  </si>
  <si>
    <t>读书，练字</t>
  </si>
  <si>
    <t>2011.9-2015.6在北华大学读书
2015.7-2017.1在鹏鼎科技做工程师
2017.11-现在，在卡乐福教育当老师</t>
  </si>
  <si>
    <t>2017年到现在，在几家培训机构当过讲师。</t>
  </si>
  <si>
    <t>1021201906131754157367</t>
  </si>
  <si>
    <t>432502199709023844</t>
  </si>
  <si>
    <t>张香平</t>
  </si>
  <si>
    <t>18216181914</t>
  </si>
  <si>
    <t>1997-09-02</t>
  </si>
  <si>
    <t>湖南省冷水江市中连乡中连居委会</t>
  </si>
  <si>
    <t>湖南省冷水江市中连乡中连居委会3组</t>
  </si>
  <si>
    <t>2003年9月-2009年7月，在湖南省冷水江市杨家学校学习；
2009年9月-2012年7月，在湖南省冷水江市中连中心学校学习；
2012年9月-2015年7月，在湖南省冷水江市第六中学学习；
2015年9月-至今，在湖南省常德市湖南文理学院芙蓉学院学习。</t>
  </si>
  <si>
    <t>2018年9月-2018年11月，在湖南省常德市第五中学实习；
2019年3月-2019年6月，在湖南省冷水江市中心学校代课。</t>
  </si>
  <si>
    <t>1021201906131840057395</t>
  </si>
  <si>
    <t>432502199403241726</t>
  </si>
  <si>
    <t>兰思婷</t>
  </si>
  <si>
    <t>17373808510</t>
  </si>
  <si>
    <t>1994-03-24</t>
  </si>
  <si>
    <t>会计</t>
  </si>
  <si>
    <t>湖南省娄底市冷水江市天宇b栋1306</t>
  </si>
  <si>
    <t>2010年9月到2013年6月冷水江第一中学学生
2013年9月到2017年6月南华大学学生
2017年6月至今待业</t>
  </si>
  <si>
    <t>1021201906131932397435</t>
  </si>
  <si>
    <t>430521199701283788</t>
  </si>
  <si>
    <t>王凤艳</t>
  </si>
  <si>
    <t>18107712854</t>
  </si>
  <si>
    <t>1997-01-28</t>
  </si>
  <si>
    <t>工程管理</t>
  </si>
  <si>
    <t>湖南省株洲市茶陵县下东乡宏源电力有限公司</t>
  </si>
  <si>
    <t>2010.9-2013.6在邵东一中就读高中理科
2013.9-2017.6在长沙理工大学工程管理专业学习
2017.7-2019.3在广西路建工程集团担任成本主管</t>
  </si>
  <si>
    <t>1021201906131939317441</t>
  </si>
  <si>
    <t>431026199412121622</t>
  </si>
  <si>
    <t>何美艳</t>
  </si>
  <si>
    <t>18673804300</t>
  </si>
  <si>
    <t>1994-12-12</t>
  </si>
  <si>
    <t>新化县上梅镇滨江豪苑联通公司</t>
  </si>
  <si>
    <t>2013.09-2017.06就读于湖南人文科技学院财务管理专业
2017.07-今 就职于娄底联通</t>
  </si>
  <si>
    <t>1021201906132121287492</t>
  </si>
  <si>
    <t>432524199101018869</t>
  </si>
  <si>
    <t>陈夕</t>
  </si>
  <si>
    <t>18607386973</t>
  </si>
  <si>
    <t>湖南省娄底市新化县圳上镇</t>
  </si>
  <si>
    <t>851840038@qq.com</t>
  </si>
  <si>
    <t>圳上镇株梓村</t>
  </si>
  <si>
    <t>初级中学数学</t>
  </si>
  <si>
    <t>2015年11月9日</t>
  </si>
  <si>
    <t>烹饪</t>
  </si>
  <si>
    <t>2007年9月至2010年6月就读于新化三中
2010年9月至2014年7月就读于湖南科技大学
2014年8月至2015年5月在娄底星源酒店担任往来会计
2015年6月至2016年7月在湖南省博新税务师事务所担任往来会计
2016年8月至今在株梓中学担任教师</t>
  </si>
  <si>
    <t>有三年的数学教学经验</t>
  </si>
  <si>
    <t>1021201906132151347508</t>
  </si>
  <si>
    <t>432524199101124020</t>
  </si>
  <si>
    <t>伍倩</t>
  </si>
  <si>
    <t>18874135654</t>
  </si>
  <si>
    <t>1991-01-12</t>
  </si>
  <si>
    <t>金融学</t>
  </si>
  <si>
    <t>1291263739@qq.com</t>
  </si>
  <si>
    <t>湖南省长沙市天心区芙蓉南路浦沅立交桥莲花小区B1栋</t>
  </si>
  <si>
    <t>已提交资料，预计2019年6月中下旬拿到</t>
  </si>
  <si>
    <t>长沙市人才服务中心</t>
  </si>
  <si>
    <t xml:space="preserve">="2006年9月-2009年6月 新化三中 高中学习          2009年9月-2010年6月 资江中心 复读               2010年9月-2014年6月 湖南农业大学 经济学院金融学 2014年6月-2014年9月 待业,中间在大有期货实习一个多月                                               2014年9月-2015年2月 北京恒天财富投资管理有限公司长沙分公司 投资顾问                              </t>
  </si>
  <si>
    <t>1021201906132250137539</t>
  </si>
  <si>
    <t>432503199009210717</t>
  </si>
  <si>
    <t>钟柯</t>
  </si>
  <si>
    <t>15773810721</t>
  </si>
  <si>
    <t>1990-09-21</t>
  </si>
  <si>
    <t>电气工程及其自动化</t>
  </si>
  <si>
    <t>646144437@qq.com</t>
  </si>
  <si>
    <t>湖南省涟源市蓝田街道龙庭尚筑1401</t>
  </si>
  <si>
    <t>2013.06-2015.03 在深圳腾达电器有限公司任助理工程师
2015.03-2017.03 在涟源市良相煤矿任安全科副科长
2017.03-2018.06 在郴州市宜章县宜成培训中心任理科老师
2018.09-2019.05 在涟源市新起点培训中心任数学老师</t>
  </si>
  <si>
    <t>2017.03-2018.06 在郴州市宜章县宜成培训中心任理科老师
2018.09-2019.05 在涟源市新起点培训中心任数学老师</t>
  </si>
  <si>
    <t>1021201906140930437611</t>
  </si>
  <si>
    <t>432524199703127720</t>
  </si>
  <si>
    <t>康丽娟</t>
  </si>
  <si>
    <t>15581259806</t>
  </si>
  <si>
    <t>1997-03-12</t>
  </si>
  <si>
    <t>湖南冷水江武陵城</t>
  </si>
  <si>
    <t>已过英语四六级
普通话二乙</t>
  </si>
  <si>
    <t>1021201906140937347620</t>
  </si>
  <si>
    <t>432524199405057736</t>
  </si>
  <si>
    <t>刘鑫</t>
  </si>
  <si>
    <t>18707383395</t>
  </si>
  <si>
    <t>1994-05-05</t>
  </si>
  <si>
    <t>湖南省娄底市新化县温塘镇烟竹村</t>
  </si>
  <si>
    <t>1021201906141028537663</t>
  </si>
  <si>
    <t>432524198609208386</t>
  </si>
  <si>
    <t>张小玲</t>
  </si>
  <si>
    <t>15115880178</t>
  </si>
  <si>
    <t>1986-09-20</t>
  </si>
  <si>
    <t>湖南省新化县白溪镇</t>
  </si>
  <si>
    <t>湖南省新化县思源实验学校</t>
  </si>
  <si>
    <t>中学二级    数学高级中学教师资格</t>
  </si>
  <si>
    <t>从2012年毕业，一直到现在从事数学教学工作</t>
  </si>
  <si>
    <t>1021201906141035587665</t>
  </si>
  <si>
    <t>432503199311224028</t>
  </si>
  <si>
    <t>夏伶俐</t>
  </si>
  <si>
    <t>18073159657</t>
  </si>
  <si>
    <t>1993-11-22</t>
  </si>
  <si>
    <t>建筑环境与设备工程</t>
  </si>
  <si>
    <t>湖南省长沙市天心区清远派出所</t>
  </si>
  <si>
    <t>910747873@qq.com</t>
  </si>
  <si>
    <t>湖南省长沙市天心区友谊路电视机厂宿舍北院5栋</t>
  </si>
  <si>
    <t>长沙市天心区人才市场</t>
  </si>
  <si>
    <t xml:space="preserve">2008.09-2011.06 涟源市第一中学
2011.09-2012.06 长沙市华鑫高考补习学校
2012.09-2016.06 湖南城市学院
2016.07-2017.05 湖南大学设计研究院有限公司
2017.05-2018.04 湖南瑞达建筑科技有限公司
2018.05-至今 湖南建设集团有限公司
</t>
  </si>
  <si>
    <t>1021201906141036577666</t>
  </si>
  <si>
    <t>432524199612097749</t>
  </si>
  <si>
    <t>康婷婷</t>
  </si>
  <si>
    <t>18711867765</t>
  </si>
  <si>
    <t>1996-12-09</t>
  </si>
  <si>
    <t>湖南人文科技学</t>
  </si>
  <si>
    <t>1464522341@qq.com</t>
  </si>
  <si>
    <t>2018.5</t>
  </si>
  <si>
    <t xml:space="preserve">2011.9-2014.6就读于新化县第一中学
2014.9-2018.6就读于湖南人文科技学
（2017.6-2018.9于新化县温塘中心学校代课一年（初中数学））
2018.9-2019.4于培训学校担任初三数学老师
</t>
  </si>
  <si>
    <t>1021201906141104017683</t>
  </si>
  <si>
    <t>432524199504100410</t>
  </si>
  <si>
    <t>曾浩民</t>
  </si>
  <si>
    <t>15273422920</t>
  </si>
  <si>
    <t>湖南省娄底市新化县新化三中</t>
  </si>
  <si>
    <t>2017-至今在娄底邮政速递物流有限公司工作
帮学生上过家教和代过高中课</t>
  </si>
  <si>
    <t>1021201906141120527692</t>
  </si>
  <si>
    <t>43252419960302832X</t>
  </si>
  <si>
    <t>何娟</t>
  </si>
  <si>
    <t>18379847922</t>
  </si>
  <si>
    <t>赣南医学院</t>
  </si>
  <si>
    <t>医学影像技术</t>
  </si>
  <si>
    <t>湖南省娄底市新化县白溪镇</t>
  </si>
  <si>
    <t>湖南省娄底市新化县白溪镇何家坪村</t>
  </si>
  <si>
    <t>高中   新化县第一中学
大学   赣南医学院（大学四年，通过了英语四六级，计算机二级以及普通话考试，此外，并获得两次国家励志奖学金）</t>
  </si>
  <si>
    <t>1021201906141128367698</t>
  </si>
  <si>
    <t>431321199701253765</t>
  </si>
  <si>
    <t>王愿</t>
  </si>
  <si>
    <t>18390583727</t>
  </si>
  <si>
    <t>1997-01-25</t>
  </si>
  <si>
    <t>2019年六月</t>
  </si>
  <si>
    <t>1104233018@qq.com</t>
  </si>
  <si>
    <t>湖南省娄底市娄星区甘桂路</t>
  </si>
  <si>
    <t>2015年9月-2019年6月 湖南人文科技学院 本科在读</t>
  </si>
  <si>
    <t>1021201906141154327719</t>
  </si>
  <si>
    <t>430522199705111410</t>
  </si>
  <si>
    <t>石琦</t>
  </si>
  <si>
    <t>15111501098</t>
  </si>
  <si>
    <t>1997-05-11</t>
  </si>
  <si>
    <t>湖南省新邵县陡岭村三组</t>
  </si>
  <si>
    <t>2019 06</t>
  </si>
  <si>
    <t>湖南省新邵县大坪大观中路9号</t>
  </si>
  <si>
    <t>2009年9月-2012年6月 就读于新邵县新航学校
2012年9月-2015年6月 就读于新邵一中
2015年9月-2019年6月 就读于怀化学院</t>
  </si>
  <si>
    <t>1021201906141215197725</t>
  </si>
  <si>
    <t>431382199406285089</t>
  </si>
  <si>
    <t>曾珏</t>
  </si>
  <si>
    <t>18665802101</t>
  </si>
  <si>
    <t>1994-06-28</t>
  </si>
  <si>
    <t>974026918@qq.com</t>
  </si>
  <si>
    <t>湖南省娄底市涟源市金石镇岩江村</t>
  </si>
  <si>
    <t>初级中学数学教师资格证</t>
  </si>
  <si>
    <t>2018.05.10</t>
  </si>
  <si>
    <t>2009年9月-2012年7月就读于涟源一中；
2012年9月-2016年7月就读于湖南工学院；
2016年9月至今在珠梅中学担任数学代课老师</t>
  </si>
  <si>
    <t>1021201906141254587753</t>
  </si>
  <si>
    <t>430522199205136371</t>
  </si>
  <si>
    <t>李海</t>
  </si>
  <si>
    <t>18390765041</t>
  </si>
  <si>
    <t>1992-05-13</t>
  </si>
  <si>
    <t>湖南省邵阳市新邵县龙溪铺镇古田村</t>
  </si>
  <si>
    <t>993838843@qq.com</t>
  </si>
  <si>
    <t>湖南省邵阳市新邵县龙溪铺镇古田村7组</t>
  </si>
  <si>
    <t>初级数学教师资格证</t>
  </si>
  <si>
    <t>篮球  打dota</t>
  </si>
  <si>
    <t>2010年9月-2014年6月   湖南工学院  学生
2014年7月-2015年5月   广东精密仪器有限公司  技术员
2015年9月-2016年6月   下源中学  代课老师
2016年7月-2018年12月  邵阳大祥区创优培训中心  辅导老师
2019年-至今  专业备考</t>
  </si>
  <si>
    <t>在邵阳大祥区创优中心辅导学生普遍大幅度提分</t>
  </si>
  <si>
    <t>1021201906141258477758</t>
  </si>
  <si>
    <t>432501199508024537</t>
  </si>
  <si>
    <t>胡小元</t>
  </si>
  <si>
    <t>18973810262</t>
  </si>
  <si>
    <t>1995-08-02</t>
  </si>
  <si>
    <t>信息与计算科学</t>
  </si>
  <si>
    <t>2016-06</t>
  </si>
  <si>
    <t>871224208@qq.com</t>
  </si>
  <si>
    <t>湖南省娄底市娄星区大埠桥办事处</t>
  </si>
  <si>
    <t>娄底市教育局就业办</t>
  </si>
  <si>
    <t>篮球，计算机</t>
  </si>
  <si>
    <t xml:space="preserve">2009.9-2012.6    娄底市第二中学高中学习。
2012.9-2016.6    衡阳师范学院本科学习。
2016.7-2017.2    长沙学远教育培训教师。
2017.3-至今      娄底市春晖学校（原经开区一中）临聘教师。
</t>
  </si>
  <si>
    <t xml:space="preserve">1.在学远教育期间，从事数学课后培训工作。
2.在春晖学校担任临聘教师期间，从事初中数学教学工作。
</t>
  </si>
  <si>
    <t>1021201906141338007786</t>
  </si>
  <si>
    <t>431382199408130080</t>
  </si>
  <si>
    <t>吴殿秀</t>
  </si>
  <si>
    <t>15273126984</t>
  </si>
  <si>
    <t>1994-08-13</t>
  </si>
  <si>
    <t>湖南女子学院</t>
  </si>
  <si>
    <t>湖南省涟源市古塘乡</t>
  </si>
  <si>
    <t>907738564@qq.com</t>
  </si>
  <si>
    <t>初中数学</t>
  </si>
  <si>
    <t xml:space="preserve">2014.09--2018.06    就读于湖南女子学院
2018.08--2019.07    在湖南省涟源市涟水中学教初中数学
</t>
  </si>
  <si>
    <t xml:space="preserve">2018.08--2019.07    在湖南省涟源市涟水中学教初中数学
</t>
  </si>
  <si>
    <t>1021201906141509327828</t>
  </si>
  <si>
    <t>432524199708230663</t>
  </si>
  <si>
    <t>王娟</t>
  </si>
  <si>
    <t>15274920270</t>
  </si>
  <si>
    <t>1449387452@qq.com</t>
  </si>
  <si>
    <t>湖南省新化县梅苑开发区上渡街小燕子艺术幼儿园三楼</t>
  </si>
  <si>
    <t>初级中学教师资格（数学）</t>
  </si>
  <si>
    <t>20180507</t>
  </si>
  <si>
    <t>对信息很敏感，能迅速记住学生信息</t>
  </si>
  <si>
    <t>201109-201406  湖南省新化县第三中学
201409-201806   湖南财政经济学院</t>
  </si>
  <si>
    <t>曾在某教育机构担任初二班主任，在入职第二个月被评为“优秀员工”</t>
  </si>
  <si>
    <t>1021201906141612547862</t>
  </si>
  <si>
    <t>432524199611081446</t>
  </si>
  <si>
    <t>肖婧芳</t>
  </si>
  <si>
    <t>15581233617</t>
  </si>
  <si>
    <t>1996-11-08</t>
  </si>
  <si>
    <t>湖南省新化县维山乡洞里村</t>
  </si>
  <si>
    <t>湖南省新化县上梅镇城西街小太阳幼儿园</t>
  </si>
  <si>
    <t>本人活泼开朗、有耐心，在大学期间，曾获得大学生英语竞赛二等奖，英语已过四级，懂得对office等办公软件进行一定的操作。良好的学习能力，习惯制定切实可行的学习计划，勤于学习能不断提高。</t>
  </si>
  <si>
    <t xml:space="preserve">2018年9月-2019年1月
    郴州市宜章四中顶岗实习，任教高一数学，兼任副班主任。
2019年2月-2019年6月
衡阳市衡南八中任教高二数学。
</t>
  </si>
  <si>
    <t>1021201906141622187867</t>
  </si>
  <si>
    <t>432502199506125410</t>
  </si>
  <si>
    <t>周振</t>
  </si>
  <si>
    <t>18773225986</t>
  </si>
  <si>
    <t>1995-06-12</t>
  </si>
  <si>
    <t>机械设计制造及自动化</t>
  </si>
  <si>
    <t>2019-6-21</t>
  </si>
  <si>
    <t>1280472198@qq.com</t>
  </si>
  <si>
    <t>湖南省涟源市蓝田镇</t>
  </si>
  <si>
    <t>教师资格证</t>
  </si>
  <si>
    <t>湖南省涟源市人力资源市场</t>
  </si>
  <si>
    <t>武术</t>
  </si>
  <si>
    <t xml:space="preserve">
2011-2015湖南省涟源市行知中学
2015-2019湖南科技大学潇湘学院</t>
  </si>
  <si>
    <t xml:space="preserve">2015.9-2017.6       校园勤工助学            
?	参加校园勤工助学岗位培养了吃苦耐劳和认真负责的做事态度。
2017.9-2018.9       在湘潭市启优教育培训机构担任数学老师
</t>
  </si>
  <si>
    <t>1021201906141655367878</t>
  </si>
  <si>
    <t>432503199102052784</t>
  </si>
  <si>
    <t>17373849881</t>
  </si>
  <si>
    <t>1991-02-05</t>
  </si>
  <si>
    <t>岭南师范学院</t>
  </si>
  <si>
    <t>2017年12月</t>
  </si>
  <si>
    <t>2016年2月至今在新化四中从事数学教学工作。</t>
  </si>
  <si>
    <t>1021201906141900427919</t>
  </si>
  <si>
    <t>432524199208306414</t>
  </si>
  <si>
    <t>曹路炜</t>
  </si>
  <si>
    <t>15197877517</t>
  </si>
  <si>
    <t>1992-08-30</t>
  </si>
  <si>
    <t>云南农业大学</t>
  </si>
  <si>
    <t>农业机械化及其自动化</t>
  </si>
  <si>
    <t>2016.4</t>
  </si>
  <si>
    <t>新化县上梅镇唐家岭社区三号楼</t>
  </si>
  <si>
    <t>本人高中就毕业于新化县第一中学，大学就读于云南农业大学。目前在新化县天龙山学校代课，任教初一数学，并担任班主任。</t>
  </si>
  <si>
    <t>1021201906141940127935</t>
  </si>
  <si>
    <t>522427199502057442</t>
  </si>
  <si>
    <t>刘娅</t>
  </si>
  <si>
    <t>18302598048</t>
  </si>
  <si>
    <t>1995-02-05</t>
  </si>
  <si>
    <t>贵州财经大学</t>
  </si>
  <si>
    <t>贵州毕节</t>
  </si>
  <si>
    <t>贵州省毕节市威宁县</t>
  </si>
  <si>
    <t>初级中学数学教师资格</t>
  </si>
  <si>
    <t>2010.9-2013.6于威宁民族中学进行学习并毕业。
2013-9-2017.6于贵州财经大学学习，毕业于数学与应用数学专业。
2017.6-2017.10于贵州365精英教育培训学校任职学习管理师。
2018.3-2019.5于贵州高鸿建筑机械租赁有限公司任职资料员。</t>
  </si>
  <si>
    <t>1021201906142333138037</t>
  </si>
  <si>
    <t>432503199509160082</t>
  </si>
  <si>
    <t>梁晓萱</t>
  </si>
  <si>
    <t>18574701170</t>
  </si>
  <si>
    <t>1995-09-16</t>
  </si>
  <si>
    <t>2019年6月31日</t>
  </si>
  <si>
    <t>969210739@qq.com</t>
  </si>
  <si>
    <t>湖南省涟源市文艺路教委片59号</t>
  </si>
  <si>
    <t>201209-201506 涟源市一中
201509-201906 衡阳师范南岳学院</t>
  </si>
  <si>
    <t>201810-201901 衡阳市博雅学校 初二数学实习老师</t>
  </si>
  <si>
    <t>1021201906150138348048</t>
  </si>
  <si>
    <t>432502198908093082</t>
  </si>
  <si>
    <t>苏琼</t>
  </si>
  <si>
    <t>13548531837</t>
  </si>
  <si>
    <t>1989-08-09</t>
  </si>
  <si>
    <t>2011年07月</t>
  </si>
  <si>
    <t>湖南省冷水江市布溪社区大建煤矿家属区二单元6楼</t>
  </si>
  <si>
    <t>2003.9-2007.7 冷水江市第一中学 学习
2007.9-2011.7 湖南师范大学 学习
2011.10-2013.03 深圳汇深网信息科技有限公司 客户服务助理
2014.03-2016.03 天泽信息产业股份有限公司  客户顾问
2016.07-至今 湖南金蝶移动互联技术有限公司 运营顾问</t>
  </si>
  <si>
    <t>1021201906150759548058</t>
  </si>
  <si>
    <t>432524199209165422</t>
  </si>
  <si>
    <t>李艺群</t>
  </si>
  <si>
    <t>18890496072</t>
  </si>
  <si>
    <t>新化县游家镇春田村二组060号</t>
  </si>
  <si>
    <t>1696596136@qq.com</t>
  </si>
  <si>
    <t>2014年暑假在邵阳教育机构“益思教育”担任助教；
2015年9月至2016年6月我一直担任邵阳教育机构“领跑课堂”数学老师；
2016年7月至2019年7月在崀山培英中学从事高中数学教学工作</t>
  </si>
  <si>
    <t>已取得教师资格证，在新宁县崀山培英中学从事数学教学工作已达三年之久所带班级成绩荣获优胜奖。并通过了普通话测试，达到二乙以上。</t>
  </si>
  <si>
    <t>1021201906151054098146</t>
  </si>
  <si>
    <t>432503199707027661</t>
  </si>
  <si>
    <t>龚赐伟</t>
  </si>
  <si>
    <t>18711812172</t>
  </si>
  <si>
    <t>1997-07-02</t>
  </si>
  <si>
    <t>湖南省涟源市金石镇</t>
  </si>
  <si>
    <t xml:space="preserve">="龚赐伟                         
教育背景                                                                          
2015.9~2018.10     学校：湖南文理学院芙蓉学院     专业：数学与应用数学       
主修课程：数学分析，高等代数，微分几何，高等几何，教师职业道德素养，c语言等。
个人技能                                </t>
  </si>
  <si>
    <t>荣誉奖励
在大学中得过：优秀毕业生乙等奖学金   讲课比赛二等奖    辩论赛二等奖    社会积极分子   
在实习学校的讲课比赛中得过：讲课比赛一等奖</t>
  </si>
  <si>
    <t>1021201906151148598178</t>
  </si>
  <si>
    <t>431322198908010033</t>
  </si>
  <si>
    <t>罗盘</t>
  </si>
  <si>
    <t>15581158230</t>
  </si>
  <si>
    <t>1989-08-01</t>
  </si>
  <si>
    <t>娄底市新化县文田镇</t>
  </si>
  <si>
    <t>是</t>
  </si>
  <si>
    <t>冷水江海虹波月家园</t>
  </si>
  <si>
    <t>篮球，奥数</t>
  </si>
  <si>
    <t>2014.6-2016.7  娄底蓝圃学校
2016.9-至今    槎溪中学</t>
  </si>
  <si>
    <t>优秀教师</t>
  </si>
  <si>
    <t>1021201906151231238190</t>
  </si>
  <si>
    <t>432503199407077720</t>
  </si>
  <si>
    <t>刘彬彬</t>
  </si>
  <si>
    <t>13043681219</t>
  </si>
  <si>
    <t>1994-07-07</t>
  </si>
  <si>
    <t>小学教育（数学与科学方向）</t>
  </si>
  <si>
    <t>497317308@qq.com</t>
  </si>
  <si>
    <t>湖南省娄底市涟源市金石镇跃进村</t>
  </si>
  <si>
    <t>2013-2017:海南师范大学
2017-2019:涟水中学</t>
  </si>
  <si>
    <t>现在在涟源市涟水中学教初二数学。</t>
  </si>
  <si>
    <t>1021201906151249178204</t>
  </si>
  <si>
    <t>432501199801020025</t>
  </si>
  <si>
    <t>廖志娟</t>
  </si>
  <si>
    <t>13627453360</t>
  </si>
  <si>
    <t>1998-01-02</t>
  </si>
  <si>
    <t>娄底市娄星区</t>
  </si>
  <si>
    <t>湖南省娄底市娄星区盛世华庭</t>
  </si>
  <si>
    <t>在娄底克力兹高思教育培训机构担任老师，工作内容有带班上课、一对一辅导跟家长的联络沟通以及学生的作业批改等。
在怀化市恒才教育机构担任过晚辅老师，负责学生作业的批改与讲解。
利用在校的空余时间，做过多份兼职，如从大二开始带家教，家长认为自己是一个负责任、有耐心的老师。</t>
  </si>
  <si>
    <t>1021201906151418218256</t>
  </si>
  <si>
    <t>432524199510137025</t>
  </si>
  <si>
    <t>游美花</t>
  </si>
  <si>
    <t>15581299976</t>
  </si>
  <si>
    <t>1995-10-13</t>
  </si>
  <si>
    <t>酒店管理</t>
  </si>
  <si>
    <t>娄底市新化县</t>
  </si>
  <si>
    <t>2548569095@qq.com</t>
  </si>
  <si>
    <t>湖南省娄底市新化县坐石乡桃树村二组</t>
  </si>
  <si>
    <t>2018.5.18</t>
  </si>
  <si>
    <t>喜爱研究美食，打羽毛球球</t>
  </si>
  <si>
    <t xml:space="preserve">2010.9-2013.7新化县第三中学  高中
2013.9-2017.7湖南商学院  大学
</t>
  </si>
  <si>
    <t>2016.12-2017.10深圳思考乐教育 初中数学教师
2017.10-2018.5马思特教育  初中数学教师
2018.6-2019.3新化县安正学校  初中数学教师</t>
  </si>
  <si>
    <t>1021201906151502058277</t>
  </si>
  <si>
    <t>430522199502288101</t>
  </si>
  <si>
    <t>周利</t>
  </si>
  <si>
    <t>15818760992</t>
  </si>
  <si>
    <t>1995-02-28</t>
  </si>
  <si>
    <t>印刷工程</t>
  </si>
  <si>
    <t>2017.6.30</t>
  </si>
  <si>
    <t>2207454982@qq.com</t>
  </si>
  <si>
    <t>湖南省邵阳市新邵县酿溪镇世纪豪庭</t>
  </si>
  <si>
    <t>初中数学教师资格</t>
  </si>
  <si>
    <t>2019.6.27</t>
  </si>
  <si>
    <t>新邵县教育局</t>
  </si>
  <si>
    <t>古筝（六级）</t>
  </si>
  <si>
    <t>2013.9至2017.6就读于湖南工业大学
2017.9至今在新邵职业中学代课</t>
  </si>
  <si>
    <t>2017.9至今在新邵职业中学代课</t>
  </si>
  <si>
    <t>1021201906151502138278</t>
  </si>
  <si>
    <t>432502198812123822</t>
  </si>
  <si>
    <t>段明</t>
  </si>
  <si>
    <t>17307395073</t>
  </si>
  <si>
    <t>1988-12-12</t>
  </si>
  <si>
    <t>湖南第一师范学校</t>
  </si>
  <si>
    <t>湖南省娄底市冷水江市中连乡诚意村</t>
  </si>
  <si>
    <t>2012年9月-2013年6月 株洲炎陵学校任教小学二年级数学及班主任工作
2016年9月至今  新邵坪上镇洪溪学校任教初中数学兼班主任工作</t>
  </si>
  <si>
    <t>2016-2018年任职期间获优秀教师称号；指导学生参加数学素养大赛荣获一等奖；获“优秀特岗教师”嘉奖；所教班级在期末考核中取得第一名的好成绩</t>
  </si>
  <si>
    <t>1021201906151519578290</t>
  </si>
  <si>
    <t>432524199709034023</t>
  </si>
  <si>
    <t>邹桑</t>
  </si>
  <si>
    <t>18890607895</t>
  </si>
  <si>
    <t>1997-09-03</t>
  </si>
  <si>
    <t>2019-06-17</t>
  </si>
  <si>
    <t>418000</t>
  </si>
  <si>
    <t>湖南省娄底市新化县洋溪镇双源村</t>
  </si>
  <si>
    <t>2018-09-16到2019-01-11在耒阳市三中担任数学教师及班主任</t>
  </si>
  <si>
    <t>1021201906151547068333</t>
  </si>
  <si>
    <t>43138219970524018X</t>
  </si>
  <si>
    <t>周成舟</t>
  </si>
  <si>
    <t>15616975143</t>
  </si>
  <si>
    <t>1997-05-24</t>
  </si>
  <si>
    <t>2019年06</t>
  </si>
  <si>
    <t>2608905284@qq.com</t>
  </si>
  <si>
    <t>湖南省娄底市涟源市桥头河镇</t>
  </si>
  <si>
    <t>2019年06月</t>
  </si>
  <si>
    <t>2012-2015就读涟源四中
2015-2019年就读衡阳师范学院</t>
  </si>
  <si>
    <t>2018下学年在衡阳市第三中学为期三个月的实习，担任初一数学老师及实习班主任
2019上学年在郴州市永兴县童星学校代课高一数学</t>
  </si>
  <si>
    <t>1021201906151602408346</t>
  </si>
  <si>
    <t>432503199009250348</t>
  </si>
  <si>
    <t>谭彤</t>
  </si>
  <si>
    <t>13548832257</t>
  </si>
  <si>
    <t>1990-09-25</t>
  </si>
  <si>
    <t>土木工程</t>
  </si>
  <si>
    <t>201206</t>
  </si>
  <si>
    <t>娄底市涟源六亩塘镇</t>
  </si>
  <si>
    <t>201206-201612湖南方圆建筑有限公司
201702-201807涟源市实验学校代课
201809至今温塘中学</t>
  </si>
  <si>
    <t>1021201906081501036508</t>
  </si>
  <si>
    <t>432502199107115442</t>
  </si>
  <si>
    <t>易婷</t>
  </si>
  <si>
    <t>15018513232</t>
  </si>
  <si>
    <t>1991-07-11</t>
  </si>
  <si>
    <t>湖南省娄底市冷水江市渣度镇</t>
  </si>
  <si>
    <t>791539703@qq.com</t>
  </si>
  <si>
    <t>湖南省娄底市冷水江市渣度镇和平村</t>
  </si>
  <si>
    <t>本人英语专业本科毕业，有四六级，专四，专八证书。有4年英语教学经验。一年初中学校教学经验</t>
  </si>
  <si>
    <t>学校教学经验1年，初中教学经验有4年</t>
  </si>
  <si>
    <t>1021201906090811076510</t>
  </si>
  <si>
    <t>431224199803135421</t>
  </si>
  <si>
    <t>肖倩</t>
  </si>
  <si>
    <t>13348753397</t>
  </si>
  <si>
    <t>1998-03-13</t>
  </si>
  <si>
    <t>湖南省溆浦县</t>
  </si>
  <si>
    <t>2317647204@qq.com</t>
  </si>
  <si>
    <t>湖南省溆浦县卢峰镇民主街四组</t>
  </si>
  <si>
    <t>预计2019年6月20日</t>
  </si>
  <si>
    <t>2015年9月-2019年6月怀化学院学习</t>
  </si>
  <si>
    <t>溆浦精英培训机构实习一个暑假</t>
  </si>
  <si>
    <t>1021201906111151426547</t>
  </si>
  <si>
    <t>432501199707314027</t>
  </si>
  <si>
    <t>谢丽梅</t>
  </si>
  <si>
    <t>18374996612</t>
  </si>
  <si>
    <t>1997-07-31</t>
  </si>
  <si>
    <t>2671609845@qq.com</t>
  </si>
  <si>
    <t>湖南省娄底市娄星区涟滨新城</t>
  </si>
  <si>
    <t>绘画、手工</t>
  </si>
  <si>
    <t>2015.9--2019.6 于湖南第一师范学院学习</t>
  </si>
  <si>
    <t>2015--2016 担任雷锋小学校外辅导员，获“优秀校外辅导员”
2016--2018 担任社区志愿者，开展第二课堂；担任望麓园小学代课教师
2018--2019 于崇木小学进行顶岗实习，获“优秀实习生”</t>
  </si>
  <si>
    <t>1021201906111423116562</t>
  </si>
  <si>
    <t>432524199803102547</t>
  </si>
  <si>
    <t>刘蓓</t>
  </si>
  <si>
    <t>17363882076</t>
  </si>
  <si>
    <t>1998-03-10</t>
  </si>
  <si>
    <t>商务英语</t>
  </si>
  <si>
    <t>湖南省新化县孟公镇天盆村</t>
  </si>
  <si>
    <t>2012.9-2015.6就读于新化县第二中学
2015.9-2019.6就读于湖南涉外经济学院</t>
  </si>
  <si>
    <t>2018.12-2019.1新化县琅塘镇杨木州中学实习
2019.4-2019.7新化县思源实验学校代课</t>
  </si>
  <si>
    <t>1021201906111507056571</t>
  </si>
  <si>
    <t>432502198909276526</t>
  </si>
  <si>
    <t>文瑶</t>
  </si>
  <si>
    <t>15116191140</t>
  </si>
  <si>
    <t>1989-09-27</t>
  </si>
  <si>
    <t>湖南农业大学东方科技学院</t>
  </si>
  <si>
    <t>湖南省常德市安乡县安康乡向阳村</t>
  </si>
  <si>
    <t>2013.7.1</t>
  </si>
  <si>
    <t>417507</t>
  </si>
  <si>
    <t>281295366@qq.com</t>
  </si>
  <si>
    <t>湖南省冷水江市三尖镇三尖村五组</t>
  </si>
  <si>
    <t>冷水江市洋博士教育学校副教务长</t>
  </si>
  <si>
    <t>湖南省人才</t>
  </si>
  <si>
    <t>2006.9-2009.7  在冷水江第六中学就读高中
2009.9-2013.7  在湖南农业大学东方科技学院就读大学</t>
  </si>
  <si>
    <t>2013-2014    在长沙暮云昂立外语学校担任教师，并获得升职的机会
2014-2016    在冷水江洋博士教育学校任教，于2015年升职为该校        的副教务长，深受家长和同学们的喜欢。</t>
  </si>
  <si>
    <t>1021201906130707116680</t>
  </si>
  <si>
    <t>432503199003030088</t>
  </si>
  <si>
    <t>张新星</t>
  </si>
  <si>
    <t>15273832568</t>
  </si>
  <si>
    <t>1990-03-03</t>
  </si>
  <si>
    <t>安徽大学</t>
  </si>
  <si>
    <t>湖南省冷水江市布溪街道多多商行</t>
  </si>
  <si>
    <t>初中英语教师资格证   Tesol国际教师资格证</t>
  </si>
  <si>
    <t>主持</t>
  </si>
  <si>
    <t>2012年7月-2013年     徽商银行
2014年-2019年   教育培训机构</t>
  </si>
  <si>
    <t xml:space="preserve">英语专业八级
</t>
  </si>
  <si>
    <t>1021201906130840316704</t>
  </si>
  <si>
    <t>432503198811200060</t>
  </si>
  <si>
    <t>谭军</t>
  </si>
  <si>
    <t>17378166776</t>
  </si>
  <si>
    <t>1988-11-20</t>
  </si>
  <si>
    <t>湖南冷水江商务局</t>
  </si>
  <si>
    <t>高中教师资格  英语</t>
  </si>
  <si>
    <t>2016年9月 至2019年  涟源市六亩塘扶珂学校  教师</t>
  </si>
  <si>
    <t>1021201906130850316711</t>
  </si>
  <si>
    <t>432502199509126523</t>
  </si>
  <si>
    <t>李顺顺</t>
  </si>
  <si>
    <t>13347359237</t>
  </si>
  <si>
    <t>1995-09-12</t>
  </si>
  <si>
    <t>湖南省冷水江市三尖镇</t>
  </si>
  <si>
    <t>初中英语教师资格证</t>
  </si>
  <si>
    <t>预计2019年7月</t>
  </si>
  <si>
    <t>爬山，跑步</t>
  </si>
  <si>
    <t xml:space="preserve">2010年9月-2013年6月 冷水江市第一中学 学习；
2013年9月-2017年6月 湘南学院 学习；
2017年6月-2017年12月 湖南中祁新材料有限公司 就职销售统计岗位；
2018年4月至今 长沙世纪金源物业管理有限公司 就职收费员岗位。
</t>
  </si>
  <si>
    <t>大学初一英语家教</t>
  </si>
  <si>
    <t>1021201906130903246729</t>
  </si>
  <si>
    <t>432524199101251441</t>
  </si>
  <si>
    <t>曾庆梅</t>
  </si>
  <si>
    <t>15273829007</t>
  </si>
  <si>
    <t>1991-01-25</t>
  </si>
  <si>
    <t>963218296@qq.com</t>
  </si>
  <si>
    <t>湖南省新化县维山乡石屋村</t>
  </si>
  <si>
    <t>201501</t>
  </si>
  <si>
    <t>擅长交际唱歌</t>
  </si>
  <si>
    <t>从事过教育教学工作</t>
  </si>
  <si>
    <t>1021201906130948236813</t>
  </si>
  <si>
    <t>441621199407182749</t>
  </si>
  <si>
    <t>叶宇芳</t>
  </si>
  <si>
    <t>13580532256</t>
  </si>
  <si>
    <t>1994-07-18</t>
  </si>
  <si>
    <t>广东外语外贸大学南国商学院</t>
  </si>
  <si>
    <t>英语翻译</t>
  </si>
  <si>
    <t>广东省广州市天河区天河路</t>
  </si>
  <si>
    <t>2018年6月29日</t>
  </si>
  <si>
    <t>1341956108@qq.com</t>
  </si>
  <si>
    <t>娄底市娄星区涟滨西街</t>
  </si>
  <si>
    <t>初级英语教师资格证</t>
  </si>
  <si>
    <t>2019年7月10号</t>
  </si>
  <si>
    <t>广州市南方人才市场</t>
  </si>
  <si>
    <t>2018年9月至2019年6月，在娄星区第二完全小学任英语代课老师</t>
  </si>
  <si>
    <t>1021201906130959116832</t>
  </si>
  <si>
    <t>340421199002063471</t>
  </si>
  <si>
    <t>苏年年</t>
  </si>
  <si>
    <t>18692856961</t>
  </si>
  <si>
    <t>1990-02-06</t>
  </si>
  <si>
    <t>江西科技师范学院</t>
  </si>
  <si>
    <t>英语师范类</t>
  </si>
  <si>
    <t>安徽淮南</t>
  </si>
  <si>
    <t>2011年7月10日</t>
  </si>
  <si>
    <t>244507949@qq.com</t>
  </si>
  <si>
    <t>湖南省冷水江市安德学校</t>
  </si>
  <si>
    <t>2011年7月15日</t>
  </si>
  <si>
    <t>安徽省凤台县</t>
  </si>
  <si>
    <t>篮球、写作</t>
  </si>
  <si>
    <t xml:space="preserve">2007年9月至2011年7月：江西科技师范学院外国语学院；
</t>
  </si>
  <si>
    <t>2014年9月至2018年7月：新化县东方文武学校高中英语教师
2018年9月至今：冷水江市安德学校中学英语教师。</t>
  </si>
  <si>
    <t>1021201906131000566835</t>
  </si>
  <si>
    <t>421022199306250626</t>
  </si>
  <si>
    <t>湛胡琴</t>
  </si>
  <si>
    <t>19967114988</t>
  </si>
  <si>
    <t>1993-06-25</t>
  </si>
  <si>
    <t>湖北省荆州市公安县藕池镇</t>
  </si>
  <si>
    <t>2016-6-30</t>
  </si>
  <si>
    <t>434305</t>
  </si>
  <si>
    <t>1419418439@qq.com</t>
  </si>
  <si>
    <t>湖南省娄底市冷水江市布溪和贵家园</t>
  </si>
  <si>
    <t>湖北省荆州市人事与社会保障局</t>
  </si>
  <si>
    <t>手工制作点心</t>
  </si>
  <si>
    <t>1.大学期间一直有家教，辅导中小学生数学和英语的学习
2.2016.7-2016.9 长沙明翰教育机构担任英语老师
3.2016.9-2017.1 湘潭市童雨艺术教育做托管老师
4.2017.3-2018.7 课外家教老师
5.2018.11-至今 冷水江1+1课外培训学校担任英语老师</t>
  </si>
  <si>
    <t>1.普通话二乙证书
2.初中英语教师资格证
3.英语专业四级证书
4.英语四六级证书</t>
  </si>
  <si>
    <t>1021201906131014176857</t>
  </si>
  <si>
    <t>43250219840904004X</t>
  </si>
  <si>
    <t>颜菁</t>
  </si>
  <si>
    <t>18975683131</t>
  </si>
  <si>
    <t>1984-09-04</t>
  </si>
  <si>
    <t>冷水江</t>
  </si>
  <si>
    <t>2006.7</t>
  </si>
  <si>
    <t xml:space="preserve">已婚 </t>
  </si>
  <si>
    <t>45657078@qq.com</t>
  </si>
  <si>
    <t>湖南省冷水江市冷水江煤矿24栋2单元602</t>
  </si>
  <si>
    <t>2006.6.6</t>
  </si>
  <si>
    <t>1990.9—1996.7 就读于冷水江师范附属小学
1996.9—1999.7 就读于冷水江煤矿机关子弟学校
1999.9—2002.7 就读于涟源市一中
2002.9—2006.7 就读于怀化学院
2006.9—2007.7 冷水江市潘桥中学代课
2008.9—2013.7 自己承办小型补习班
2015.9—2018.9 就职于冷水江交警大队</t>
  </si>
  <si>
    <t>2002.9—2006.7 本科就读期间一直在培训学校任教
2006.9—2007.7 冷水江市潘桥中学代课
2008.9—2013.7 自己承办小型补习班</t>
  </si>
  <si>
    <t>1021201906131014496858</t>
  </si>
  <si>
    <t>432503199808120048</t>
  </si>
  <si>
    <t>李鑫</t>
  </si>
  <si>
    <t>17773812190</t>
  </si>
  <si>
    <t>1998-08-12</t>
  </si>
  <si>
    <t>英语专业</t>
  </si>
  <si>
    <t>湖南省涟源市蓝田办事处胡家村五组</t>
  </si>
  <si>
    <t>2373542819@qq.com</t>
  </si>
  <si>
    <t>唱歌跑步</t>
  </si>
  <si>
    <t>2012年9月至2015年6月在湖南省涟源市第一中学学习
2015年9月至2019年9月在衡阳师范学院南岳学院学习
2018年10月至2019年1月在衡阳市第十六中学实习</t>
  </si>
  <si>
    <t>在培训机构做过助教，做过初中生家教，在衡阳市第十六中实习了一个学期。</t>
  </si>
  <si>
    <t>1021201906131056186933</t>
  </si>
  <si>
    <t>432502198908080062</t>
  </si>
  <si>
    <t>李翘</t>
  </si>
  <si>
    <t>18673886803</t>
  </si>
  <si>
    <t>1989-08-08</t>
  </si>
  <si>
    <t>939283581@qq.com</t>
  </si>
  <si>
    <t>湖南省冷水江市涟溪桥居委会第八组</t>
  </si>
  <si>
    <t>2012年5月</t>
  </si>
  <si>
    <t xml:space="preserve"> 2008年9月至2012年6月，大学本科四年，就读于衡阳师范学院南岳学院外语系英语专业。
2013年3月至2016年3月，工作于武汉领航教育培训机构，从事英语培训。
2016年8月至今，参加省特岗招聘考试，从教服务于新化县油溪乡青实中学。</t>
  </si>
  <si>
    <t>1.四年本科专业定向是师范英语，大学期间顺利通过英语专业四、八级考试获取专业证书，有扎实的英语学科基础。
2.大学毕业后至今均从事中小学英语教育相关的工作，有较为丰富的英语教学经验。</t>
  </si>
  <si>
    <t>1021201906131057566934</t>
  </si>
  <si>
    <t>43252219970829148X</t>
  </si>
  <si>
    <t>戴港群</t>
  </si>
  <si>
    <t>13787239045</t>
  </si>
  <si>
    <t>湖南省双峰县三塘铺镇石边桥村日兴村民组</t>
  </si>
  <si>
    <t>2017年5月，英语家教老师。2018年9月至2019年1月，在宁远三中顶岗实习。</t>
  </si>
  <si>
    <t>1021201906131112296959</t>
  </si>
  <si>
    <t>432503199705123182</t>
  </si>
  <si>
    <t>郭婷</t>
  </si>
  <si>
    <t>15573427532</t>
  </si>
  <si>
    <t>1997-05-12</t>
  </si>
  <si>
    <t>湖南省涟源市伏口镇柏家村塘山组</t>
  </si>
  <si>
    <t>1997.6.17</t>
  </si>
  <si>
    <t>2511475540@qq.com</t>
  </si>
  <si>
    <t>湖南省涟源市伏口镇柏家村</t>
  </si>
  <si>
    <t>专业基础知识扎实 唱歌</t>
  </si>
  <si>
    <t>="1.我衡阳市第三中学实习了两个月，既要学习班主任工作又要承担教师工作。在那里受益良多，知道了怎样处理师生之间的关系，怎样做班主任工作及任课老师工作，怎样才能更好的将知识传授给学生，怎样做一个受学生爱戴的好老师……
2. 我在馨睿教育兼职了一个月，在那里我觉得很有成就感，因为我的课带给学生们的不仅是知识还有乐趣。我这次兼职我教的是小学生，上课用的是全英文教学。上课很轻松自在、和孩子们工作很开心。
3. 我在图优教育兼职了两个月，这也是我大学的第一次兼职，挺有挑战的。因为我不仅要参加招生，还要参加教学</t>
  </si>
  <si>
    <t>1021201906131119556970</t>
  </si>
  <si>
    <t>430221199508207824</t>
  </si>
  <si>
    <t>马红</t>
  </si>
  <si>
    <t>15343330385</t>
  </si>
  <si>
    <t>株洲县古岳峰镇和太村</t>
  </si>
  <si>
    <t>jruedy8@qq.com</t>
  </si>
  <si>
    <t>株洲市天元区瀚水栗源</t>
  </si>
  <si>
    <t>株洲县人力资源服务中心</t>
  </si>
  <si>
    <t xml:space="preserve">2007.9-2010.6，就读于株洲师专附中；2010.9-2013.6，就读于株洲市第八中学；2013。9-2017.6，就读于湖南文理学院芙蓉学院。
</t>
  </si>
  <si>
    <t>2017.9-2018.6，在株洲市天元区三门中学担任英语老师；2018.9至今，在株洲市龙头铺中学担任英语老师。</t>
  </si>
  <si>
    <t>1021201906131129036991</t>
  </si>
  <si>
    <t>432503199712237022</t>
  </si>
  <si>
    <t>杨菲</t>
  </si>
  <si>
    <t>13055175779</t>
  </si>
  <si>
    <t>1997-12-23</t>
  </si>
  <si>
    <t>湖南省涟源市白马镇三协村石坪组</t>
  </si>
  <si>
    <t>中国共青团团员</t>
  </si>
  <si>
    <t>1773914427@qq.com</t>
  </si>
  <si>
    <t>湖南省长沙市雨花区车站南路芒果雅苑7栋2107</t>
  </si>
  <si>
    <t>2012-2015 就读于长沙市稻田中学
2015-2019 就读于湖南人文科技学院
2016年寒假兼职过家教
2018下半年于娄底一中附属实验学校实习三个月</t>
  </si>
  <si>
    <t>1.获湖南人文科技学院外国语学院2019届教育实习课堂教学比武优胜奖
2.在娄底一中附属中学实习中获优秀实习生</t>
  </si>
  <si>
    <t>1021201906131130096995</t>
  </si>
  <si>
    <t>432502198703119023</t>
  </si>
  <si>
    <t>吕芳</t>
  </si>
  <si>
    <t>13786899127</t>
  </si>
  <si>
    <t>1987-03-11</t>
  </si>
  <si>
    <t>英语（翻译专业）</t>
  </si>
  <si>
    <t>湖南省冷水江市锡矿山街道办事处</t>
  </si>
  <si>
    <t>湖南省冷水江市施塘家属区6栋204室</t>
  </si>
  <si>
    <t xml:space="preserve">2002年9月-2005年6月  冷水江市第二中学高中学习
2005年9月-2009年6月  湖南农业大学东方科技学院英语专业学习
</t>
  </si>
  <si>
    <t>1021201906131147167023</t>
  </si>
  <si>
    <t>43018119891214952X</t>
  </si>
  <si>
    <t>袁卫</t>
  </si>
  <si>
    <t>18073199382</t>
  </si>
  <si>
    <t>1989-12-14</t>
  </si>
  <si>
    <t>天津科技大学</t>
  </si>
  <si>
    <t>英语（国际商务）</t>
  </si>
  <si>
    <t>湖南省长沙市天心区芙蓉南路二段先锋街道中建芙蓉嘉苑19栋</t>
  </si>
  <si>
    <t>2017.11-至今     长沙星师教育咨询有限公司    教师
2012.7-2017.4    广东品胜电子股份有限公司    外贸部业务经理
2008.9-2012.6    天津科技大学        英语（国际商务）</t>
  </si>
  <si>
    <t>1021201906131147187024</t>
  </si>
  <si>
    <t>432501199606293028</t>
  </si>
  <si>
    <t>周婷</t>
  </si>
  <si>
    <t>17873975047</t>
  </si>
  <si>
    <t>1996-06-29</t>
  </si>
  <si>
    <t>湖南省娄底市娄星区万宝镇新柏村</t>
  </si>
  <si>
    <t>2933816599@qq.com</t>
  </si>
  <si>
    <t>唱英文歌</t>
  </si>
  <si>
    <t>2011年9月-2014年6月就读于娄底四中
2014年9月-2015年6月于娄星补校复读
2015年9月-2019年6月就读于邵阳学院</t>
  </si>
  <si>
    <t>已获得英语专业四级证书
2017年7月-11月在邵阳创优教育做英语辅导
2017年9月-12月在培训机构周六教初一英语
2018年1月-10月做英语家教
2018年10月-11月于新邵一中实习</t>
  </si>
  <si>
    <t>1021201906131231317077</t>
  </si>
  <si>
    <t>432502199712065121</t>
  </si>
  <si>
    <t>朱瑞雪</t>
  </si>
  <si>
    <t>18890069413</t>
  </si>
  <si>
    <t>1997-12-06</t>
  </si>
  <si>
    <t>2517331633@qq.com</t>
  </si>
  <si>
    <t>湖南省冷水江市布溪居委会</t>
  </si>
  <si>
    <t>高中英语教师资格</t>
  </si>
  <si>
    <t xml:space="preserve">普通话二级甲等；大学英语四级证书；大学英语六级证书；全国计算机一级证书；高中英语教师资格证
</t>
  </si>
  <si>
    <t>="2018.10-2018.11      湖南省长沙县百熙实验学校     英语老师兼副班主任（实习生）
负责学生的课堂教课，学生课堂学习的情况跟踪以及监督；
负责教学四年级的英语课以及课后习题讲解与检查；
负责将学生在校的学习情况反映给家长，并利用周末学生的家访。
2017.11           湖南省长沙县百熙实验学校             副班主任（见习生）
负责学生习题的讲解和作业检查；
负责组织学生安全有序的上下学；
负责协助班主任开展工作，管理班级；
负责听取优秀教师的课堂教学，做好</t>
  </si>
  <si>
    <t>1021201906131241477088</t>
  </si>
  <si>
    <t>432524199204257424</t>
  </si>
  <si>
    <t>阳拼</t>
  </si>
  <si>
    <t>14789512640</t>
  </si>
  <si>
    <t>1992-04-25</t>
  </si>
  <si>
    <t>2014年06月</t>
  </si>
  <si>
    <t>417623</t>
  </si>
  <si>
    <t>1270819874@qq.com</t>
  </si>
  <si>
    <t>湖南省娄底市新化县田坪镇日升村</t>
  </si>
  <si>
    <t>2007年09月–2010年06月  冷水江市第六中学
2010年09月–2014年06月   湖南理工学院</t>
  </si>
  <si>
    <t>1021201906131312317123</t>
  </si>
  <si>
    <t>340123198907011109</t>
  </si>
  <si>
    <t>洪惠</t>
  </si>
  <si>
    <t>15575965030</t>
  </si>
  <si>
    <t>1989-07-01</t>
  </si>
  <si>
    <t xml:space="preserve">英语 </t>
  </si>
  <si>
    <t>2010年9月-2013年7月 淮北龙华学校任职初中英语老师
2013年9月-2015年3月 肥东锦弘中学任职初中英语老师
2015年9月-2015年11月 肥东圣泉中学任职高中英语老师</t>
  </si>
  <si>
    <t>1021201906131312367124</t>
  </si>
  <si>
    <t>432502199102115128</t>
  </si>
  <si>
    <t>伍珂珂</t>
  </si>
  <si>
    <t>15673808088</t>
  </si>
  <si>
    <t>1991-02-11</t>
  </si>
  <si>
    <t>湖南冷水江市博长金水湾</t>
  </si>
  <si>
    <t>200809—201206就读于湖南人文科技学院英语专业；
200509—200806就读于娄底外国语学校
199609—200506就读于布溪学校</t>
  </si>
  <si>
    <t>1021201906131402007175</t>
  </si>
  <si>
    <t>43250119971231702X</t>
  </si>
  <si>
    <t>康健</t>
  </si>
  <si>
    <t>18711341636</t>
  </si>
  <si>
    <t>1997-12-31</t>
  </si>
  <si>
    <t>1072869131@qq.com</t>
  </si>
  <si>
    <t>娄底市娄星区长青办事处长青居民点14栋</t>
  </si>
  <si>
    <t>播音主持</t>
  </si>
  <si>
    <t>2015.09-2019.07 湖南科技大学潇湘学院 担任班级团支书
2012.09-2015.07 娄底市第四中学 担任班级卫生委员
2009.09-2012.07 娄底市第二中学 担任班长</t>
  </si>
  <si>
    <t>2018.09-2018.10 株洲湘渌实验学校 英语老师（实习生）
负责初一学生日常英语授课活动，辅导学生作业。担任代理班主任，协助班主任进行班级日常管理工作。在实习评定中获得优。
2018.01-2018.02 家教 英语辅导 一对一个性化英语辅导，辅导作业和课文</t>
  </si>
  <si>
    <t>1021201906131404377180</t>
  </si>
  <si>
    <t>43052219950929386X</t>
  </si>
  <si>
    <t>谢玲波</t>
  </si>
  <si>
    <t>15874236563</t>
  </si>
  <si>
    <t>1995-09-29</t>
  </si>
  <si>
    <t>1554010460@qq.com</t>
  </si>
  <si>
    <t>湖南省邵阳市新邵县坪上镇清水村</t>
  </si>
  <si>
    <t>2011.9-2014.6 在新邵二中学习；
2014.9-2018.6 在湖南第一师范学院学习；
2018.8-2019.1在哇听听中英文绘本馆工作</t>
  </si>
  <si>
    <t>2017.9-2018.1在永兴五星实验学校实习</t>
  </si>
  <si>
    <t>1021201906131423217200</t>
  </si>
  <si>
    <t>432502198809130028</t>
  </si>
  <si>
    <t>李丽霞</t>
  </si>
  <si>
    <t>18774098838</t>
  </si>
  <si>
    <t>1988-09-13</t>
  </si>
  <si>
    <t>大连大学</t>
  </si>
  <si>
    <t>2011.7</t>
  </si>
  <si>
    <t>365469271@qq.com</t>
  </si>
  <si>
    <t>湖南省冷水江市耐火厂</t>
  </si>
  <si>
    <t xml:space="preserve">="2011.7-2011.12  大连开发区六中 初中英语老师 
将教学理论运用于教学实际中，了解学生学习情况，根据学校及指导老师要求，认真备课上课，被评为“优秀实习老师”。
2012.1-2013.2   大连贝特英语学校  英语教师
负责教授剑桥国际英语及初级和中级音标课程，在教学中通过运用各种游戏和活动方式引导，调动学生的学习兴趣和积极性，培养学生的综合运用能力。独创语音教学方法，帮助学生很大地提高了记单词的效率。
2014.2-2016.9 长沙温思顿国际英语学校  英语老师及教研组长</t>
  </si>
  <si>
    <t>2009年获得全国计算机二级证书
2010年获得普通话证书二级甲等
2011年获得英语专业八级证书
2013年获得高级中学教师资格证书</t>
  </si>
  <si>
    <t>1021201906131430487207</t>
  </si>
  <si>
    <t>432502198908223836</t>
  </si>
  <si>
    <t>扶振文</t>
  </si>
  <si>
    <t>13677360921</t>
  </si>
  <si>
    <t>1989-08-22</t>
  </si>
  <si>
    <t>重庆理工大学</t>
  </si>
  <si>
    <t>长沙</t>
  </si>
  <si>
    <t>2012.06</t>
  </si>
  <si>
    <t>664857588@qq.com</t>
  </si>
  <si>
    <t>湖南省冷水江市冷新路金领国际A栋</t>
  </si>
  <si>
    <t>毕业之后从事翻译工作5年，2017年进入冷水江洋博士教育从事英语教学工作。英语学科功底扎实，教学风趣，热爱教育行业！</t>
  </si>
  <si>
    <t>1021201906131431057209</t>
  </si>
  <si>
    <t>432503198712037683</t>
  </si>
  <si>
    <t>李玲</t>
  </si>
  <si>
    <t>18390519321</t>
  </si>
  <si>
    <t>1987-12-03</t>
  </si>
  <si>
    <t>涟源</t>
  </si>
  <si>
    <t>2011年7月</t>
  </si>
  <si>
    <t xml:space="preserve">359339636@qq.com </t>
  </si>
  <si>
    <t>娄底市湘中大道御园小区</t>
  </si>
  <si>
    <t>初中英语教师资格证书</t>
  </si>
  <si>
    <t>2019年6月（已认定通过，等待发证）</t>
  </si>
  <si>
    <t>娄底市人力资源保障局</t>
  </si>
  <si>
    <t>溜冰 乒乓球</t>
  </si>
  <si>
    <t xml:space="preserve">2011年7月至2013年3月 于深圳高飞电讯有限公司担任招聘专员
2013年5月至2017年1月 于娄底卫生监督所担任协管员
2018年2月至今       于娄底职业技术学院担任兼职英语教师   </t>
  </si>
  <si>
    <t>2018年至今 于娄底职业技术学院担任兼职英语教师</t>
  </si>
  <si>
    <t>1021201906131436187215</t>
  </si>
  <si>
    <t>432502199012015422</t>
  </si>
  <si>
    <t>李敏辉</t>
  </si>
  <si>
    <t>15211680553</t>
  </si>
  <si>
    <t>1990-12-01</t>
  </si>
  <si>
    <t>湖南省冷水江市渣渡镇木瓜村</t>
  </si>
  <si>
    <t>2013年06月</t>
  </si>
  <si>
    <t>永州市新田县税务局</t>
  </si>
  <si>
    <t>2006年9月-2009年6月  就读于冷水江第一中学
2009年9月-2013年6月  就读于湖南工学院
2013年7月-2015年8月  深圳德恒达电子科技有限公司
2015年至今           待业</t>
  </si>
  <si>
    <t>1021201906131444507222</t>
  </si>
  <si>
    <t>430522199412086389</t>
  </si>
  <si>
    <t>孙萍</t>
  </si>
  <si>
    <t>13739000973</t>
  </si>
  <si>
    <t>1994-12-08</t>
  </si>
  <si>
    <t>湖南省娄底市娄星区三元大市场</t>
  </si>
  <si>
    <t xml:space="preserve">2009.09-2012.06  新邵四中
2012.09-2013.06  娄底七中
2013.09-2017.06  吉首大学
</t>
  </si>
  <si>
    <t>大学期间经常做家教
2016.12-2018  长沙学大教育培训机构任职英语教师
英语六级</t>
  </si>
  <si>
    <t>1021201906131457137240</t>
  </si>
  <si>
    <t>432522199111015765</t>
  </si>
  <si>
    <t>胡路双</t>
  </si>
  <si>
    <t>18320105034</t>
  </si>
  <si>
    <t>1991-11-01</t>
  </si>
  <si>
    <t>南华大学外国语学院</t>
  </si>
  <si>
    <t>2015年6月30号</t>
  </si>
  <si>
    <t>417717</t>
  </si>
  <si>
    <t>广州市增城区新塘镇新沙北路锦绣天伦</t>
  </si>
  <si>
    <t>娄底人才就业指导中心</t>
  </si>
  <si>
    <t>2007.09-2010.07  双峰七中
2011.09-2015.06  南华大学
2015.07-2019.06  广州市民办学校初中英语教师</t>
  </si>
  <si>
    <t>2015年毕业后一直在广州市民办学校任教英语科目，初中英语教学经验比较丰富</t>
  </si>
  <si>
    <t>1021201906131459317243</t>
  </si>
  <si>
    <t>430524199608051180</t>
  </si>
  <si>
    <t>郑秋霞</t>
  </si>
  <si>
    <t>15116833183</t>
  </si>
  <si>
    <t>1996-08-05</t>
  </si>
  <si>
    <t>湖南邵阳市</t>
  </si>
  <si>
    <t>2298669060@qq.com</t>
  </si>
  <si>
    <t>湖南省邵阳市隆回县金石桥镇龙口村10组</t>
  </si>
  <si>
    <t>唱歌 写作 阅读 书法</t>
  </si>
  <si>
    <t>2011.09-2014.06  隆回二中  学生
2014.07-2015.06  邵东创新国际实验学校 学生
2015.09-2019.06   湖南工学院  学生</t>
  </si>
  <si>
    <t>大学英语六级
初级英语教师资格证
普通话二甲
计算机二级
全国大学生英语竞赛三等奖</t>
  </si>
  <si>
    <t>1021201906131514087255</t>
  </si>
  <si>
    <t>432502199411242323</t>
  </si>
  <si>
    <t>李雄媛</t>
  </si>
  <si>
    <t>18566045086</t>
  </si>
  <si>
    <t>1994-11-24</t>
  </si>
  <si>
    <t>510700</t>
  </si>
  <si>
    <t>广东省广州市黄埔区永和开发区摇田河大街153号</t>
  </si>
  <si>
    <t>2009-2012   冷水江一中
2012-2016   湖南工学院
2016-2019   广州市民办学校</t>
  </si>
  <si>
    <t>1021201906131517137259</t>
  </si>
  <si>
    <t>432524199507196147</t>
  </si>
  <si>
    <t>麦洁文</t>
  </si>
  <si>
    <t>18307448260</t>
  </si>
  <si>
    <t>1995-07-19</t>
  </si>
  <si>
    <t>2017,6</t>
  </si>
  <si>
    <t>湖南省娄底冷水江市民政局</t>
  </si>
  <si>
    <t>2017.6-2017，10 长沙昂立教育担任英语教师
2017,11-至今 冷水江洋博教育士担任英语教师</t>
  </si>
  <si>
    <t>1021201906131518407261</t>
  </si>
  <si>
    <t>432503199503230326</t>
  </si>
  <si>
    <t>谭宇平</t>
  </si>
  <si>
    <t>13618490237</t>
  </si>
  <si>
    <t>1995-03-23</t>
  </si>
  <si>
    <t>湖南省涟源市六亩塘镇胜利村</t>
  </si>
  <si>
    <t>2017年10月浏阳三中实习 实习英语老师
2018年9月至2019年浏阳达浒中学 英语老师</t>
  </si>
  <si>
    <t>2017年10月浏阳三中实习
2018年9月至2019年浏阳达浒中学
浏阳市教学竞赛三等奖</t>
  </si>
  <si>
    <t>1021201906131538037276</t>
  </si>
  <si>
    <t>432501199609163026</t>
  </si>
  <si>
    <t>刘泽君</t>
  </si>
  <si>
    <t>15674771952</t>
  </si>
  <si>
    <t>1996-09-16</t>
  </si>
  <si>
    <t>湖南省娄底市娄星区万宝镇芭蕉村陈家组</t>
  </si>
  <si>
    <t>1996.9.16</t>
  </si>
  <si>
    <t>417007</t>
  </si>
  <si>
    <t>2656425099@qq.com</t>
  </si>
  <si>
    <t>湖南省娄底市娄星区万宝镇芭蕉村</t>
  </si>
  <si>
    <t xml:space="preserve">2012.9-2015.6娄底市第三中学学习
2015.9-2019.7在衡阳师范学院南岳学院外语系学习
</t>
  </si>
  <si>
    <t>2018.10-2018.12在衡阳市第三中学担任实习教师和实习班主任</t>
  </si>
  <si>
    <t>1021201906131633587320</t>
  </si>
  <si>
    <t>430523199405304321</t>
  </si>
  <si>
    <t>蒋惠群</t>
  </si>
  <si>
    <t>13590539829</t>
  </si>
  <si>
    <t>1994-05-30</t>
  </si>
  <si>
    <t>jhq_vivian@126.com</t>
  </si>
  <si>
    <t>湖南省邵阳市大祥区祭旗坡(原农校)联科龙园8栋604</t>
  </si>
  <si>
    <t>邵阳县教育局</t>
  </si>
  <si>
    <t>二胡</t>
  </si>
  <si>
    <t>2008.9-2012-6：邵阳县石齐学校（高中）                                  
2016.9-2016.6：湘南学院外国语学院英语系，取得英语专业八级，普通话二甲证书等，有相关英语教辅经验。
2016.11-2019.5：广东志高空调有限公司，担任国际认证主任工程师一职，负责公司产品国际认证事宜，认证人员英语、标准培训事宜及认证翻译工作，两次作为认证翻译赴美出差。</t>
  </si>
  <si>
    <t>英语教辅</t>
  </si>
  <si>
    <t>1021201906131649177332</t>
  </si>
  <si>
    <t>432503198910208025</t>
  </si>
  <si>
    <t>龙冬华</t>
  </si>
  <si>
    <t>15502575928</t>
  </si>
  <si>
    <t>1989-10-20</t>
  </si>
  <si>
    <t>湖南省娄底市冷水江市三尖镇裕源村一组</t>
  </si>
  <si>
    <t>高级教师资格证   外语</t>
  </si>
  <si>
    <t>2005.9-2008.7: 涟源五中学习
2008.9-2012.7 吉首大学 学习
2012.8-2015.8 盛大教育培训机构就职
2015.9-2016.7 娄底星星实验学校 英语代课
2016.7至今    待业</t>
  </si>
  <si>
    <t>1021201906131659127343</t>
  </si>
  <si>
    <t>432501199411213024</t>
  </si>
  <si>
    <t>朱小艳</t>
  </si>
  <si>
    <t>15580894792</t>
  </si>
  <si>
    <t>1994-11-21</t>
  </si>
  <si>
    <t>娄底市娄星区万宝镇</t>
  </si>
  <si>
    <t>娄底市娄星区万宝镇大树村</t>
  </si>
  <si>
    <t>2016年本科英语专业毕业，取得高中英语教师资格证，英语专业四级证书，2017年在岳阳市教小学英语和小学语文一年</t>
  </si>
  <si>
    <t>有一年的小学英语教学和五年级语文教学经验，取得高中英语教师资格证</t>
  </si>
  <si>
    <t>1021201906131756227368</t>
  </si>
  <si>
    <t>441224199509252346</t>
  </si>
  <si>
    <t>邓燕凤</t>
  </si>
  <si>
    <t>17872889323</t>
  </si>
  <si>
    <t>广东怀集</t>
  </si>
  <si>
    <t>湖南省娄底市冷水江市娄底幼儿师范学校</t>
  </si>
  <si>
    <t>2018.7</t>
  </si>
  <si>
    <t>2013-2017 怀化学院就读
2018.9-至今 娄底幼儿师范学校代课英语</t>
  </si>
  <si>
    <t>1021201906131800067372</t>
  </si>
  <si>
    <t>43052219940206002X</t>
  </si>
  <si>
    <t>张赟</t>
  </si>
  <si>
    <t>18673862091</t>
  </si>
  <si>
    <t>1994-02-06</t>
  </si>
  <si>
    <t>湖南省娄底冷水江市金竹山矿业有限公司30栋</t>
  </si>
  <si>
    <t>201602-210606湖南省冷水江市第二中学担任小学英语老师
201607-201701湖南省冷水江市洋博士教育培训学校担任英语老师
201702-201901湖南省长沙市英瑞培训学校担任英语老师和教学主管职位
201903-至今 湖南省冷水江市山姆大叔英语培训机构</t>
  </si>
  <si>
    <t>1021201906131819417379</t>
  </si>
  <si>
    <t>430522198612283884</t>
  </si>
  <si>
    <t>谢斓</t>
  </si>
  <si>
    <t>13341381789</t>
  </si>
  <si>
    <t>1986-12-28</t>
  </si>
  <si>
    <t>2008.6</t>
  </si>
  <si>
    <t>422908</t>
  </si>
  <si>
    <t>331224316@qq.com</t>
  </si>
  <si>
    <t>湖南省邵阳市新邵县坪上镇坪新村</t>
  </si>
  <si>
    <t>湖南邵阳新邵</t>
  </si>
  <si>
    <t>2004年-2008年 江西师范大学 英语专业
2010年至今 新邵县坪上镇学区  英语教师</t>
  </si>
  <si>
    <t>2010年至今 新邵县坪上镇学区  英语教师</t>
  </si>
  <si>
    <t>1021201906131844017400</t>
  </si>
  <si>
    <t>432503198410060845</t>
  </si>
  <si>
    <t>梁珊</t>
  </si>
  <si>
    <t>18922452314</t>
  </si>
  <si>
    <t>1984-10-06</t>
  </si>
  <si>
    <t>广州市增城区翡翠绿洲41栋1502</t>
  </si>
  <si>
    <t>2008.7.1</t>
  </si>
  <si>
    <t>258579026</t>
  </si>
  <si>
    <t>广州市增城区翡翠绿洲森林半岛41栋1502</t>
  </si>
  <si>
    <t>2009</t>
  </si>
  <si>
    <t>书写</t>
  </si>
  <si>
    <t>2005年至今一直当任初、高中学生的英语家教老师。
2006年 ,在冷江六中教育实习。
2008年，在新化九中实习班主任工作和教学实习。
2009年七月，参加湖南省师训中心的中小学班主任教师培训。
2009年六月任教于涟源漆树中学，主教初中英语。
2011至2015年就业于广州思源学校，主教英语。
2016年九月在机构中小学课外辅导。
2017-2019任教于东莞市大朗佳美实验学校</t>
  </si>
  <si>
    <t>大学期间通过大学英语四，六级 。2011年通过英语专业八级。（已审核）
&amp;#8226;  2006年在冷水江第六中学实习获得“优胜奖” 。
&amp;#8226;   2008年六月获得高级中学教师资格证。
2009年六月所教班级在全镇语文统考中获得全镇第一。
2010-2011年所教班级英语在月考和期中考试中获得年级第一名。
2013-2014年在广州思源学校主教八年级英语，期中考试全年级排名第一。
2018年获得年级优秀教师的称号。</t>
  </si>
  <si>
    <t>1021201906131849597405</t>
  </si>
  <si>
    <t>43250319980607624X</t>
  </si>
  <si>
    <t>邓璐</t>
  </si>
  <si>
    <t>13873830021</t>
  </si>
  <si>
    <t>1998-06-07</t>
  </si>
  <si>
    <t>湖南省娄底市娄星区水洞底镇</t>
  </si>
  <si>
    <t>湖南省娄底市娄星区水洞底镇中心幼儿园</t>
  </si>
  <si>
    <t>阅读</t>
  </si>
  <si>
    <t>2018.10-11在常德外国语学院进行专业实习
2019.2-7在娄底四中担任两个班的英语教学</t>
  </si>
  <si>
    <t>1021201906131856327411</t>
  </si>
  <si>
    <t>432501199203101028</t>
  </si>
  <si>
    <t>蒋杨扬</t>
  </si>
  <si>
    <t>18665305835</t>
  </si>
  <si>
    <t>1992-03-10</t>
  </si>
  <si>
    <t>西安科技大学高新学院</t>
  </si>
  <si>
    <t>湖南省湘潭县</t>
  </si>
  <si>
    <t>2014年7月</t>
  </si>
  <si>
    <t>417009</t>
  </si>
  <si>
    <t>602122033@qq.com</t>
  </si>
  <si>
    <t>湖南省娄底市娄星区涟钢仙人阁社区819栋五单元</t>
  </si>
  <si>
    <t>2015年11月</t>
  </si>
  <si>
    <t>深圳市龙岗人事服务中心</t>
  </si>
  <si>
    <t>2014年7月-2015年3月，在西安天童美语培训学校担任英语老师；2015年3月-2016年2月，在娄底金翅膀培训学校担任英语老师；
2016年3月-2019年1月，在有棵树科技股份有限公司从事外贸销售；
2019年2月-至今，在娄底市第四中学任教初中英语。</t>
  </si>
  <si>
    <t>2019年2月份——至今，在娄底四中代课。</t>
  </si>
  <si>
    <t>1021201906131858337413</t>
  </si>
  <si>
    <t>430522199609053863</t>
  </si>
  <si>
    <t>谢花</t>
  </si>
  <si>
    <t>15211090276</t>
  </si>
  <si>
    <t>1996-09-05</t>
  </si>
  <si>
    <t>湖南邵阳市新邵县坪上镇大元村</t>
  </si>
  <si>
    <t xml:space="preserve">2014.9-2018.6 就读于湖南涉外经济学院 
2018.8-2019.5 就职于湖南湘松工程机械有限责任公司 </t>
  </si>
  <si>
    <t>1021201906132037357471</t>
  </si>
  <si>
    <t>430522199410203860</t>
  </si>
  <si>
    <t>刘思梦</t>
  </si>
  <si>
    <t>18773819317</t>
  </si>
  <si>
    <t>1994-10-20</t>
  </si>
  <si>
    <t>湖南省长沙市岳麓区 汽车西站达美D6区</t>
  </si>
  <si>
    <t>2017年2月6日--至今  娄底市第八小学（代课英语）
2017年2月6日--至今  ABC英语培训学校（上课）</t>
  </si>
  <si>
    <t>辅导学生在2019年度第二十届“希望之星”英语风采大会娄底分区中荣获二等奖。</t>
  </si>
  <si>
    <t>1021201906132100087482</t>
  </si>
  <si>
    <t>431223199701295225</t>
  </si>
  <si>
    <t>包成成</t>
  </si>
  <si>
    <t>15084767970</t>
  </si>
  <si>
    <t>1997-01-29</t>
  </si>
  <si>
    <t>2019-06-30</t>
  </si>
  <si>
    <t>湖南省大水田乡道观溪村三组</t>
  </si>
  <si>
    <t>湖南省怀化市</t>
  </si>
  <si>
    <t xml:space="preserve">本人毕业于本科英语专业，已取得英语四六级，普通话二甲证书，计算机一级证书，精通使用Word文档功能。
2017.9-2018.01	新东方培训学校	助教
在周末帮助主教完成正常的教学培训任务，学习新东方的授课模式和教学风格，维护课堂秩序；
关注和记录孩子们的学习成长，及时的在课程结束后向家长反馈学习情况；
  2019.03-2019.06 长沙龙门尚学教育集团   安排学生的课外辅导科目，协调好学生和任课老师的时间，和家长沟通学生的在校情况。
</t>
  </si>
  <si>
    <t>1021201906132127227500</t>
  </si>
  <si>
    <t>432502199806109025</t>
  </si>
  <si>
    <t>李涛</t>
  </si>
  <si>
    <t>18229793993</t>
  </si>
  <si>
    <t>1998-06-10</t>
  </si>
  <si>
    <t>1156626906@qq.com</t>
  </si>
  <si>
    <t>湖南省冷水江市菊花井锑都大厦家属区</t>
  </si>
  <si>
    <t>="&amp;#61548;2015年10月获“纪念抗战胜利七十周年”团体朗诵比赛获三等奖；（校级）
&amp;#61548;2016年5月首届“特立杯”学生大讲坛比赛获三等奖；（校级）
&amp;#61548;2016年5月“中国梦”经典诵读大赛中获优胜奖；（院级）
&amp;#61548;2016年11月“与信仰对话，与中国梦同行”主题团课竞赛中获优胜奖；（院级）
&amp;#61548;2016年11月外语系首届趣味运动会“三走”活动中获一等奖；（校级）
&amp;#61548;2016年12月“第一届荧光夜跑”活动中获“夜跑达人”称号</t>
  </si>
  <si>
    <t>&amp;#61548;2015年9月至今就读与长沙师范学院外国语学院英语专业；
&amp;#61548;2015年10月进入雷锋侠志愿者协会，并多次组织如关爱听力智障儿童，关爱留守老人等志愿活动；
&amp;#61548;2016年创办社团日本文化研究社，并担任财务部部长，掌管社团财务经费，按时做好财务报表等一系列社团工作；
2018年5月至6月参加重点发展对象培训，于6月份成为一名光荣的预备党员；</t>
  </si>
  <si>
    <t>1021201906132255587541</t>
  </si>
  <si>
    <t>432524198511097745</t>
  </si>
  <si>
    <t>宋艳红</t>
  </si>
  <si>
    <t>13487998896</t>
  </si>
  <si>
    <t>1985-11-09</t>
  </si>
  <si>
    <t>中原工学院</t>
  </si>
  <si>
    <t>2009年7月</t>
  </si>
  <si>
    <t>湖南娄底新化温塘</t>
  </si>
  <si>
    <t>2001年-2004年 新化县第一中学
2005年-2009年  中原工学院</t>
  </si>
  <si>
    <t>1021201906140012157560</t>
  </si>
  <si>
    <t>430524199809193660</t>
  </si>
  <si>
    <t>马露露</t>
  </si>
  <si>
    <t>18273988049</t>
  </si>
  <si>
    <t>1998-09-19</t>
  </si>
  <si>
    <t>湖南省邵阳市隆回县桃洪镇茶花路11号</t>
  </si>
  <si>
    <t>2019.6.3</t>
  </si>
  <si>
    <t>976029938@qq.com</t>
  </si>
  <si>
    <t>湖南省邵阳市北塔区广厦名都10栋</t>
  </si>
  <si>
    <t>在校期间英语口语可流利与外教沟通，学习韩语中</t>
  </si>
  <si>
    <t>="尊敬的主管领导：
您好!
　　首先，衷心感谢您能在百忙之中惠阅我的个人简历，为一位满腔热情的大学生开启一扇希望之门!本人姓名为马露露，对于此应聘具有的条件如下：
操作技能：熟练掌握Word、Excel、PPT基本办公软件
语言技能：英语、普通话、简单的韩语交流
奖项：曾获得省级英语演讲比赛奖项、曾多次获得校级乙等奖学金、“三好学生”称号等；担任大学校级干部并获得优秀干部聘书一份、获得校级“优秀毕业生”称号、毕业实习期间获得“优秀实习生”称号
证书：获得CET6级证书、普通话二级甲等证书、6</t>
  </si>
  <si>
    <t>辰才培训机构           2015-06 -2015-08       课程咨询顾问
邵阳教育机构           2015-12 -2018-12       英语教师，家教
广东教育机构           2018-11 -2019-04        英语教师</t>
  </si>
  <si>
    <t>1021201906140616117567</t>
  </si>
  <si>
    <t>430522199608306363</t>
  </si>
  <si>
    <t>王妍</t>
  </si>
  <si>
    <t>14773904376</t>
  </si>
  <si>
    <t>1996-08-30</t>
  </si>
  <si>
    <t>2428146170@qq.com</t>
  </si>
  <si>
    <t>湖南省新邵县龙溪铺镇中源铺村1组18号</t>
  </si>
  <si>
    <t>201109-201506于新邵四中就读
201509-201906于邵阳学院就读</t>
  </si>
  <si>
    <t>201810-201811于新邵职中担任实习英语老师</t>
  </si>
  <si>
    <t>1021201906140751147576</t>
  </si>
  <si>
    <t>432502198903292322</t>
  </si>
  <si>
    <t>段姣姣</t>
  </si>
  <si>
    <t>15307453235</t>
  </si>
  <si>
    <t>1989-03-29</t>
  </si>
  <si>
    <t>湖南省冷水江市金竹山镇</t>
  </si>
  <si>
    <t>2011.06</t>
  </si>
  <si>
    <t>湖南省娄底市冷水江市金竹山镇</t>
  </si>
  <si>
    <t>本人段姣姣，2011年毕业于邵阳学院，所学专业为英语，同年取得英语专业八级等级考试合格证书。毕业后从事英语教学已有八年之久，在英语教学上摸索出了一些心得。</t>
  </si>
  <si>
    <t>1021201906140753337578</t>
  </si>
  <si>
    <t>432502199507225149</t>
  </si>
  <si>
    <t>潘东方</t>
  </si>
  <si>
    <t>18373813538</t>
  </si>
  <si>
    <t>1995-07-22</t>
  </si>
  <si>
    <t>翻译</t>
  </si>
  <si>
    <t>湖南省冷水江市潘桥乡桥头村</t>
  </si>
  <si>
    <t>2010-2013年6月，就读于冷水江市第六中学；2013年9月-2017年6月，就读于衡阳师范学院外国语学院翻译专业；2017年9月-至今，湖南外国语职业学院浏阳校区担任辅导员并兼任英语教师。</t>
  </si>
  <si>
    <t>1021201906140932527614</t>
  </si>
  <si>
    <t>432502199409277121</t>
  </si>
  <si>
    <t>杨继芳</t>
  </si>
  <si>
    <t>18665349928</t>
  </si>
  <si>
    <t>1994-09-27</t>
  </si>
  <si>
    <t>湖南工业大学科技学院</t>
  </si>
  <si>
    <t>湖南省冷水江市矿山乡樟木村10组043号</t>
  </si>
  <si>
    <t>814393188@qq.con</t>
  </si>
  <si>
    <t>湖南省冷水江市金竹西路桃园小区东26栋</t>
  </si>
  <si>
    <t>口语</t>
  </si>
  <si>
    <t>2012.9-2016.6在湖南工业大学科技学院英语专业完成本科学习
2016.5-2018.9在湖南潭州教育担任英语讲师
2018.9-2019.4在深圳环球易购进行外贸推广</t>
  </si>
  <si>
    <t>本科学习期间在株洲田心中学实习
取得大学英语六级证书
取得英语专业八级证书</t>
  </si>
  <si>
    <t>1021201906140942277627</t>
  </si>
  <si>
    <t>432503199401160582</t>
  </si>
  <si>
    <t>梁苗</t>
  </si>
  <si>
    <t>15700841998</t>
  </si>
  <si>
    <t>1994-01-16</t>
  </si>
  <si>
    <t>湖南理工学院南湖学院</t>
  </si>
  <si>
    <t>湖南省娄底市涟源市石马山镇</t>
  </si>
  <si>
    <t>631484514@qq.com</t>
  </si>
  <si>
    <t>湖南省娄底市涟源市石马山镇御景花园公交站附近</t>
  </si>
  <si>
    <t>2013.09-2017.06毕业于湖南理工学院南湖学院
2017.07-2019.01就职于东莞绎格服饰公司</t>
  </si>
  <si>
    <t>1021201906140949177633</t>
  </si>
  <si>
    <t>432522199101072467</t>
  </si>
  <si>
    <t>肖凤</t>
  </si>
  <si>
    <t>18664321227</t>
  </si>
  <si>
    <t>1991-01-07</t>
  </si>
  <si>
    <t>湖南中医药大学</t>
  </si>
  <si>
    <t>湖南娄底双峰</t>
  </si>
  <si>
    <t>645743570@qq.com</t>
  </si>
  <si>
    <t>湖南娄底娄星区大科街道湘中大道与甘桂路交汇处孙水明珠小区4栋</t>
  </si>
  <si>
    <t>2007.9-2010.6:双峰二中学习 
2010.9-2011.6：双峰树人复读一年 
2011.9-2015.6：湖南中医药大学学习，曾任职班学习委员。并评委班优秀干部和三好学生。
2015.4-至今，一直从事外贸相关工作</t>
  </si>
  <si>
    <t>在大三期间和暑期有在培训班实习当辅导老师，培训班的同学掌握了之前没有掌握的知识点，测试后成绩也得到了提高。</t>
  </si>
  <si>
    <t>1021201906141015547654</t>
  </si>
  <si>
    <t>432524198910286447</t>
  </si>
  <si>
    <t>黎芹</t>
  </si>
  <si>
    <t>18075136877</t>
  </si>
  <si>
    <t>1989-10-28</t>
  </si>
  <si>
    <t>汽车服务工程</t>
  </si>
  <si>
    <t>198910</t>
  </si>
  <si>
    <t>543698500@qq.com</t>
  </si>
  <si>
    <t>湖南省娄底市新化县辉映江岸9栋</t>
  </si>
  <si>
    <t>2008-2012 长沙理工大学汽车服务工程 英语CET-6
2012-2013 广州外贸跟单，老板为美籍犹太人
2013-2018 广州秃鹰汽车装饰材料有限公司 外贸专员</t>
  </si>
  <si>
    <t>2018.9--2019.1 新化毛坪中心中学 小学六年级、初中一年级代课教师</t>
  </si>
  <si>
    <t>1021201906141141487707</t>
  </si>
  <si>
    <t>432524198512026164</t>
  </si>
  <si>
    <t>李志娥</t>
  </si>
  <si>
    <t>15115872857</t>
  </si>
  <si>
    <t>1985-12-02</t>
  </si>
  <si>
    <t>20100630</t>
  </si>
  <si>
    <t>湖南 娄底 新化 曹家镇 百兴村</t>
  </si>
  <si>
    <t>2006年9月-2010年6月 湖南工程学院</t>
  </si>
  <si>
    <t>1021201906141145307712</t>
  </si>
  <si>
    <t>43052719940214062X</t>
  </si>
  <si>
    <t>陈兰兰</t>
  </si>
  <si>
    <t>15817416560</t>
  </si>
  <si>
    <t>1994-02-14</t>
  </si>
  <si>
    <t>1994.02.14</t>
  </si>
  <si>
    <t>973122196@qq.com</t>
  </si>
  <si>
    <t>湖南省长沙市芙蓉区五一东村十四栋</t>
  </si>
  <si>
    <t>高级中学英语教师资格证</t>
  </si>
  <si>
    <t>2017</t>
  </si>
  <si>
    <t xml:space="preserve">2009.9—2012.6 绥宁县第一中学 高中生
2012.9—2016.6 湖南工程学院 大学生
2016.7—2017.4 深圳市亚声威格科技有限公司 英语编辑
2017.6—2019.2 湖南中泰智本网络科技有限公司 英语编辑
</t>
  </si>
  <si>
    <t>1021201906141216437726</t>
  </si>
  <si>
    <t>432524199710136449</t>
  </si>
  <si>
    <t>曹莉莹</t>
  </si>
  <si>
    <t>13341359775</t>
  </si>
  <si>
    <t>1997-10-13</t>
  </si>
  <si>
    <t>1987809169@qq.com</t>
  </si>
  <si>
    <t>湖南省新化县桑梓镇鸿盛店村</t>
  </si>
  <si>
    <t>心理学</t>
  </si>
  <si>
    <t xml:space="preserve">2012年9月至2015年6月就读于新化县第一中学。
2015年9月至2019年6月就读于湘南学院(英语师范专业)。
</t>
  </si>
  <si>
    <t>2019年3月至2019年7月于桂阳县第五中学进行教育实习。</t>
  </si>
  <si>
    <t>1021201906141226187735</t>
  </si>
  <si>
    <t>432501199101101529</t>
  </si>
  <si>
    <t>柳红娟</t>
  </si>
  <si>
    <t xml:space="preserve">17763771216 </t>
  </si>
  <si>
    <t>1991-01-10</t>
  </si>
  <si>
    <t>1170780418@qq.com</t>
  </si>
  <si>
    <t>娄底市娄星区涟钢钢都花园二期</t>
  </si>
  <si>
    <t>教师资格证（初中英语）</t>
  </si>
  <si>
    <t>2010年9月-2014年6月 就读于湘潭大学兴湘学院 
2014年12月-2017年9月 就职于娄底新东方（英语教学） 2017年10月-2018年8月 就职于娄底博识英语（英语教学） 2018年8月-今 就职于涟钢技工学校（英语教学）</t>
  </si>
  <si>
    <t>2014年12月-2017年9月 就职于娄底新东方（英语教学） 2017年10月-2018年8月 就职于娄底博识英语（英语教学） 2018年8月-今 就职于涟钢技工学校（英语教学）</t>
  </si>
  <si>
    <t>1021201906141254397752</t>
  </si>
  <si>
    <t>432502198505087120</t>
  </si>
  <si>
    <t>罗琦</t>
  </si>
  <si>
    <t>13397386430</t>
  </si>
  <si>
    <t>1985-05-08</t>
  </si>
  <si>
    <t>湖南省冷水江市锡矿山街道洞下村1组</t>
  </si>
  <si>
    <t>2008年6月</t>
  </si>
  <si>
    <t>417501</t>
  </si>
  <si>
    <t>378055337@qq.com</t>
  </si>
  <si>
    <t>2008年5月</t>
  </si>
  <si>
    <t>手工制作</t>
  </si>
  <si>
    <t>2004年9月-2008年6月，就读大学，专业为英语教育
2008年7月-2010年6月，在培训机构从事英语教学工作
2010年至今，在温塘中学从事初中英语教学工作</t>
  </si>
  <si>
    <t>1.从事初中英语教学工作九年；
2.取得英语专业八级资格证。</t>
  </si>
  <si>
    <t>1021201906141316097765</t>
  </si>
  <si>
    <t>432524199708252520</t>
  </si>
  <si>
    <t>杨志娟</t>
  </si>
  <si>
    <t>18874858142</t>
  </si>
  <si>
    <t>1997-08-25</t>
  </si>
  <si>
    <t>928163348@qq.com</t>
  </si>
  <si>
    <t>娄底市新化县人才交流中心</t>
  </si>
  <si>
    <t>2012年在新化二中就读高中
2015年在中南林业科技大学涉外学院就读大学</t>
  </si>
  <si>
    <t>1021201906141523177838</t>
  </si>
  <si>
    <t>432524199705048348</t>
  </si>
  <si>
    <t>向思琪</t>
  </si>
  <si>
    <t>15673132437</t>
  </si>
  <si>
    <t>1997-05-04</t>
  </si>
  <si>
    <t>湖南省娄底市新化县白溪镇新源村第九村民小组016号</t>
  </si>
  <si>
    <t>2018.6.20</t>
  </si>
  <si>
    <t>961066796@qq.com</t>
  </si>
  <si>
    <t>湖南省娄底市新化县东方城市广场1栋606</t>
  </si>
  <si>
    <t>唱歌，打羽毛球</t>
  </si>
  <si>
    <t>="2016年获得湖南女子学院校二等奖学金，国家励志奖学金
     2017年获得国家励志奖学金，校三等奖学金，“优秀共青团员”，   “三好学生”称号，获得单词比赛三等奖，暑期社会实践报告团体二等奖
     2018年获得国家励志奖学金，校一等奖学金，
2016年获得湖南女子学院校二等奖学金，国家励志奖学金
     2017年获得国家励志奖学金，校三等奖学金，“优秀共青团员”，   “三好学生”称号，获得单词比赛三等奖，暑期社会实践报告团体二等奖
     2018年获得国家励志奖学金，</t>
  </si>
  <si>
    <t xml:space="preserve">1.新东方泡泡少儿英语
	2017-07 .13至 2017-07.26
作为英语助教，负责学生的出勤，考核和批改作文。与家长联系，反馈课堂内容，上课监督纪律，下课和同学们交流。
2.英语家教老师2016.06-2018.06
初中英语家教老师，主要教初一到初三的学生，家教口语老师
3.睿德国际英语机构任助教，主要负责招生
</t>
  </si>
  <si>
    <t>1021201906141534117842</t>
  </si>
  <si>
    <t>430304199506303782</t>
  </si>
  <si>
    <t>付成</t>
  </si>
  <si>
    <t>18507322011</t>
  </si>
  <si>
    <t>1995-06-30</t>
  </si>
  <si>
    <t>湖南省湘潭市岳塘区</t>
  </si>
  <si>
    <t>411000</t>
  </si>
  <si>
    <t>459334900@qq.com</t>
  </si>
  <si>
    <t>湖南省湘潭市岳塘区寸木塘7栋</t>
  </si>
  <si>
    <t>2017.6.10</t>
  </si>
  <si>
    <t>湖南省湘潭市教育局就业办</t>
  </si>
  <si>
    <t>微课制作、绘画</t>
  </si>
  <si>
    <t>2013.9-2017.6  就读于衡阳师范学院南岳学院 师范英语专业
2017.8-至今    工作于湘潭市岳塘区正江完小</t>
  </si>
  <si>
    <t>1021201906141855007915</t>
  </si>
  <si>
    <t>432524199211152567</t>
  </si>
  <si>
    <t>刘梦</t>
  </si>
  <si>
    <t>13973804457</t>
  </si>
  <si>
    <t>1992-11-15</t>
  </si>
  <si>
    <t>湖南新化上梅镇城北街城北巷</t>
  </si>
  <si>
    <t>2016年至今从事初中英语教学</t>
  </si>
  <si>
    <t>1021201906142106117970</t>
  </si>
  <si>
    <t>432502199802283026</t>
  </si>
  <si>
    <t>余洁</t>
  </si>
  <si>
    <t>18163983869</t>
  </si>
  <si>
    <t>1998-02-28</t>
  </si>
  <si>
    <t>湖南省冷水江市沙塘湾街道毛易镇长铺村六组</t>
  </si>
  <si>
    <t>我叫余洁，来自湖南省冷水江市，今年六月我将毕业于湖南工程学院外国语学院英语专业，我的学习方向是教育方向，在校已学习了教育相关的各门学科，并且已经考取了教师资格证（英语初级中学）。在专业知识上面，我已经取得了专业英语四级证书，大学四六级证书，普通话证书。谢谢，这是我的基本情况。</t>
  </si>
  <si>
    <t>曾在湘潭市医卫职院担任代课教师一个月</t>
  </si>
  <si>
    <t>1021201906142125367979</t>
  </si>
  <si>
    <t>43250319940505316X</t>
  </si>
  <si>
    <t>龙霞辉</t>
  </si>
  <si>
    <t>15173427254</t>
  </si>
  <si>
    <t>湖南省涟源市龙塘镇龙腾东路144号</t>
  </si>
  <si>
    <t>初级中学英语</t>
  </si>
  <si>
    <t>2011.9-2015.6 就读于衡阳市师范学院外语系
2008.8-2011.6 就读于涟源市第六中学</t>
  </si>
  <si>
    <t>1021201906150618018049</t>
  </si>
  <si>
    <t>433130199412096123</t>
  </si>
  <si>
    <t>李秧秧</t>
  </si>
  <si>
    <t>13762148568</t>
  </si>
  <si>
    <t>1994-12-09</t>
  </si>
  <si>
    <t>湖南吉首龙山县</t>
  </si>
  <si>
    <t>157097869@qq.com</t>
  </si>
  <si>
    <t>湖南省龙山县黄仓中学</t>
  </si>
  <si>
    <t>2018.04-2018.06:怀化市宏宇中学教育见习
2019.04-2019.06:怀化市迎丰中学教育实习</t>
  </si>
  <si>
    <t>1021201906150826128064</t>
  </si>
  <si>
    <t>430522199605250026</t>
  </si>
  <si>
    <t>孙亚南</t>
  </si>
  <si>
    <t>18988248356</t>
  </si>
  <si>
    <t>1996-05-25</t>
  </si>
  <si>
    <t>2018.7.1</t>
  </si>
  <si>
    <t>湖南省新邵县塘口社区</t>
  </si>
  <si>
    <t>2014.9-2018.7 就读于湖南工程学院
2011.9-2014.7 就读于湖南新邵第一中学</t>
  </si>
  <si>
    <t>1021201906150947418108</t>
  </si>
  <si>
    <t>431382199709150106</t>
  </si>
  <si>
    <t>邓瑶</t>
  </si>
  <si>
    <t>17807382156</t>
  </si>
  <si>
    <t>1997-09-15</t>
  </si>
  <si>
    <t>1997年9月</t>
  </si>
  <si>
    <t>2012年至2015就读于娄底二中
2015年至2019就读于怀化学院</t>
  </si>
  <si>
    <t>1021201906150949358111</t>
  </si>
  <si>
    <t>432503199508165025</t>
  </si>
  <si>
    <t>欧阳文兴</t>
  </si>
  <si>
    <t>18390599086</t>
  </si>
  <si>
    <t>1995-08-16</t>
  </si>
  <si>
    <t>417110</t>
  </si>
  <si>
    <t>1240310597@qq.com</t>
  </si>
  <si>
    <t>高中英语</t>
  </si>
  <si>
    <t>2009-2012 涟源一中
2012-2016 湖南科技大学</t>
  </si>
  <si>
    <t>2016在湘乡东山学校任实习英语老师</t>
  </si>
  <si>
    <t>1021201906151005178120</t>
  </si>
  <si>
    <t>432502199612283842</t>
  </si>
  <si>
    <t>杨西瑶</t>
  </si>
  <si>
    <t>15211123094</t>
  </si>
  <si>
    <t>1996-12-28</t>
  </si>
  <si>
    <t>2018-06</t>
  </si>
  <si>
    <t>湖南省娄底市娄星区阳光商业广场学成国际教育</t>
  </si>
  <si>
    <t>初中英语</t>
  </si>
  <si>
    <t>2018-05</t>
  </si>
  <si>
    <t>2011.09-2014.06 就读于冷水江六中
2014.09-2018.06 就读于湖南商学院
2011.09至今 在学成国际教育担任英语教师</t>
  </si>
  <si>
    <t>1021201906151035378139</t>
  </si>
  <si>
    <t>432524199606058321</t>
  </si>
  <si>
    <t>刘佳敏</t>
  </si>
  <si>
    <t>15111416623</t>
  </si>
  <si>
    <t>1996-06-05</t>
  </si>
  <si>
    <t>海南热带海洋学院</t>
  </si>
  <si>
    <t>湖南省长沙市芙蓉区东二环长沙市直属机关宿舍</t>
  </si>
  <si>
    <t>2018,5</t>
  </si>
  <si>
    <t>湖南省娄底市毕业生就业办公室</t>
  </si>
  <si>
    <t>2013.9-2017.6 在海南热带海洋学院 任副班长
2017.7-2018.2 在蓝思科技股份有限公司 任培训专员一职
2018.7至今 在中公教育任网运专员一职</t>
  </si>
  <si>
    <t>1021201906151112408155</t>
  </si>
  <si>
    <t>432502198511228321</t>
  </si>
  <si>
    <t>苏二凤</t>
  </si>
  <si>
    <t>13288008621</t>
  </si>
  <si>
    <t>1985-11-22</t>
  </si>
  <si>
    <t>2009-6</t>
  </si>
  <si>
    <t>湖南省怀化市辰溪博雅实验学校</t>
  </si>
  <si>
    <t>2017-2019 怀化辰溪博雅实验学校
2012-2017 汕头市广大实验学校
2009-2012汕头市潮阳区新世界中英文学校</t>
  </si>
  <si>
    <t>获得优秀教师，优秀辅导员优秀班主任称号
所带初三学生 有考入金山中学，随后进入清华就读
不断参加省级网络课程培训，参加微课竞赛，公开课比武，带学生参加英语竞赛，</t>
  </si>
  <si>
    <t>1021201906151132238171</t>
  </si>
  <si>
    <t>430722199210287925</t>
  </si>
  <si>
    <t>杨静</t>
  </si>
  <si>
    <t>18807383227</t>
  </si>
  <si>
    <t>湖南省常德市</t>
  </si>
  <si>
    <t>1042932245@qq.com</t>
  </si>
  <si>
    <t>金竹山电厂生活区</t>
  </si>
  <si>
    <t>长沙经开区</t>
  </si>
  <si>
    <t>跑步、打羽毛球</t>
  </si>
  <si>
    <t>2017年1月至6月，在中博教育培训机构做英语老师；2017年8月至2019年1月，在安德学校做英语老师兼班主任。</t>
  </si>
  <si>
    <t>2017年8月至2019年1月，在安德学校做英语老师兼班主任，所带班级多次被评为优秀班集体。</t>
  </si>
  <si>
    <t>1021201906151142498175</t>
  </si>
  <si>
    <t>432502199508267121</t>
  </si>
  <si>
    <t>刘颖</t>
  </si>
  <si>
    <t>15502586038</t>
  </si>
  <si>
    <t>1995-08-26</t>
  </si>
  <si>
    <t>重庆师范大学</t>
  </si>
  <si>
    <t>英语（IT）</t>
  </si>
  <si>
    <t>992609067@qq.com</t>
  </si>
  <si>
    <t>湖南省冷水江市布溪裕和园</t>
  </si>
  <si>
    <t>唱歌、跳舞</t>
  </si>
  <si>
    <t>高中毕业于冷水江市第一中学，大学毕业于重庆师范大学。在校期间，取得了高中英语教师资格证、英语专四和公共六级证书、普通话二甲、计算机二级、NIIT证书。毕业后在冷水江市安德学校担任初中英语教师职务。</t>
  </si>
  <si>
    <t>2016.09至今，工作于冷水江市安德学校。
2018年参加国培送教下乡，获得一个一等奖，两个二等奖。</t>
  </si>
  <si>
    <t>1021201906151232168192</t>
  </si>
  <si>
    <t>430381199309247446</t>
  </si>
  <si>
    <t>王芳</t>
  </si>
  <si>
    <t>18670991923</t>
  </si>
  <si>
    <t>1993-09-24</t>
  </si>
  <si>
    <t>湖南省湘潭市湘乡市</t>
  </si>
  <si>
    <t>1280079075@qq.com</t>
  </si>
  <si>
    <t>湖南省湘潭市湘乡市金石镇东江村</t>
  </si>
  <si>
    <t>湘乡市人力资源市场</t>
  </si>
  <si>
    <t xml:space="preserve"> 唱歌</t>
  </si>
  <si>
    <t>2010年9月到2013年6月就读于湘乡一中
2013年9月到2017年6月在衡阳师范学院外国语学院学习
2016年9月到2017年1月在郴州宜章四中顶岗实习
2017年9月到2019年6月在湘乡一职任教，担任班主任及任课教师</t>
  </si>
  <si>
    <t>2016年9月到2017年1月在郴州宜章四中顶岗实习
2017年9月到2019年6月在湘乡一职任教，担任班主任及任课教师</t>
  </si>
  <si>
    <t>1021201906151233018193</t>
  </si>
  <si>
    <t>43040819931105254X</t>
  </si>
  <si>
    <t>肖慧</t>
  </si>
  <si>
    <t>17680264600</t>
  </si>
  <si>
    <t>1993-11-05</t>
  </si>
  <si>
    <t>湖南衡阳</t>
  </si>
  <si>
    <t>412216</t>
  </si>
  <si>
    <t>513781338@qq.com</t>
  </si>
  <si>
    <t>湖南省衡阳市蒸湘区呆鹰岭镇</t>
  </si>
  <si>
    <t>衡阳市人力资源服务中心</t>
  </si>
  <si>
    <t>2012年9月-- 2016年7月  衡阳师范学院
2009年9月-- 2012年7月  衡阳县第六中学
2006年9月-- 2009年7月  呆鹰岭中学
2000年9月-- 2006年7月  新民小学</t>
  </si>
  <si>
    <t>2015.3-2015.7 常宁市田尾中学 
2017.9-2018.1 岳阳市平江大洲中学
2018.9-至今  郴州童星学校</t>
  </si>
  <si>
    <t>1021201906151335108235</t>
  </si>
  <si>
    <t>432503198501240040</t>
  </si>
  <si>
    <t>李艳华</t>
  </si>
  <si>
    <t>15573859918</t>
  </si>
  <si>
    <t>1985-01-24</t>
  </si>
  <si>
    <t>200806</t>
  </si>
  <si>
    <t>湖南涟源市煤炭局宿舍</t>
  </si>
  <si>
    <t>200309-200606    湖南人文科技学院    英语教育（大专）
200609-200806    湖南人文科技学院    英语（本科）
200808-201608    福建卓异电子        文员
201608至今       待业</t>
  </si>
  <si>
    <t>1021201906151452018273</t>
  </si>
  <si>
    <t>432503199210057101</t>
  </si>
  <si>
    <t>石丹</t>
  </si>
  <si>
    <t>18873898958</t>
  </si>
  <si>
    <t>1992-10-05</t>
  </si>
  <si>
    <t>湖南省涟源市白马镇田心村</t>
  </si>
  <si>
    <t>2014.5</t>
  </si>
  <si>
    <t>2010.9-2014.6于湖南第一师范学院英语专业学习
2014.7-2019.1于娄底市感恩教育培训学校工作</t>
  </si>
  <si>
    <t>2014.7-2019.1于娄底市感恩教育培训学校工作期间，担任中小学英语老师</t>
  </si>
  <si>
    <t>1021201906151512258280</t>
  </si>
  <si>
    <t>510422198610267623</t>
  </si>
  <si>
    <t>雷静</t>
  </si>
  <si>
    <t>18681233341</t>
  </si>
  <si>
    <t>1986-10-26</t>
  </si>
  <si>
    <t>攀枝花学院</t>
  </si>
  <si>
    <t>四川省攀枝花市东区</t>
  </si>
  <si>
    <t>1986年10月26日</t>
  </si>
  <si>
    <t>2012</t>
  </si>
  <si>
    <t>2001-2004  米易中学 高中就读
2005-2009  攀枝花学院  大学就读
2009-2012   攀枝花攀艺艺校  英语老师
2012-2017   攀西艺校   英语教师
2019—至今   娄星区湘中园松鼠ai  英语教师</t>
  </si>
  <si>
    <t>1021201906151524388298</t>
  </si>
  <si>
    <t>432503199409275683</t>
  </si>
  <si>
    <t>肖凯丽</t>
  </si>
  <si>
    <t>17318062082</t>
  </si>
  <si>
    <t>2543047683@qq.com</t>
  </si>
  <si>
    <t>湖南省涟源市杨市镇七甲村十一组</t>
  </si>
  <si>
    <t>普通高中教师资格证</t>
  </si>
  <si>
    <t>2010.9-2013.6 涟源三中高中在读
2013.9--2017.6湖南文理学院外国语学院师范英语专业在读
2017.6-2018.6 深圳市有棵树集团工作
2018.6-2019.4 思考乐文化教育英语老师</t>
  </si>
  <si>
    <t>2016.10-2016.12 湖南幼儿师范专科学校中职英语教师及班主任实习</t>
  </si>
  <si>
    <t>1021201906151524538301</t>
  </si>
  <si>
    <t>430181199702081461</t>
  </si>
  <si>
    <t>寻丹敏</t>
  </si>
  <si>
    <t>18216303174</t>
  </si>
  <si>
    <t>1997-02-08</t>
  </si>
  <si>
    <t>414000</t>
  </si>
  <si>
    <t>522644435@qq.com</t>
  </si>
  <si>
    <t>湖南省长沙市浏阳市龙伏镇</t>
  </si>
  <si>
    <t>2019年1月</t>
  </si>
  <si>
    <t>浏阳市人力资源局</t>
  </si>
  <si>
    <t>英语写作 口语 文字编辑</t>
  </si>
  <si>
    <t>大学期间担任班长、辅导员助理、社团副部长等职务，获得“优秀共青团干部”、“优秀毕业生”等称号。获得全国第七届口译大赛三等奖、2017年“外研社杯”全国英语写作大赛湖南省三等奖</t>
  </si>
  <si>
    <t xml:space="preserve">2019年3月至5月，在岳阳市仁人学教育实习；
2017.9月至2018年1月在岳阳市博林教育培训中心担任英语老师
2017年7月至2017年8月在浏阳市启迪教育培训中心担任英语老师
</t>
  </si>
  <si>
    <t>1021201906151536068316</t>
  </si>
  <si>
    <t>430104199605252529</t>
  </si>
  <si>
    <t>徐探宇</t>
  </si>
  <si>
    <t>17873677128</t>
  </si>
  <si>
    <t>湖南大学北校区</t>
  </si>
  <si>
    <t>201109-201406就读于宁乡一中；201409-201806就读于湖南文理学院芙蓉学院；2018年9月至今在望一向阳中学代课。</t>
  </si>
  <si>
    <t>1021201906151558228342</t>
  </si>
  <si>
    <t>432501199704110029</t>
  </si>
  <si>
    <t>龙菡卉</t>
  </si>
  <si>
    <t>15197873116</t>
  </si>
  <si>
    <t>1997-04-11</t>
  </si>
  <si>
    <t>常熟理工学院</t>
  </si>
  <si>
    <t>873216107@qq.com</t>
  </si>
  <si>
    <t>湖南省娄底市娄星区长青街东140号文苑小区</t>
  </si>
  <si>
    <t>唱歌弹琴</t>
  </si>
  <si>
    <t xml:space="preserve">2011.09-2014.06 娄底三中学习
2014.09-2018.06 常熟理工学院学习
</t>
  </si>
  <si>
    <t>目前正于娄底市一中附属实验中学实习中</t>
  </si>
  <si>
    <t>1021201906151628378369</t>
  </si>
  <si>
    <t>432524199507064427</t>
  </si>
  <si>
    <t>罗佩佩</t>
  </si>
  <si>
    <t>15773123587</t>
  </si>
  <si>
    <t>1995-07-06</t>
  </si>
  <si>
    <t>20170622</t>
  </si>
  <si>
    <t>湖南省娄底市槎溪镇中心学校</t>
  </si>
  <si>
    <t xml:space="preserve">2017.02-2018.06 广州悦清再生医学科技有限公司 会计 
2018.08-至今    广州立白企业集团有限公司 销售财务 </t>
  </si>
  <si>
    <t>1021201906130859106718</t>
  </si>
  <si>
    <t>43052219951105637X</t>
  </si>
  <si>
    <t>李豫</t>
  </si>
  <si>
    <t>18692096104</t>
  </si>
  <si>
    <t>1995-11-05</t>
  </si>
  <si>
    <t>湖南省新邵县龙溪铺镇下田村</t>
  </si>
  <si>
    <t>1150881017@qq.com</t>
  </si>
  <si>
    <t>湖南省冷水江市5G时代小区3栋一单元401</t>
  </si>
  <si>
    <t>娄底市人才交流中心</t>
  </si>
  <si>
    <t>衡阳师范学院物理学专业毕业，在校期间圆满完成所学学业，实习期间表现良好。</t>
  </si>
  <si>
    <t>1021201906131220267060</t>
  </si>
  <si>
    <t>431382199506030032</t>
  </si>
  <si>
    <t>吴钰韬</t>
  </si>
  <si>
    <t>18774715857</t>
  </si>
  <si>
    <t>1995-06-03</t>
  </si>
  <si>
    <t>1042207599@qq.com</t>
  </si>
  <si>
    <t>湖南省涟源市古塘乡望岩村一组</t>
  </si>
  <si>
    <t>高级中学教师资格证(物理)</t>
  </si>
  <si>
    <t>电器维修</t>
  </si>
  <si>
    <t>2015年毕业于涟源六中；
2019年毕业于怀化学院；
大学期间，多次参与院校协会组织的社会公益性活动，例如:家电义务维修活动，安全用电知识宣传。
加入涟源市大学生联合会(涟源学联)，团结组织古塘乡大学生顺利完成本乡镇的慰问孤寡老人活动。</t>
  </si>
  <si>
    <t>2018年9月至12月:在怀化市第四中学实习物理教学与班主任工作。</t>
  </si>
  <si>
    <t>1021201906131255017099</t>
  </si>
  <si>
    <t>430524198801111216</t>
  </si>
  <si>
    <t>郑昆</t>
  </si>
  <si>
    <t>15173954750</t>
  </si>
  <si>
    <t>1988-01-11</t>
  </si>
  <si>
    <t>湖南省隆回县金石桥镇益门村四组</t>
  </si>
  <si>
    <t>初中物理教师资格证</t>
  </si>
  <si>
    <t>认定中</t>
  </si>
  <si>
    <t xml:space="preserve">2005.9-2008.6隆回六中
2008.9-2009.6东方中学
2009.9-2013.6湖南文理学院
2017.9-2018.6继志小学
2018.9至今华星职业技术学校
</t>
  </si>
  <si>
    <t>1021201906131257187105</t>
  </si>
  <si>
    <t>430528199611057351</t>
  </si>
  <si>
    <t>文利军</t>
  </si>
  <si>
    <t>15115147736</t>
  </si>
  <si>
    <t>1996-11-05</t>
  </si>
  <si>
    <t>物理学师范</t>
  </si>
  <si>
    <t>湖南省邵阳市新宁县</t>
  </si>
  <si>
    <t>湖南省邵阳市新宁县回龙镇</t>
  </si>
  <si>
    <t>篮球</t>
  </si>
  <si>
    <t>2019年毕业于怀化学院</t>
  </si>
  <si>
    <t>2018年9月到12月在怀化四中实习。</t>
  </si>
  <si>
    <t>1021201906131338087156</t>
  </si>
  <si>
    <t>430381199811195012</t>
  </si>
  <si>
    <t>周琦</t>
  </si>
  <si>
    <t>15211582133</t>
  </si>
  <si>
    <t>1998-11-19</t>
  </si>
  <si>
    <t>湖南省怀化市鹤城区坨院街道怀化学院西区</t>
  </si>
  <si>
    <t>2019年3月到5月在湘乡市树人中学实习物理教学与班主任工作</t>
  </si>
  <si>
    <t>1021201906131353587171</t>
  </si>
  <si>
    <t>430321199507169016</t>
  </si>
  <si>
    <t>彭钊</t>
  </si>
  <si>
    <t>17373259362</t>
  </si>
  <si>
    <t>1995-07-16</t>
  </si>
  <si>
    <t>603253584@qq.com</t>
  </si>
  <si>
    <t>湖南省湘潭县中路铺镇中心卫生院</t>
  </si>
  <si>
    <t>初级中学教师资格证（物理）</t>
  </si>
  <si>
    <t>湘潭市教育局</t>
  </si>
  <si>
    <t>2017.07-2018.07深圳市南芳塘坑学校 物理教师
2013.09-2017.06吉首大学
2010.09-2013.06湘潭县第五中学</t>
  </si>
  <si>
    <t>2017.07-2018.07深圳市南芳塘坑学校 物理教师</t>
  </si>
  <si>
    <t>1021201906131454467235</t>
  </si>
  <si>
    <t>430224199709063635</t>
  </si>
  <si>
    <t>周立旺</t>
  </si>
  <si>
    <t>18890243866</t>
  </si>
  <si>
    <t>1997-09-06</t>
  </si>
  <si>
    <t>湖南省茶陵县</t>
  </si>
  <si>
    <t>2019年6月毕业于怀化学院</t>
  </si>
  <si>
    <t>2018年9月至12月在怀化四中实习物理教学与班主任工作</t>
  </si>
  <si>
    <t>1021201906131709087346</t>
  </si>
  <si>
    <t>432524199101181615</t>
  </si>
  <si>
    <t xml:space="preserve">罗武兵 </t>
  </si>
  <si>
    <t>18574462017</t>
  </si>
  <si>
    <t>1991-01-18</t>
  </si>
  <si>
    <t>湖南省娄底市新化县石冲口镇潮水铺村</t>
  </si>
  <si>
    <t>未</t>
  </si>
  <si>
    <t>2278812721@qq.con</t>
  </si>
  <si>
    <t>新田县职业中专</t>
  </si>
  <si>
    <t>初中物理</t>
  </si>
  <si>
    <t>娄底市人社局</t>
  </si>
  <si>
    <t>2008.9-2011.6新化县第三中学
2011.9-2015.6邵阳学院
2015.6-2015.12深圳中集专用车
2016.3-2019.6湖南中全教育机器人教师</t>
  </si>
  <si>
    <t>2016.3-2019.6湖南中全教育机器人教师.外派至新田职业中专任机器人专业教师，兼班主任，每年获得公司，学校颁发的优秀教师，优秀班主任荣誉称号</t>
  </si>
  <si>
    <t>1021201906131842027398</t>
  </si>
  <si>
    <t>431122199512173614</t>
  </si>
  <si>
    <t>王云辉</t>
  </si>
  <si>
    <t>15274570397</t>
  </si>
  <si>
    <t>1995-12-17</t>
  </si>
  <si>
    <t>湖南省东安县</t>
  </si>
  <si>
    <t>1021201906131851457408</t>
  </si>
  <si>
    <t>430525199704059314</t>
  </si>
  <si>
    <t>黄铁</t>
  </si>
  <si>
    <t>1997-04-05</t>
  </si>
  <si>
    <t>湖南省通道县</t>
  </si>
  <si>
    <t>1021201906131923537426</t>
  </si>
  <si>
    <t>430523199508161554</t>
  </si>
  <si>
    <t>邓文宇</t>
  </si>
  <si>
    <t>17670968120</t>
  </si>
  <si>
    <t>湖南省邵阳县</t>
  </si>
  <si>
    <t>高级中学物理教师资格证</t>
  </si>
  <si>
    <t>2019年3月至5月在怀化二中实习物理教学与班主任工作</t>
  </si>
  <si>
    <t>1021201906132018037464</t>
  </si>
  <si>
    <t>430626199803086731</t>
  </si>
  <si>
    <t>黎明愿</t>
  </si>
  <si>
    <t>15111575092</t>
  </si>
  <si>
    <t>1998-03-08</t>
  </si>
  <si>
    <t>湖南省平江县</t>
  </si>
  <si>
    <t>1021201906132026067468</t>
  </si>
  <si>
    <t>430525199609270058</t>
  </si>
  <si>
    <t>宁欣</t>
  </si>
  <si>
    <t>13789143623</t>
  </si>
  <si>
    <t>1996-09-27</t>
  </si>
  <si>
    <t>2018年9月至12月在隆回县五星中学实习物理教学与班主任工作</t>
  </si>
  <si>
    <t>1021201906132037517473</t>
  </si>
  <si>
    <t>432524199804205126</t>
  </si>
  <si>
    <t>奉瑾瑜</t>
  </si>
  <si>
    <t>15273441373</t>
  </si>
  <si>
    <t>1998-04-20</t>
  </si>
  <si>
    <t>2019.06.17</t>
  </si>
  <si>
    <t>湖南省娄底市新化县奉家镇坪上村十五组</t>
  </si>
  <si>
    <t>2012.09-2015.06 湖南省新化一中
2015.09-2019.06 衡阳师范学院南岳学院</t>
  </si>
  <si>
    <t>1021201906140952077635</t>
  </si>
  <si>
    <t>431224199610256323</t>
  </si>
  <si>
    <t>阳娜</t>
  </si>
  <si>
    <t>13762917071</t>
  </si>
  <si>
    <t>1996-10-25</t>
  </si>
  <si>
    <t>瑶</t>
  </si>
  <si>
    <t>湖南省怀化市溆浦县</t>
  </si>
  <si>
    <t>2014年-2018年 就读兴义民族师范学院</t>
  </si>
  <si>
    <t>1021201906141110497687</t>
  </si>
  <si>
    <t>432524199711231923</t>
  </si>
  <si>
    <t>胡文琳</t>
  </si>
  <si>
    <t>17749665464</t>
  </si>
  <si>
    <t>1997-11-23</t>
  </si>
  <si>
    <t>1825143412@qq.com</t>
  </si>
  <si>
    <t>湖南省衡阳市雁峰区黄白路179号</t>
  </si>
  <si>
    <t>2012年9月-2015年6月在冷水江市第六中学就读
2015年9月-2019年6月在衡阳师范学院南岳学院物理与电子信息科学系物理学专业学习</t>
  </si>
  <si>
    <t>2018年9月-2019年1月在郴州市安仁县第三中学实习，并获得优秀实习生荣誉称号</t>
  </si>
  <si>
    <t>1021201906141518017836</t>
  </si>
  <si>
    <t>430522199702190029</t>
  </si>
  <si>
    <t>陈秋思</t>
  </si>
  <si>
    <t>18674719764</t>
  </si>
  <si>
    <t>1997-02-19</t>
  </si>
  <si>
    <t>新邵酿溪镇</t>
  </si>
  <si>
    <t>2015年9月-2019年6月 衡阳师范学院南岳学院</t>
  </si>
  <si>
    <t>1021201906150025288045</t>
  </si>
  <si>
    <t>432502199401125422</t>
  </si>
  <si>
    <t>蒋琼</t>
  </si>
  <si>
    <t>15873865006</t>
  </si>
  <si>
    <t>1994-01-12</t>
  </si>
  <si>
    <t>冷水江市渣渡镇木丰学校</t>
  </si>
  <si>
    <t>画画写作</t>
  </si>
  <si>
    <t>2008.9—2011.6就读于冷水江市第六中学
2011.9—2015.6就读于衡阳师范学院南岳学院
2015.6—2016.6培训机构上班
2016.9至今新化十一中上班</t>
  </si>
  <si>
    <t>2016年任教物理以来，所带班物理一直名列全镇前茅。2018年所带的第一届学生毕业，通过我和任课老师的共同努力，我班一中上线率为全镇第一，重点高中上线人数全镇第一！</t>
  </si>
  <si>
    <t>1021201906130842456706</t>
  </si>
  <si>
    <t>431121198707227343</t>
  </si>
  <si>
    <t>桂芬</t>
  </si>
  <si>
    <t>15873875026</t>
  </si>
  <si>
    <t>1987-07-22</t>
  </si>
  <si>
    <t>湖南省冷水江市中连乡坝塘村八组</t>
  </si>
  <si>
    <t>2007.09-2011.06 湖南科技大学
2011.06-2016.09 双峰海螺
2016.09-2019.06 涟源伏口漆树中学</t>
  </si>
  <si>
    <t>1021201906131021386870</t>
  </si>
  <si>
    <t>430524199401140020</t>
  </si>
  <si>
    <t>尹浩波</t>
  </si>
  <si>
    <t>13337222253</t>
  </si>
  <si>
    <t>1994-01-14</t>
  </si>
  <si>
    <t>湖南邵阳隆回县司门前镇</t>
  </si>
  <si>
    <t>2017.9-2019.1在司门前镇中学代课
2019.2-现在在长沙星洲教育培训机构任教</t>
  </si>
  <si>
    <t>1021201906131111116956</t>
  </si>
  <si>
    <t>430481199605170100</t>
  </si>
  <si>
    <t>罗珂</t>
  </si>
  <si>
    <t>18574369882</t>
  </si>
  <si>
    <t>2019.6.17日</t>
  </si>
  <si>
    <t>421800</t>
  </si>
  <si>
    <t>915917443@qq.com</t>
  </si>
  <si>
    <t>湖南省衡阳市耒阳市五里牌街道国税花苑B704</t>
  </si>
  <si>
    <t>="校园活动：
2016.06-2017.06 湘潭大学环境与资源学院团委 组织部部长
2017.07.01-2017.07.10 大学生三下乡      
2017.10-2019.03  大学生创新实验   
实习经历：
2016.07-2018.02 耒阳市Flawless课外培训学校 化学辅导老师
2018.6-2018.7 湖南省佳蓝技术检测公司 获“优秀实习生”荣誉
荣誉/技能证书：
语言能力：通过大学英语四、六级（CET4: 514  CET6:450）；普通话二级乙</t>
  </si>
  <si>
    <t>1021201906131120096971</t>
  </si>
  <si>
    <t>431322199604250040</t>
  </si>
  <si>
    <t>陆奕</t>
  </si>
  <si>
    <t>18874480625</t>
  </si>
  <si>
    <t>1996-04-25</t>
  </si>
  <si>
    <t>城乡规划专业</t>
  </si>
  <si>
    <t>1025909056@qq.com</t>
  </si>
  <si>
    <t>湖南省娄底市新化县学府南路学府建材城1栋</t>
  </si>
  <si>
    <t>本人今年23岁，2019年毕业于吉首大学，本科期间获得过奖学金，担任过班干部，同时积极参加各种社会实践活动，有做家教、教育宣传等的工作经历，毕业后想为家乡中学的教育教学奉献力量，并在教师岗位中吸取教学经验，丰富教学体系，达到自身以及学生的学识与素养综合提升。</t>
  </si>
  <si>
    <t>1021201906131458397241</t>
  </si>
  <si>
    <t>432524198909091968</t>
  </si>
  <si>
    <t>李萍</t>
  </si>
  <si>
    <t>15773868392</t>
  </si>
  <si>
    <t>1989-09-09</t>
  </si>
  <si>
    <t>制药工程</t>
  </si>
  <si>
    <t>2014年10月</t>
  </si>
  <si>
    <t>湖南省娄底市新化县炉观镇思礼村</t>
  </si>
  <si>
    <t>2012.9-2014.10湖南大学
2007.9-2012.6湖南人文科技学院</t>
  </si>
  <si>
    <t>1021201906131534327275</t>
  </si>
  <si>
    <t>432502199209137626</t>
  </si>
  <si>
    <t>谢宜</t>
  </si>
  <si>
    <t>15773851675</t>
  </si>
  <si>
    <t>1992-09-13</t>
  </si>
  <si>
    <t>湖南省娄底冷水江市铎山镇</t>
  </si>
  <si>
    <t>初中化学</t>
  </si>
  <si>
    <t>湖南省娄底市教育局毕业生就业办公室</t>
  </si>
  <si>
    <t>2012.9-2016.6  长沙学院
2016.6-2017.9  湖南省食品测试分析中心
2018.1-2019.3  新学舟教育</t>
  </si>
  <si>
    <t>在2018.1-2019.3期间在培训机构担任上课辅导老师</t>
  </si>
  <si>
    <t>1021201906131559497296</t>
  </si>
  <si>
    <t>431322198911270047</t>
  </si>
  <si>
    <t>邹艳花</t>
  </si>
  <si>
    <t>18670304688</t>
  </si>
  <si>
    <t>1989-11-27</t>
  </si>
  <si>
    <t>湖南省新化县游家镇新亭村</t>
  </si>
  <si>
    <t>z244519579@126.com</t>
  </si>
  <si>
    <t>湖南省新化县科头乡科头村</t>
  </si>
  <si>
    <t>2001年8月-2004年6月，就读于栗山中学；
2004年8月-2007年6月，就读于新化三中；
2007年8月-2008年6月，就读于资江中学；
2008年8月-2012年6月，就读于湘潭大学化工学院；
2012年6月-2017年11月，于湖南新合新生物医药有限公司工作。</t>
  </si>
  <si>
    <t>1021201906131738007362</t>
  </si>
  <si>
    <t>432524199012071270</t>
  </si>
  <si>
    <t>曾肖</t>
  </si>
  <si>
    <t>18274822305</t>
  </si>
  <si>
    <t>1990-12-07</t>
  </si>
  <si>
    <t>湖南省娄底市新化县科头乡竹山村九组14号</t>
  </si>
  <si>
    <t>513852749@qq.com</t>
  </si>
  <si>
    <t>初中化学教师资格证</t>
  </si>
  <si>
    <t>正在认证</t>
  </si>
  <si>
    <t>娄底市新化县人力资源服务中心</t>
  </si>
  <si>
    <t>2007.09-2010.06 新化三中
2010.09-2011.06 资江中学
2011.09-2015.06 湖南师范大学树达学院 金融学
2015.07-2016.02 待业
2016.03-2017.03 北京世为文化有限责任公司 化学编辑 工作
2017.04-2017.11 待业
2017.12-2018.10 平安人寿保险股份有限责任公司湖南分公司 保险拓展员 工作
2018.11-至今 待业</t>
  </si>
  <si>
    <t>2016.03-2017.03北京世为文化有限责任公司 任化学编辑岗位工作</t>
  </si>
  <si>
    <t>1021201906132003147453</t>
  </si>
  <si>
    <t>432501199607213528</t>
  </si>
  <si>
    <t>吕姣</t>
  </si>
  <si>
    <t>18707388689</t>
  </si>
  <si>
    <t>1996-07-21</t>
  </si>
  <si>
    <t>湖南省娄底市娄星区石井镇百亩村</t>
  </si>
  <si>
    <t>高级化学教师资格证</t>
  </si>
  <si>
    <t>2014年9月至2018年6月就读于湖南文理学院
2018年9月至今就业于娄底市第一中学教育集团春元中学</t>
  </si>
  <si>
    <t xml:space="preserve">2017年9月至2018年2月于澧县第四中学顶岗实习
2018年9月至今就业于娄底市第一中学教育集团春元中学
</t>
  </si>
  <si>
    <t>1021201906132007247455</t>
  </si>
  <si>
    <t>432524199508081421</t>
  </si>
  <si>
    <t>曾金</t>
  </si>
  <si>
    <t>18665354018</t>
  </si>
  <si>
    <t>1995-08-08</t>
  </si>
  <si>
    <t>青岛科技大学</t>
  </si>
  <si>
    <t>湖南省娄底市新化县维山乡石屋村</t>
  </si>
  <si>
    <t>2010.9-2013.6 高中就读于新化县第一中学，踏实努力，勤奋好学，老师同学评价俱佳；
2013.9-2017.7 就读于本科一批学校青岛科技大学应用化学专业，在校期间学习品德良好，多次获评“优秀学生”及各档奖学金，校园活动表现同样出色，获学院“优秀干部”称号；
2017.8-2019.4 于上市公司有棵树集团工作，爱岗敬业，业务水平优秀。</t>
  </si>
  <si>
    <t>1021201906132326127549</t>
  </si>
  <si>
    <t>43250219930912382X</t>
  </si>
  <si>
    <t>李艳霞</t>
  </si>
  <si>
    <t>15173851976</t>
  </si>
  <si>
    <t>1993-09-12</t>
  </si>
  <si>
    <t>西南民族大学</t>
  </si>
  <si>
    <t>湖南省冷水江市菊花井</t>
  </si>
  <si>
    <t>2011年6月-2015年6月  西南民族大学本科就读
2015年8月-2018年8月  湖南新化特岗服务教师</t>
  </si>
  <si>
    <t>2015年8月-2018年8月  湖南新化特岗服务教师</t>
  </si>
  <si>
    <t>1021201906141224287733</t>
  </si>
  <si>
    <t>432524199402035427</t>
  </si>
  <si>
    <t>袁捷</t>
  </si>
  <si>
    <t>18711814251</t>
  </si>
  <si>
    <t>1994-02-03</t>
  </si>
  <si>
    <t>湖南省新化县游家镇黄连村</t>
  </si>
  <si>
    <t>2295826390@qq.com</t>
  </si>
  <si>
    <t>二级</t>
  </si>
  <si>
    <t>2016</t>
  </si>
  <si>
    <t>教书</t>
  </si>
  <si>
    <t>2016年到2019年教书</t>
  </si>
  <si>
    <t>教化学在县排名比较靠前，被评为优秀教师</t>
  </si>
  <si>
    <t>1021201906141622347868</t>
  </si>
  <si>
    <t>432524199303158819</t>
  </si>
  <si>
    <t>陈名懿</t>
  </si>
  <si>
    <t>15111183113</t>
  </si>
  <si>
    <t>1993-03-15</t>
  </si>
  <si>
    <t>西安石油大学</t>
  </si>
  <si>
    <t>湖南省新化县圳上镇江下村7组</t>
  </si>
  <si>
    <t>2014.6-2018.9 湖南桑顿新能源有限公司
2018.9-至今 待业</t>
  </si>
  <si>
    <t>1021201906141813537903</t>
  </si>
  <si>
    <t>432524199010088423</t>
  </si>
  <si>
    <t>罗琴</t>
  </si>
  <si>
    <t>18627569137</t>
  </si>
  <si>
    <t>1990-10-08</t>
  </si>
  <si>
    <t>无机非金属材料工程</t>
  </si>
  <si>
    <t>湖南娄底市新化县白溪镇清塘村3组12号</t>
  </si>
  <si>
    <t>2010年9月—2014年6月就读于湖南工学院，任系学生会实践部副部长；
2005年9月至2008年6月就读于新化三中</t>
  </si>
  <si>
    <t>1021201906141823177909</t>
  </si>
  <si>
    <t>520113199606143621</t>
  </si>
  <si>
    <t>陈渝阳</t>
  </si>
  <si>
    <t>18690730351</t>
  </si>
  <si>
    <t>1996-06-14</t>
  </si>
  <si>
    <t>兴义民族师范学校</t>
  </si>
  <si>
    <t>贵州贵阳</t>
  </si>
  <si>
    <t>550000</t>
  </si>
  <si>
    <t>26078211696@qq.com</t>
  </si>
  <si>
    <t>贵州省贵阳市白云区牛场乡</t>
  </si>
  <si>
    <t>化学初级教师资格证</t>
  </si>
  <si>
    <t>贵阳市大中专毕业生就业指导中心</t>
  </si>
  <si>
    <t>2011年9月-2014年6月就读于贵阳市白云区第二中学
2014年9月-2018年6月就读于兴义民族师范学院</t>
  </si>
  <si>
    <t>2018年7月-12月深圳市瀚唐环保科技有限公司任实验员
2018年12月-4月在贵阳市优柏思教育任教师
2019年4月至今在洪江马承教育任教师</t>
  </si>
  <si>
    <t>1021201906141858107917</t>
  </si>
  <si>
    <t>432503199501170577</t>
  </si>
  <si>
    <t>梁高程</t>
  </si>
  <si>
    <t>15186483996</t>
  </si>
  <si>
    <t>1995-01-17</t>
  </si>
  <si>
    <t>1004565128@qq.com</t>
  </si>
  <si>
    <t>湖南省娄底市涟源市石马山镇排长村</t>
  </si>
  <si>
    <t>涟源人才中心</t>
  </si>
  <si>
    <t>吹笛子</t>
  </si>
  <si>
    <t>2014年9月-2018年6月就读于兴义民族师范学院</t>
  </si>
  <si>
    <t>2018年12月-至今湖南久日新材料技术员</t>
  </si>
  <si>
    <t>1021201906151021528131</t>
  </si>
  <si>
    <t>433123199501216912</t>
  </si>
  <si>
    <t>龙文辉</t>
  </si>
  <si>
    <t>13874494455</t>
  </si>
  <si>
    <t>1995-01-21</t>
  </si>
  <si>
    <t>湖南省凤凰县</t>
  </si>
  <si>
    <t>416207</t>
  </si>
  <si>
    <t>1079362800@qq.com</t>
  </si>
  <si>
    <t>湖南省凤凰县山江镇板建业村一组</t>
  </si>
  <si>
    <t>2019.6.30</t>
  </si>
  <si>
    <t>湖南省湘西自治州教育局和体育局毕业生就业办公室</t>
  </si>
  <si>
    <t>篮球、唱歌</t>
  </si>
  <si>
    <t>2015-2016学年担任学生分会办公室委员；2016-2017学年担任学生分会办公室主任并获“优秀部长”；2016年6月参加大学生暑期“三下乡”社会实践活动并获优秀实践队员；两次参加怀化学院第七届、第八届“格致杯”大学生课外化学化工类创新作品竞赛并获“三等奖”、“二等奖”；2017—2018学年被评为优秀共青团员。</t>
  </si>
  <si>
    <t>2018年9月-2019年1月在凤凰县思源实验学校进行一个学期的教育实习，期间担任代课化学老师，在实习期间被评为“最受学生欢迎的实习老师”。</t>
  </si>
  <si>
    <t>1021201906151515438286</t>
  </si>
  <si>
    <t>430522198910275882</t>
  </si>
  <si>
    <t>朱芹芹</t>
  </si>
  <si>
    <t>18473934952</t>
  </si>
  <si>
    <t>1989-10-27</t>
  </si>
  <si>
    <t>化学与生物</t>
  </si>
  <si>
    <t>湖南省邵阳市新邵县小塘镇</t>
  </si>
  <si>
    <t>湖南省邵阳市新邵县小塘镇栗江村</t>
  </si>
  <si>
    <t>2013年毕业于衡阳师范学院后在新邵县上班</t>
  </si>
  <si>
    <t>1021201906151525408303</t>
  </si>
  <si>
    <t>432524199012048046</t>
  </si>
  <si>
    <t>罗二云</t>
  </si>
  <si>
    <t>15802661630</t>
  </si>
  <si>
    <t>1990-12-04</t>
  </si>
  <si>
    <t>湖南省长沙市芙蓉区</t>
  </si>
  <si>
    <t>2014.06</t>
  </si>
  <si>
    <t>421001</t>
  </si>
  <si>
    <t>861662628@qq.com</t>
  </si>
  <si>
    <t>宁乡市一环北路566号</t>
  </si>
  <si>
    <t>2007.9-2010.6 新化县第一中学
2010.9-2014.6 南华大学化学化工学院
2014.10-2018.2 新学途教育有限公司</t>
  </si>
  <si>
    <t>1021201906121005256625</t>
  </si>
  <si>
    <t>432501199312100040</t>
  </si>
  <si>
    <t>谢欢</t>
  </si>
  <si>
    <t>18216489196</t>
  </si>
  <si>
    <t>1993-12-10</t>
  </si>
  <si>
    <t>湖南省娄底市娄星区娄底三中</t>
  </si>
  <si>
    <t>2016.9-2019.6 新化县游家镇东岭中学 特岗教师
（合同期已满，已辞职）</t>
  </si>
  <si>
    <t>新化县优秀教师
新化县教师素养大赛初中生物二等奖</t>
  </si>
  <si>
    <t>1021201906131006366839</t>
  </si>
  <si>
    <t>432503199705076523</t>
  </si>
  <si>
    <t>谢丽诗</t>
  </si>
  <si>
    <t>18867218794</t>
  </si>
  <si>
    <t>1997-05-07</t>
  </si>
  <si>
    <t>1223830266@qq.com</t>
  </si>
  <si>
    <t>湖南省涟源市蓝田街道文艺路环保局老家属楼</t>
  </si>
  <si>
    <t>湖南省就业中心</t>
  </si>
  <si>
    <t>2012.09-2015.06  涟源一中
2015.09-2019.06  吉首大学</t>
  </si>
  <si>
    <t>1021201906131027196878</t>
  </si>
  <si>
    <t>432501199202044527</t>
  </si>
  <si>
    <t>彭柳</t>
  </si>
  <si>
    <t>18073812887</t>
  </si>
  <si>
    <t>1992-02-04</t>
  </si>
  <si>
    <t>西南林业大学</t>
  </si>
  <si>
    <t>园林</t>
  </si>
  <si>
    <t>湖南省娄底市娄星区水木华庭小区</t>
  </si>
  <si>
    <t>2006.9-2009.6 高中就读于娄底市第二中学
2009.9-2013.6 大学就读于西南林业大学
2013.7-2014.10 就职于中浩建设股份有限公司
2014.10-至今 就职于中国电信股份有限公司娄底分公司</t>
  </si>
  <si>
    <t>1021201906131045186910</t>
  </si>
  <si>
    <t>432503199007190054</t>
  </si>
  <si>
    <t>毛星</t>
  </si>
  <si>
    <t>18390570727</t>
  </si>
  <si>
    <t>1990-07-19</t>
  </si>
  <si>
    <t>四川省乐山师范学院</t>
  </si>
  <si>
    <t>201512</t>
  </si>
  <si>
    <t>唱歌，乒乓球</t>
  </si>
  <si>
    <t>2010.09-2014.06四川省乐山师范学院
2014.09-至今新化县天门乡中心学校</t>
  </si>
  <si>
    <t>2015-2016天门乡优秀教师
2016-2017天门乡优秀教师，优秀班主任
2017-2018新化县优秀教师
         天门乡优秀教师，优秀班主任
2016生物中考单科全县第十五
2017物理中考单科全县第七
2018生物中考单科全县第十</t>
  </si>
  <si>
    <t>1021201906131110126953</t>
  </si>
  <si>
    <t>432522199702281889</t>
  </si>
  <si>
    <t>欧阳敏</t>
  </si>
  <si>
    <t>15773954298</t>
  </si>
  <si>
    <t>测控技术与仪器</t>
  </si>
  <si>
    <t>2330875295@qq.com</t>
  </si>
  <si>
    <t>湖南省双峰县青树坪镇</t>
  </si>
  <si>
    <t>初中生物教师资格证</t>
  </si>
  <si>
    <t>正在认证中，预计2019年7月</t>
  </si>
  <si>
    <t>双峰县人才市场</t>
  </si>
  <si>
    <t>2011年9月-2014年6月双峰二中就读。
2014年9月-2018年6月邵阳学院测控技术与仪器专业学习。</t>
  </si>
  <si>
    <t>1021201906131716547352</t>
  </si>
  <si>
    <t>432503199607115664</t>
  </si>
  <si>
    <t>周叶慧</t>
  </si>
  <si>
    <t>13804818137</t>
  </si>
  <si>
    <t>1996-07-11</t>
  </si>
  <si>
    <t>牡丹江师范学院</t>
  </si>
  <si>
    <t>湖南省涟源市金盆村</t>
  </si>
  <si>
    <t>1484210783@qq.com</t>
  </si>
  <si>
    <t>湖南省娄底市娄星区花山街道花山东路161号</t>
  </si>
  <si>
    <t>2003.9-2009.7 湖南省娄底市长井小学
2009.9-2012.7 湖南省娄底市第四中学
2012.9-2015.7 湖南省娄底市第四中学
2015.9-2019.7 黑龙江省牡丹江师范学院</t>
  </si>
  <si>
    <t>1021201906132001557451</t>
  </si>
  <si>
    <t>430511198910102069</t>
  </si>
  <si>
    <t>唐妮萍</t>
  </si>
  <si>
    <t>13657440910</t>
  </si>
  <si>
    <t>华南农业大学</t>
  </si>
  <si>
    <t>中国共产党</t>
  </si>
  <si>
    <t>湖南省邵阳市北塔区新滩社区</t>
  </si>
  <si>
    <t>201602-201705 链家网 产品运营
201706-201712 湖南广播电视大学直属学院  班主任
201801-至今   捷信消费金融有限公司      培训师</t>
  </si>
  <si>
    <t>2017年10月荣获湖南广播电视大学直属学院“教务工作先进个人”</t>
  </si>
  <si>
    <t>1021201906132200567515</t>
  </si>
  <si>
    <t>430524199203277798</t>
  </si>
  <si>
    <t>文丹</t>
  </si>
  <si>
    <t>18570345176</t>
  </si>
  <si>
    <t>1992-03-27</t>
  </si>
  <si>
    <t>邵阳市隆回县</t>
  </si>
  <si>
    <t>274155402@qq.com</t>
  </si>
  <si>
    <t>邵阳市隆回县雨山便民服务中心</t>
  </si>
  <si>
    <t>湖南省人才中心</t>
  </si>
  <si>
    <t>2010.9-2014.6 湖南工学院</t>
  </si>
  <si>
    <t xml:space="preserve">	
公立中学代课时间3个学期</t>
  </si>
  <si>
    <t>1021201906140843587589</t>
  </si>
  <si>
    <t>430124199602295166</t>
  </si>
  <si>
    <t>唐吉</t>
  </si>
  <si>
    <t>13517452380</t>
  </si>
  <si>
    <t>1996-02-29</t>
  </si>
  <si>
    <t>湖南省长沙市宁乡市双凫铺镇宁乡五中</t>
  </si>
  <si>
    <t>大学主修课程：生物科学专业：教育学，心理学，生物化学，有机化学，无机化学，微生物，分子生物学，细胞生物学，遗传学，动物学，植物学等学科
能力及特长：
1、较好的组织沟通能力；擅长摄影，拍摄；
2、协助学生会创办特色性活动；熟练掌握使用Office办公软件；
3、高中生物教师资格证，普通话证，驾驶证，计算机国家二级证；</t>
  </si>
  <si>
    <t>="一、2017年2月-2017年4月 毕业教育实习到洪江市芙蓉中学任教两个月：
1、担任高一年级两个班的生物课程和生物实验课程的教学任务；
2、担任一个班的班主任工作，主持班级日常事物，组织开展三次主题班会活动；
3、参与两次学校月考，生物组制卷、监卷和阅卷工作；
4、参与两次“校园安全”值周工作；
5、获得“优秀实习生”称号。
二、2017年暑假在怀化市一鸣教育培训机构任兼职教师及家庭教师：
1、高中生物“一对一”家教辅导；
2、一个辅导班的初中生物。
三、2018年-至今：
宁乡</t>
  </si>
  <si>
    <t>1021201906141357267796</t>
  </si>
  <si>
    <t>432524199003148328</t>
  </si>
  <si>
    <t>谢媛</t>
  </si>
  <si>
    <t>15907381698</t>
  </si>
  <si>
    <t>1990-03-14</t>
  </si>
  <si>
    <t>201306</t>
  </si>
  <si>
    <t>湖南省新化县白溪镇第六中学</t>
  </si>
  <si>
    <t>200609-200906  在长沙市周南中学读高中
200909-201306  在常德市湖南文理学院读大学
201308-201605  在东莞华美乐集团工作
201609至今     作为特岗教师在新化县第六中学教书</t>
  </si>
  <si>
    <t>曾获得青年生物教师教学比武新化县一等奖，娄底市二等奖
从事高中生物教学三年，初中生物教学一年。</t>
  </si>
  <si>
    <t>1021201906141418537804</t>
  </si>
  <si>
    <t>52222319961005121X</t>
  </si>
  <si>
    <t>杨兵</t>
  </si>
  <si>
    <t>13310461137</t>
  </si>
  <si>
    <t>1996-10-05</t>
  </si>
  <si>
    <t>贵州省玉屏县</t>
  </si>
  <si>
    <t>湖南省新化县湖南师大思沁新化实验学校</t>
  </si>
  <si>
    <t>玉屏县人社局</t>
  </si>
  <si>
    <t>2014年进入铜仁学院学习，2014年-2016年担任生物科学班班长，2016-2017年担任院团总支副书记。2018年上学年在铜仁市第九中学进行教学实习。2018年10月在湖南师大思沁新化实验学校任教生物。</t>
  </si>
  <si>
    <t>1021201906141555087854</t>
  </si>
  <si>
    <t>430124199102029160</t>
  </si>
  <si>
    <t>钟旭</t>
  </si>
  <si>
    <t>15575996088</t>
  </si>
  <si>
    <t>1991-02-02</t>
  </si>
  <si>
    <t>中南林业科技大学</t>
  </si>
  <si>
    <t>金融</t>
  </si>
  <si>
    <t>湖南省长沙市宁乡市大屯营乡天里村</t>
  </si>
  <si>
    <t>2014年6月至2016年12月工作于湖南华豪科技发展有限公司
2019年2月至今工作于宁乡市大屯营乡同荣完小，任五年级数学老师</t>
  </si>
  <si>
    <t>1021201906141858007916</t>
  </si>
  <si>
    <t>430522198711133961</t>
  </si>
  <si>
    <t>谢新花</t>
  </si>
  <si>
    <t>15243990543</t>
  </si>
  <si>
    <t>1987-11-13</t>
  </si>
  <si>
    <t>生物教育</t>
  </si>
  <si>
    <t>湖南省邵阳市新邵</t>
  </si>
  <si>
    <t>湖南省邵阳市新邵县潭府乡中学</t>
  </si>
  <si>
    <t>中学一级教师</t>
  </si>
  <si>
    <t>2013年9月至2014年8月在新邵县潭府乡车寺中学担任小学三年级和一年级的数学；2014年至今在新邵县潭府乡担任九年级化学和生物学科教学，屡次获得全乡期末检测第一名和教育局组织的全县化学课堂改革教学比武“二等奖”，“一等奖”。</t>
  </si>
  <si>
    <t>2014年9月至2015年6月担任七年级生物教学，2015年9月至2016年1月担任七年级生物教学；2018年9月至今担任生物学科教学，多次取得全乡期末质量检测第一名，并且在县教育局组织的全县生物课堂改革教学比武中荣获“二等奖”</t>
  </si>
  <si>
    <t>1021201906141919097926</t>
  </si>
  <si>
    <t>43252219950123826X</t>
  </si>
  <si>
    <t>周易安</t>
  </si>
  <si>
    <t>13786801907</t>
  </si>
  <si>
    <t>417709</t>
  </si>
  <si>
    <t>湖南省娄底市双峰县石牛乡桥亭中学</t>
  </si>
  <si>
    <t xml:space="preserve">2012年9月至2016年6月，于湖南文理学院生命科学学院就读。
</t>
  </si>
  <si>
    <t>2017年9月至2019年6月，于双峰县石牛乡桥亭中学任教生物。</t>
  </si>
  <si>
    <t>1021201906142117567975</t>
  </si>
  <si>
    <t>430426199701258300</t>
  </si>
  <si>
    <t>彭灿</t>
  </si>
  <si>
    <t>18473483239</t>
  </si>
  <si>
    <t>衡阳师院</t>
  </si>
  <si>
    <t>湖南祁东</t>
  </si>
  <si>
    <t>421600</t>
  </si>
  <si>
    <t>1363080206@qq.com</t>
  </si>
  <si>
    <t>湖南省祁东县双桥镇何家村彭家组</t>
  </si>
  <si>
    <t>2014-2018年就读于衡阳师范学院
2017-2018年于衡山县星源学校实行
2018-2019年于祁东县云兴湖学校任教</t>
  </si>
  <si>
    <t>1021201906142134247986</t>
  </si>
  <si>
    <t>432503199606110685</t>
  </si>
  <si>
    <t>刘姣</t>
  </si>
  <si>
    <t>17680726205</t>
  </si>
  <si>
    <t>1996-06-11</t>
  </si>
  <si>
    <t>398270865qq.com</t>
  </si>
  <si>
    <t>湖南省娄底涟源市涟水学校</t>
  </si>
  <si>
    <t xml:space="preserve">201309-201706 就读于湖南第一师范学院旅游管理专业
201708-201807 任职于新疆吐鲁番市亚尔中学
201808-至今 任职于湖南省娄底市涟源涟水学校 </t>
  </si>
  <si>
    <t>201708-201807 任职于新疆吐鲁番市亚尔中学 担任七年级生物教学兼班主任
201808-至今 任职于湖南省娄底市涟源涟水学校 担任八年级生物教学工作</t>
  </si>
  <si>
    <t>1021201906150928548096</t>
  </si>
  <si>
    <t>432524199712168313</t>
  </si>
  <si>
    <t>陈志青</t>
  </si>
  <si>
    <t>18152696281</t>
  </si>
  <si>
    <t>1997-12-16</t>
  </si>
  <si>
    <t>湖南省娄底市新化县白溪镇富溪村4组</t>
  </si>
  <si>
    <t>高中生物</t>
  </si>
  <si>
    <t>男，21岁。本科读生物科学师范专业，想从事教育行业。</t>
  </si>
  <si>
    <t>大四上学期在常德顶岗实习一学期。大四下学期在新化学校实习</t>
  </si>
  <si>
    <t>1021201906151224458188</t>
  </si>
  <si>
    <t>432503199611018023</t>
  </si>
  <si>
    <t>毛颖辉</t>
  </si>
  <si>
    <t>15673852979</t>
  </si>
  <si>
    <t>1996-11-01</t>
  </si>
  <si>
    <t>湖南省涟源市荷塘镇</t>
  </si>
  <si>
    <t>高级中学教师资格（生物）</t>
  </si>
  <si>
    <t>涟源市人力资源和社会保障局</t>
  </si>
  <si>
    <t>2011.07-2014.06就读与涟源一中
2014.09-2018.07就读于贵州师范学院
2018.07-2019.02备考待业
2019.02-至今   任职于娄底一中（无编制）</t>
  </si>
  <si>
    <t>2017.09-2017.12实习于娄底五中
2019.02-至今   就职于娄底一中</t>
  </si>
  <si>
    <t>1021201906091459296522</t>
  </si>
  <si>
    <t>522130199104090820</t>
  </si>
  <si>
    <t>罗芹</t>
  </si>
  <si>
    <t>18798768425</t>
  </si>
  <si>
    <t>1991-04-09</t>
  </si>
  <si>
    <t>贵州师范大学求是学院</t>
  </si>
  <si>
    <t>贵州省仁怀市</t>
  </si>
  <si>
    <t>2016-07-01</t>
  </si>
  <si>
    <t>564512</t>
  </si>
  <si>
    <t>1624657263@qq.com</t>
  </si>
  <si>
    <t>贵州省仁怀市坛厂镇樟柏村</t>
  </si>
  <si>
    <t>高级中学教师资格证&amp;#8226;历史</t>
  </si>
  <si>
    <t>2009.09-2012.06就读于贵州省仁怀市第一高级中学
2012.06-2016.07就读于贵州师范大学求是学院
2016.03-2017.06小学午托班班老师
2017.06-至今    待业</t>
  </si>
  <si>
    <t>1021201906091516436523</t>
  </si>
  <si>
    <t>522424199401062825</t>
  </si>
  <si>
    <t>蒋静静</t>
  </si>
  <si>
    <t>18785141720</t>
  </si>
  <si>
    <t>1994-01-06</t>
  </si>
  <si>
    <t>贵州省毕节市金沙县</t>
  </si>
  <si>
    <t>贵州省毕节市金沙县高坪乡</t>
  </si>
  <si>
    <t>2012.09-2016.07就读于贵州师范大学求是学院
2017.10——2019.6——贵阳聚盟有限公司—技术支持</t>
  </si>
  <si>
    <t>1021201906131008186844</t>
  </si>
  <si>
    <t>432522199903182983</t>
  </si>
  <si>
    <t>陈清润</t>
  </si>
  <si>
    <t>15200924862</t>
  </si>
  <si>
    <t>1999-03-18</t>
  </si>
  <si>
    <t>湖南省娄底市双峰县锁石镇</t>
  </si>
  <si>
    <t>1549046225@qq.com</t>
  </si>
  <si>
    <t>湖南省娄底市双峰县永丰镇桃树安置区口味居</t>
  </si>
  <si>
    <t>初中历史</t>
  </si>
  <si>
    <t>本人毕业于湖南女子学院，为2019届应届毕业生。在大学期间担任助理辅导员，毕业实习期间在青树坪镇华国中学担任小学三年级班主任，任教语文和英语。</t>
  </si>
  <si>
    <t>本人在大学期间被评为优秀助理辅导员，毕业实习期间在青树坪镇华国中学担任小学三年级班主任，任教语文和英语，得到师生一直好评。</t>
  </si>
  <si>
    <t>1021201906131016346860</t>
  </si>
  <si>
    <t>432502199706219024</t>
  </si>
  <si>
    <t>刘程琳</t>
  </si>
  <si>
    <t>18674338776</t>
  </si>
  <si>
    <t>1997-06-21</t>
  </si>
  <si>
    <t>湖南省</t>
  </si>
  <si>
    <t>360882895</t>
  </si>
  <si>
    <t>湖南省娄底市冷水江市红日小区</t>
  </si>
  <si>
    <t>教育背景：
2012年9月——2015年6月 冷水江市第一中学
2015年9月——2019年6月 吉首大学
实习经历：
2018年9月——2018年12月 湘西州民族中学 高中历史教师兼班主任
工作实践：
2018年12月——2019年6月 福建泉州外国语中学 初一历史教师</t>
  </si>
  <si>
    <t>1021201906131318037138</t>
  </si>
  <si>
    <t>430722199701103043</t>
  </si>
  <si>
    <t>李雅</t>
  </si>
  <si>
    <t>13786675284</t>
  </si>
  <si>
    <t>1997-01-10</t>
  </si>
  <si>
    <t>1163512947@qq.com</t>
  </si>
  <si>
    <t>湖南省娄底市新化县桑梓镇青峰村青峰宾馆</t>
  </si>
  <si>
    <t>历史高级教师资格证</t>
  </si>
  <si>
    <t>湖南省常德市教育局</t>
  </si>
  <si>
    <t>2014年9月—2018年6月，就读于湖南文理学院。
2017年10月—2017年12月，于湖南省常德市汉寿龙池实验中学实习初中历史教师。
2018年8月—2019年6月，于东方文武学校任高中历史教师</t>
  </si>
  <si>
    <t>2017年10月—2017年12月，于湖南省常德市汉寿龙池实验中学实习初中历史教师。
2018年8月—2019年6月，于东方文武学校任高中历史教师
2019年五月获得优秀员工。</t>
  </si>
  <si>
    <t>1021201906131357347173</t>
  </si>
  <si>
    <t>432503199112140569</t>
  </si>
  <si>
    <t>15700761628</t>
  </si>
  <si>
    <t>1991-12-14</t>
  </si>
  <si>
    <t>湖南省涟源市白马镇三协村</t>
  </si>
  <si>
    <t>2007-2010 涟源一中
2010-2014  湖南科技大学潇湘学院
2014-2017   长沙代课</t>
  </si>
  <si>
    <t>1021201906131555277291</t>
  </si>
  <si>
    <t>430382199610092566</t>
  </si>
  <si>
    <t>周畅</t>
  </si>
  <si>
    <t>13349677897</t>
  </si>
  <si>
    <t>湖南韶山</t>
  </si>
  <si>
    <t>411300</t>
  </si>
  <si>
    <t>1090851466@qq.com</t>
  </si>
  <si>
    <t>湖南省韶山市杨林乡白翎村</t>
  </si>
  <si>
    <t xml:space="preserve">201409-201806，就读于湘南学院新闻学专业
</t>
  </si>
  <si>
    <t>1021201906131849287404</t>
  </si>
  <si>
    <t>500239199410265761</t>
  </si>
  <si>
    <t>郑秀容</t>
  </si>
  <si>
    <t>15025730583</t>
  </si>
  <si>
    <t>1994-10-26</t>
  </si>
  <si>
    <t>日语</t>
  </si>
  <si>
    <t>重庆市黔江区</t>
  </si>
  <si>
    <t>409000</t>
  </si>
  <si>
    <t>重庆市黔江区濯水镇蒲花6组</t>
  </si>
  <si>
    <t>初级中学历史教师资格证</t>
  </si>
  <si>
    <t>2019-05</t>
  </si>
  <si>
    <t>2010.09-2014.07重庆市黔江区新华中学读书
2014.09-2018.07重庆师范大学读书</t>
  </si>
  <si>
    <t>重庆市黔江区育才初级中学代课一年（历史学科）</t>
  </si>
  <si>
    <t>1021201906141701047880</t>
  </si>
  <si>
    <t>522732199411042226</t>
  </si>
  <si>
    <t>杨东妹</t>
  </si>
  <si>
    <t>18385827807</t>
  </si>
  <si>
    <t>1994-11-04</t>
  </si>
  <si>
    <t>水族</t>
  </si>
  <si>
    <t>贵州省三都水族自治县</t>
  </si>
  <si>
    <t>2019年7月1日</t>
  </si>
  <si>
    <t>贵州省三都水族自治县水龙乡祥寨村务要组</t>
  </si>
  <si>
    <t>初级中学教师资格证(历史)</t>
  </si>
  <si>
    <t>2018年上半年</t>
  </si>
  <si>
    <t>2011.9-2014.7，于贵州省三都民族中学就读高中；
2014.9-2015.7，于凯里学院就读少数民族预科；
2015.9-2019.7，于凯里学院就读历史学专业。</t>
  </si>
  <si>
    <t>1021201906141717097885</t>
  </si>
  <si>
    <t>522631199504261784</t>
  </si>
  <si>
    <t>嬴志珊</t>
  </si>
  <si>
    <t>18785552144</t>
  </si>
  <si>
    <t>1995-04-26</t>
  </si>
  <si>
    <t>贵州省黎平县</t>
  </si>
  <si>
    <t>1194160628@qq.com</t>
  </si>
  <si>
    <t>贵州省黎平县永从乡永从村18组</t>
  </si>
  <si>
    <t>高级中学教师资格证(历史)</t>
  </si>
  <si>
    <t>2012.9-2015.9，于黎平县第三中学就读高中；
2015.9-2019.7，于凯里学院就读历史学专业。</t>
  </si>
  <si>
    <t>1021201906141957257942</t>
  </si>
  <si>
    <t>433122199703075525</t>
  </si>
  <si>
    <t>田书燕</t>
  </si>
  <si>
    <t>18274545813</t>
  </si>
  <si>
    <t>1997-03-07</t>
  </si>
  <si>
    <t>湖南省泸溪县石榴坪乡石榴坪村一组</t>
  </si>
  <si>
    <t xml:space="preserve">2019年6月 </t>
  </si>
  <si>
    <t>吉首乾州县</t>
  </si>
  <si>
    <t xml:space="preserve">普通话二乙证书
高中历史资格证
计算机一级证书
</t>
  </si>
  <si>
    <t>2016年参加为期一周的教育见习；2017年参加暑期家教；2018年参加暑假辅导班；下半年参加两个月的教育实习。</t>
  </si>
  <si>
    <t>1021201906142011287947</t>
  </si>
  <si>
    <t>430521199710140965</t>
  </si>
  <si>
    <t>魏丽萍</t>
  </si>
  <si>
    <t>18256020987</t>
  </si>
  <si>
    <t>1997-10-14</t>
  </si>
  <si>
    <t>201807</t>
  </si>
  <si>
    <t>湖南省邵东县魏家桥镇魏家桥村16组</t>
  </si>
  <si>
    <t>2011年9月—2013年6月，在湖南省邵东一中学习
2014年8月—2018年7月，在安徽大学学习</t>
  </si>
  <si>
    <t>1021201906142021347949</t>
  </si>
  <si>
    <t>522627199601291219</t>
  </si>
  <si>
    <t>杨宁贵</t>
  </si>
  <si>
    <t>15985550069</t>
  </si>
  <si>
    <t>1996-01-29</t>
  </si>
  <si>
    <t>贵州省天柱县</t>
  </si>
  <si>
    <t>556601</t>
  </si>
  <si>
    <t>中国共产党党员</t>
  </si>
  <si>
    <t>贵州省天柱县邦洞镇鱼塘村老寨组</t>
  </si>
  <si>
    <t>历史学科初级中学教师资格证</t>
  </si>
  <si>
    <t>2017.07 -- 2018.09     凯里学院大学生事务服务中心    教师助理
2017.09 -- 2018.06     凯里学院易班发展中心    易班工作站站长
2018.09 -- 2018.12     贵州省天柱县邦洞街道中学     实习老师</t>
  </si>
  <si>
    <t>1021201906142041447958</t>
  </si>
  <si>
    <t>522622199602026044</t>
  </si>
  <si>
    <t>王雪梅</t>
  </si>
  <si>
    <t>15121444239</t>
  </si>
  <si>
    <t>1996-02-02</t>
  </si>
  <si>
    <t>贵州省黄平县翁坪乡新街村九组</t>
  </si>
  <si>
    <t>556100</t>
  </si>
  <si>
    <t>历史学科高级中学教师资格证</t>
  </si>
  <si>
    <t>2018.05——2018.05 凯里市经济开发区中学  历史见习老师
2018.06——2018.06 贵州黔东南地区中考历史评卷教师
2018.09——2018.12 下司民族中学 历史任课教师</t>
  </si>
  <si>
    <t>1021201906142104347968</t>
  </si>
  <si>
    <t>430281199802217229</t>
  </si>
  <si>
    <t>杨春慧</t>
  </si>
  <si>
    <t>18774557926</t>
  </si>
  <si>
    <t>1998-02-21</t>
  </si>
  <si>
    <t>湖南醴陵</t>
  </si>
  <si>
    <t>湖南省醴陵市明月镇新联村</t>
  </si>
  <si>
    <t>2012-2015就读于醴陵市第二中学
2015-2019就读于怀化学院</t>
  </si>
  <si>
    <t>1021201906142308178032</t>
  </si>
  <si>
    <t>431322199111290124</t>
  </si>
  <si>
    <t>刘芳</t>
  </si>
  <si>
    <t>15174345130</t>
  </si>
  <si>
    <t>1991-11-29</t>
  </si>
  <si>
    <t>天津师范大学</t>
  </si>
  <si>
    <t>湖南省湘西州吉首市汽车南站</t>
  </si>
  <si>
    <t>2013-2017年就读于天津师范大学历史系</t>
  </si>
  <si>
    <t>1021201906150846488074</t>
  </si>
  <si>
    <t>433122199608188548</t>
  </si>
  <si>
    <t>杨水燕</t>
  </si>
  <si>
    <t>15116137443</t>
  </si>
  <si>
    <t>1996-08-18</t>
  </si>
  <si>
    <t>湖南泸溪</t>
  </si>
  <si>
    <t>湖南省湘西自治州泸溪县浦市镇</t>
  </si>
  <si>
    <t>湖南省泸溪县</t>
  </si>
  <si>
    <t>2012.9-2014.6毕业于湖南省泸溪县第二中学
2014.9-2018.6毕业于湖南涉外经济学院</t>
  </si>
  <si>
    <t>毕业后在社港中学工作，担任了班主任一职和初二三个班的历史老师</t>
  </si>
  <si>
    <t>1021201906151057378147</t>
  </si>
  <si>
    <t>432501199507214523</t>
  </si>
  <si>
    <t>李佳乐</t>
  </si>
  <si>
    <t>13925026850</t>
  </si>
  <si>
    <t>1995-07-21</t>
  </si>
  <si>
    <t>南阳理工学院</t>
  </si>
  <si>
    <t>广播电视编导</t>
  </si>
  <si>
    <t>383512586@qq.com</t>
  </si>
  <si>
    <t>湖南省娄底市娄星区大埠桥开发区星明村</t>
  </si>
  <si>
    <t>2009.09-2012.07在娄底市第二中学就读高中
2012.09-2016.07在南阳理工学院就读大学
2016.08-2018.06在广州互联网科技有限公司任职
2018.09至今在涟源市涟水中学任初中历史教师</t>
  </si>
  <si>
    <t>2018.09至今在涟源市涟水中学任初中历史教师</t>
  </si>
  <si>
    <t>1021201906151610188350</t>
  </si>
  <si>
    <t>430522199602221422</t>
  </si>
  <si>
    <t>何复元</t>
  </si>
  <si>
    <t>19973985609</t>
  </si>
  <si>
    <t>1996-02-22</t>
  </si>
  <si>
    <t>护理</t>
  </si>
  <si>
    <t>湖南省邵阳市新邵县大坪内环北街路口</t>
  </si>
  <si>
    <t>初中历史教师资格证，护士资格证</t>
  </si>
  <si>
    <t>2019.04，2018.06</t>
  </si>
  <si>
    <t>唱歌跳舞画画</t>
  </si>
  <si>
    <t>2014.09-2018.06 就读于吉首大学张家界学院
2018.06-至今 在邵阳市中心医院东院担任儿科护士一职</t>
  </si>
  <si>
    <t>1021201906120949026620</t>
  </si>
  <si>
    <t>432524199711160029</t>
  </si>
  <si>
    <t>万时晖</t>
  </si>
  <si>
    <t>15137186533</t>
  </si>
  <si>
    <t>1997-11-16</t>
  </si>
  <si>
    <t>郑州师范学院</t>
  </si>
  <si>
    <t>地理信息科学</t>
  </si>
  <si>
    <t>湖南省新化县梅苑开发区铁牛村</t>
  </si>
  <si>
    <t>湖南省新化县上梅镇煤坪岔路口</t>
  </si>
  <si>
    <t>教师资格证笔试面试已过</t>
  </si>
  <si>
    <t>本人系2019届应届毕业生，所学地理信息科学专业，大学学习人文地理、地球概论、地质基础等地理相关科目，已过教师资格证笔试面试，为以后教学打下充实基础。大学期间勤奋好学，获得过国家励志奖学金，也曾做过辅导班兼职，有所经验。</t>
  </si>
  <si>
    <t>大四第一学期在培训学校--知行教育充当教师和班主任职位。</t>
  </si>
  <si>
    <t>1021201906121238096640</t>
  </si>
  <si>
    <t>432502199003150024</t>
  </si>
  <si>
    <t>黄苗</t>
  </si>
  <si>
    <t>18782379317</t>
  </si>
  <si>
    <t>1990-03-15</t>
  </si>
  <si>
    <t>重庆科技学院</t>
  </si>
  <si>
    <t>527232947@qq.com</t>
  </si>
  <si>
    <t>湖南省冷水江市金泰花园</t>
  </si>
  <si>
    <t>2012.07——2017.06葛洲坝易普力工作；
2017.06——2019.06攀枝花外国语学校工作。</t>
  </si>
  <si>
    <t>2017.06——2019.06攀枝花外国语学校工作。</t>
  </si>
  <si>
    <t>1021201906130943406804</t>
  </si>
  <si>
    <t>430921199308134526</t>
  </si>
  <si>
    <t>向娜</t>
  </si>
  <si>
    <t>15180932600</t>
  </si>
  <si>
    <t>湖南工程学院应用技术学院</t>
  </si>
  <si>
    <t>益阳南县</t>
  </si>
  <si>
    <t>413200</t>
  </si>
  <si>
    <t>2516445427@qq.com</t>
  </si>
  <si>
    <t>湖南省邵阳市新邵县城市花园</t>
  </si>
  <si>
    <t>中小学二级</t>
  </si>
  <si>
    <t>邵阳市洞口县教育局</t>
  </si>
  <si>
    <t>下棋</t>
  </si>
  <si>
    <t>2008.09——2011.06    南县一中就读
2011.09——2015.06    湖南工程学院应用技术学院物流管理专业就读
2015.09——2016.08    在家待业
2016.09——至今          邵阳市洞口县马安中学就职</t>
  </si>
  <si>
    <t>1021201906131036376895</t>
  </si>
  <si>
    <t>430903199512052429</t>
  </si>
  <si>
    <t>蔡星</t>
  </si>
  <si>
    <t>17397371909</t>
  </si>
  <si>
    <t>1995-12-05</t>
  </si>
  <si>
    <t>管理科学</t>
  </si>
  <si>
    <t>湖南省益阳市赫山区</t>
  </si>
  <si>
    <t>湖南省益阳市资阳区迎风桥镇卓帆创二代学习</t>
  </si>
  <si>
    <t xml:space="preserve">取得国家二级计算机证书，四六级证书，初中地理教师资格证（认定受理中，7月领证）；
</t>
  </si>
  <si>
    <t>2017年9月到12月  慧通教育 地理晚辅老师
2018年1月到5月   朝晖培训学校 地理助教
2018年6月至今    卓帆创二代学校 七八年级地理老师</t>
  </si>
  <si>
    <t>1021201906131145527021</t>
  </si>
  <si>
    <t>432524199707027022</t>
  </si>
  <si>
    <t>谢婷</t>
  </si>
  <si>
    <t>17872776880</t>
  </si>
  <si>
    <t>湖南省新化县坐石乡干山村</t>
  </si>
  <si>
    <t>1324442727@qq.com</t>
  </si>
  <si>
    <t>湖南省新化县坐石乡干山村第十村民小组</t>
  </si>
  <si>
    <t>2012.9-2015.6 新化县第一中学
2015.9-2019.6 湖南文理学院地理科学专业</t>
  </si>
  <si>
    <t>2018.9-2018.11 于常德市淮阳中学进行高中地理教师实习</t>
  </si>
  <si>
    <t>1021201906131403037177</t>
  </si>
  <si>
    <t>432502199309236525</t>
  </si>
  <si>
    <t>刘婷</t>
  </si>
  <si>
    <t>18711885820</t>
  </si>
  <si>
    <t>1993-09-23</t>
  </si>
  <si>
    <t>1005048314@qq.com</t>
  </si>
  <si>
    <t>湖南省冷水江三尖镇玉元村八组</t>
  </si>
  <si>
    <t>湖南省涟源市教育局</t>
  </si>
  <si>
    <t>2008年9月——2011年6月 冷水江市第一中学 高中
2012年9月——2016年6月 湖南科技学院 日语专业
2016年8月——2019年8月 涟源市白马镇中心学校 地理教师</t>
  </si>
  <si>
    <t xml:space="preserve">2016年8月——2019年8月涟源市白马镇中心学校特岗教师
2018年9月  荣获“涟源市优秀特岗教师”
</t>
  </si>
  <si>
    <t>1021201906131405027181</t>
  </si>
  <si>
    <t>432522199707030042</t>
  </si>
  <si>
    <t>龙莹玲</t>
  </si>
  <si>
    <t>15874159805</t>
  </si>
  <si>
    <t>1997-07-03</t>
  </si>
  <si>
    <t>湖南省娄底市双峰县五里牌农机市场后面烟竹巷45号</t>
  </si>
  <si>
    <t>初中地理教师资格证</t>
  </si>
  <si>
    <t>湖南省娄底市双峰县人力资源局与社会保障局</t>
  </si>
  <si>
    <t>2014.09-2018.06在中南林业科技大学本科会计系就读
2018.0.-至今待业</t>
  </si>
  <si>
    <t>1021201906131434047212</t>
  </si>
  <si>
    <t>433123199408136328</t>
  </si>
  <si>
    <t>欧阳艳</t>
  </si>
  <si>
    <t>18974319381</t>
  </si>
  <si>
    <t>人文地理与城乡规划</t>
  </si>
  <si>
    <t>416200</t>
  </si>
  <si>
    <t>401164058@qq.com</t>
  </si>
  <si>
    <t>湖南省凤凰县千工坪镇关田山村6组</t>
  </si>
  <si>
    <t>初级中学地理教师资格</t>
  </si>
  <si>
    <t>湖南省凤凰县人才中心</t>
  </si>
  <si>
    <t>2010年9月-2013年6月 就读于凤凰县高级中学
2013年9月-2014年6月 就读于湖北民族学院预科教育学院
2014年9月-2018年6月 就读于湖北民族学院</t>
  </si>
  <si>
    <t>教学实习，毕业之后一直从事与教育相关的行业</t>
  </si>
  <si>
    <t>1021201906140932387613</t>
  </si>
  <si>
    <t>432522199804196423</t>
  </si>
  <si>
    <t>吴贝妮</t>
  </si>
  <si>
    <t>18216300234</t>
  </si>
  <si>
    <t>1998-04-19</t>
  </si>
  <si>
    <t>广告学</t>
  </si>
  <si>
    <t>湖南省娄底市娄星区蛇形山镇万富村红旗组</t>
  </si>
  <si>
    <t>2019年6月20日</t>
  </si>
  <si>
    <t>1091862047@qq.com</t>
  </si>
  <si>
    <t>湖南省娄底市娄星区乐坪大道思塘庄园</t>
  </si>
  <si>
    <t>熟练使用office软件</t>
  </si>
  <si>
    <t>2012.09——2015.06  娄底二中
2015.09——2019.06  湖南理工学院</t>
  </si>
  <si>
    <t>1021201906140942127626</t>
  </si>
  <si>
    <t>431103198506053647</t>
  </si>
  <si>
    <t>张琼</t>
  </si>
  <si>
    <t>18229917337</t>
  </si>
  <si>
    <t>1985-06-05</t>
  </si>
  <si>
    <t>湖南株洲</t>
  </si>
  <si>
    <t>2009-06-10</t>
  </si>
  <si>
    <t>287794361@qq.com</t>
  </si>
  <si>
    <t>湖南省株洲市荷塘区天鹅花园52栋A幢401室</t>
  </si>
  <si>
    <t>2003.9-2005.6 永州市第十一中学
2005.9-2009.6 湖南商学院北津学院
2009.8-2011.7 宁波东港喜来登大酒店
2011.9-2013.8 湖南梦洁家纺股份有限公司
2015.9-2018.9 湖南利德电子浆料股份有限公司</t>
  </si>
  <si>
    <t>1021201906141143007708</t>
  </si>
  <si>
    <t>431224199710237584</t>
  </si>
  <si>
    <t>张珍</t>
  </si>
  <si>
    <t>18244862425</t>
  </si>
  <si>
    <t>1997-10-23</t>
  </si>
  <si>
    <t>1966084183@qq.com</t>
  </si>
  <si>
    <t>湖南省怀化市溆浦县龙潭镇莲荷村九组</t>
  </si>
  <si>
    <t>地理高级中学教师资格证</t>
  </si>
  <si>
    <t>怀化市教育局毕业生就业办公室</t>
  </si>
  <si>
    <t>2015年9月至2019年6月就读于怀化学院；
2018年10月至12月于怀化市芷江一中实习，担任高二地理教师；
2016年4月至5月于怀化市四中见习。</t>
  </si>
  <si>
    <t>2018年10月至12月于怀化市芷江一中实习，担任高二地理教师，并获得“校级优秀实习生”证书；
2016年4月至5月于怀化市四中见习。</t>
  </si>
  <si>
    <t>1021201906141345257790</t>
  </si>
  <si>
    <t>432503198707242826</t>
  </si>
  <si>
    <t>吴爱珍</t>
  </si>
  <si>
    <t>15273860336</t>
  </si>
  <si>
    <t>1987-07-24</t>
  </si>
  <si>
    <t>961400664@qq.com</t>
  </si>
  <si>
    <t>湖南省娄底市娄星区月塘街天地人和小区</t>
  </si>
  <si>
    <t>初级中学地理教师资格证</t>
  </si>
  <si>
    <t>2007-2011 吉首大学</t>
  </si>
  <si>
    <t>1021201906141435187814</t>
  </si>
  <si>
    <t>433127199412145820</t>
  </si>
  <si>
    <t>田雪林</t>
  </si>
  <si>
    <t>18174307318</t>
  </si>
  <si>
    <t>1994-12-14</t>
  </si>
  <si>
    <t>湖南省永顺县</t>
  </si>
  <si>
    <t>416700</t>
  </si>
  <si>
    <t>湖南省永顺县万坪镇上坪村</t>
  </si>
  <si>
    <t>2010.09-2013.06在湘西州第二民族中学读高中
2013.09-2017.06在衡阳师范学院城市与旅游学院地理科学专业读大学
2017.09-2018.01在凤凰皇仓中学教学
2018.03至今在湘西州第二民族中学教学</t>
  </si>
  <si>
    <t>2017.09-2018.01在凤凰皇仓中学教学
2018.03至今在湘西州第二民族中学教学</t>
  </si>
  <si>
    <t>1021201906141506197825</t>
  </si>
  <si>
    <t>500239199606120222</t>
  </si>
  <si>
    <t>黄熔融</t>
  </si>
  <si>
    <t>15023592229</t>
  </si>
  <si>
    <t>1996-06-12</t>
  </si>
  <si>
    <t>江西科技学院</t>
  </si>
  <si>
    <t>593413688@qq.com</t>
  </si>
  <si>
    <t>重庆市黔江区城西街道平安路39号金穗花园</t>
  </si>
  <si>
    <t>2011年9月-2014年6月，在重庆市黔江中学校读高中；
2014年9月-2015年6月，在南昌工学院读少数民族预科；
2015年9月-2019年7月，在江西科技学院读本科。</t>
  </si>
  <si>
    <t>1021201906141943107936</t>
  </si>
  <si>
    <t>432503199711290585</t>
  </si>
  <si>
    <t>刘敏芝</t>
  </si>
  <si>
    <t>18274545788</t>
  </si>
  <si>
    <t>1997-11-29</t>
  </si>
  <si>
    <t>湖南省娄底市涟源市石马山镇东轩村</t>
  </si>
  <si>
    <t xml:space="preserve">2015-2016年怀化学院乙等奖学金
2016-2017年怀化学院乙等奖学金
2018年怀化学院研究性学习项目立项
2016年全国大学生文学作品大赛三等奖
英语四级、六级证书
普通话甲等
计算机二级
高中地理教师资格证
</t>
  </si>
  <si>
    <t>2019年3月-2019年5月怀化市中方县实习班主任、地理教师</t>
  </si>
  <si>
    <t>1021201906142022177950</t>
  </si>
  <si>
    <t>431224199706195246</t>
  </si>
  <si>
    <t>贺文腊</t>
  </si>
  <si>
    <t>18274545797</t>
  </si>
  <si>
    <t>1997-06-19</t>
  </si>
  <si>
    <t>湖南省溆浦县水东镇联合村一组</t>
  </si>
  <si>
    <t>934797942@qq.com</t>
  </si>
  <si>
    <t>湖南省怀化市溆浦县卢峰镇二中华伦水电行</t>
  </si>
  <si>
    <t>2019年6月15日</t>
  </si>
  <si>
    <t>2012年9月至2015年6月，溆浦县第一中学学习；
2015年9月至2019年6月，怀化学院学习。</t>
  </si>
  <si>
    <t>2016年4月，怀化四中教育见习；2018年4月到5月，一对一家教，地理会考考前辅导；2019年10月到12月，芷江侗族自治县第一中学实习，负责高二年级1712班地理教学和班主任实习工作。</t>
  </si>
  <si>
    <t>1021201906142046297962</t>
  </si>
  <si>
    <t>500239199402284305</t>
  </si>
  <si>
    <t>范海燕</t>
  </si>
  <si>
    <t>18716992395</t>
  </si>
  <si>
    <t>1994-02-28</t>
  </si>
  <si>
    <t>地理科学（师范）</t>
  </si>
  <si>
    <t>重庆市黔江区五里乡甘溪村4组</t>
  </si>
  <si>
    <t>2018/07</t>
  </si>
  <si>
    <t>大学本科地理师范专业毕业，已取得高级中学教师资格证。</t>
  </si>
  <si>
    <t>1021201906150927098093</t>
  </si>
  <si>
    <t>430181198712150323</t>
  </si>
  <si>
    <t>刘婉林</t>
  </si>
  <si>
    <t>15116119164</t>
  </si>
  <si>
    <t>1987-12-15</t>
  </si>
  <si>
    <t>学科教学（地理）</t>
  </si>
  <si>
    <t>410323</t>
  </si>
  <si>
    <t>814532481@qq.com</t>
  </si>
  <si>
    <t>湖南省浏阳市永安镇中和东街18号</t>
  </si>
  <si>
    <t>高级中学教师资格（地理）</t>
  </si>
  <si>
    <t>2013年5月31日</t>
  </si>
  <si>
    <t>2003年9月-2006年6月  浏阳市第五中学 学习
2006年9月-2007年6月  浏阳市金桥学校 学习
2007年9月-2011年7月  淮南师范学院   学习
2011年9月-2013年6月  湖南师范大学   学习
2014年1月-2016年7月  世纪恒通科技股份有限公司湖南分公司  工作
2018年2月-2018年6月 株洲市兰亭学校  工作</t>
  </si>
  <si>
    <t>参加湖南省2012年高考地理阅卷工作
2018年2月-2018年6月在株洲市兰亭学校 从事高中地理教学工作</t>
  </si>
  <si>
    <t>1021201906151512378281</t>
  </si>
  <si>
    <t>432522199610120025</t>
  </si>
  <si>
    <t>龚若洁</t>
  </si>
  <si>
    <t>15073320937</t>
  </si>
  <si>
    <t>710730863@qq.com</t>
  </si>
  <si>
    <t>湖南省双峰县杏子铺镇测水中学</t>
  </si>
  <si>
    <t>初中地理</t>
  </si>
  <si>
    <t>2011年9月至2014年6月在双峰县第一中学学习；
2014年9月至2018年6月在湖南工业大学科技学院会计学专业学习；
2018年9月至2019年1月在杏子铺镇杏子中学实习，任教初一上册地理；
2019年2月至2019年6月在杏子铺镇杏子中学代课，任教初一下册地理。</t>
  </si>
  <si>
    <t>2018年9月至2019年1月在杏子铺镇杏子中学实习，任教初一上册地理；
2019年2月至2019年6月在杏子铺镇杏子中学代课，任教初一下册地理。</t>
  </si>
  <si>
    <t>1021201906130906266733</t>
  </si>
  <si>
    <t>43250219961209008X</t>
  </si>
  <si>
    <t>谢佳敏</t>
  </si>
  <si>
    <t>15616224585</t>
  </si>
  <si>
    <t>湖南省娄底市冷水江市商业步行街</t>
  </si>
  <si>
    <t>初中思想品德教师资格证</t>
  </si>
  <si>
    <t>2011.9-2014.6 冷水江市第一中学 学习
2014.9-2018.6 长沙学院 学习
2017.11-2018.12 湖南万通汽车学校 文案策划工作
2019.2-2019.5 东方文武学校 初中政治老师</t>
  </si>
  <si>
    <t>1021201906130937536797</t>
  </si>
  <si>
    <t>432502199707160028</t>
  </si>
  <si>
    <t>段佳玲</t>
  </si>
  <si>
    <t>18874338178</t>
  </si>
  <si>
    <t>1997-07-16</t>
  </si>
  <si>
    <t>湖南娄底冷水江市冷园居委会</t>
  </si>
  <si>
    <t>1224311991@qq.com</t>
  </si>
  <si>
    <t>湖南省娄底冷水江市海弘波月家园</t>
  </si>
  <si>
    <t>幽默</t>
  </si>
  <si>
    <t>2009.9-2012.6   冷水江明礼实验中学
2012.9-2015.6   冷水江市第一中学
2015.9-2019.6   吉首大学思想政治教育专业
本人吃苦耐劳，不惧困难，团队意识强，政治立场坚定，能协同团队完成任务。在校期间通过CET4-433分，计算机等级考试Office二级，普通话二级乙等。</t>
  </si>
  <si>
    <t>2018.9-2018.11    怀化三中宏宇中学实习
2019.2            校级优秀实习生</t>
  </si>
  <si>
    <t>1021201906130948146812</t>
  </si>
  <si>
    <t>430321199612187929</t>
  </si>
  <si>
    <t>彭希</t>
  </si>
  <si>
    <t>18473827199</t>
  </si>
  <si>
    <t>1996-12-18</t>
  </si>
  <si>
    <t>411200</t>
  </si>
  <si>
    <t>湖南省湘潭市湘潭县易俗河镇高桥村</t>
  </si>
  <si>
    <t>2009年9月——2012年6月就读于梅林桥镇中心学校；
2012年9月——2015年6月就读于湘潭县云龙中学；
2015年9月——2019年6月就读于湖南人文科技学院</t>
  </si>
  <si>
    <t>1021201906130959016831</t>
  </si>
  <si>
    <t>43122319960518682X</t>
  </si>
  <si>
    <t>15115279069</t>
  </si>
  <si>
    <t>1996-05-18</t>
  </si>
  <si>
    <t>山西师范大学</t>
  </si>
  <si>
    <t>行政管理</t>
  </si>
  <si>
    <t>湖南省怀化市辰溪县</t>
  </si>
  <si>
    <t>419500</t>
  </si>
  <si>
    <t>1263581152@qq.com</t>
  </si>
  <si>
    <t>湖南省辰溪县城东大市场</t>
  </si>
  <si>
    <t>怀化市招生办</t>
  </si>
  <si>
    <t>2011年9月－2014年7月  怀化市第三中学就读
2014年9月－2018年7月  山西师范大学就读
2018年8月－2019年8月  怀化市辰溪博雅实验学校就职</t>
  </si>
  <si>
    <t>2018年8月－2019年6月 担任初三年级政治老师一职</t>
  </si>
  <si>
    <t>1021201906131714567350</t>
  </si>
  <si>
    <t>432503199111173166</t>
  </si>
  <si>
    <t>邱喜玉</t>
  </si>
  <si>
    <t>13762801649</t>
  </si>
  <si>
    <t>1991-11-17</t>
  </si>
  <si>
    <t>湖南省娄底市涟源市伏口镇黄陈村</t>
  </si>
  <si>
    <t>2014,6</t>
  </si>
  <si>
    <t>1543281815@qq.com</t>
  </si>
  <si>
    <t>湖南省娄底市新化县田坪镇双江村</t>
  </si>
  <si>
    <t>2015年</t>
  </si>
  <si>
    <t xml:space="preserve">   2014年毕业于怀化学院思想政治教育专业，2014年到2019年于田坪镇白岩联校任教思想品德。</t>
  </si>
  <si>
    <t xml:space="preserve">    毕业后教了几年思想品德课程。 </t>
  </si>
  <si>
    <t>1021201906132343027553</t>
  </si>
  <si>
    <t>431321199703160060</t>
  </si>
  <si>
    <t>邹勇凤</t>
  </si>
  <si>
    <t>15111025056</t>
  </si>
  <si>
    <t>1997-03-16</t>
  </si>
  <si>
    <t>思想政治教育专业（师范））</t>
  </si>
  <si>
    <t>410012</t>
  </si>
  <si>
    <t>1337315828@qq.com</t>
  </si>
  <si>
    <t>湖南省长沙市岳麓区桃花坪湖南师范大学树达学院</t>
  </si>
  <si>
    <t>高级中学政治教师资格证书</t>
  </si>
  <si>
    <t>长跑、爬山</t>
  </si>
  <si>
    <t>2012.09-2015.06 双峰一中  高中
2015.09-2019.06 湖南师范大学树达学院  大学
本人具备良好的沟通能力和团队协作能力，有团队精神，能快速融入新的团队；政治学科基础扎实，有教育实习经历，熟悉教学、备课等教学活动；熟练使用 office 办公软件，能较好并且独立完成制作课件、教案的电子档；擅长管理、协调工作，对工作认真负责，具有良好的服务与服从意识。</t>
  </si>
  <si>
    <t>2018.09-2018.11 长沙市长雅中学  担任七年级一个班的政治教学工作和班主任工作
2017.07-2017.08 南宁市陶朱教育咨询有限公司  下乡团队招生、团队教学
2019.02-2019.06  长沙市南雅湘江中学  政治学科代课
树达学院 2016-2017 年度第十一届“爱心家教”活动中被评为“十佳优秀教员”；教师教育系第二届“未来教育家”比赛中获“最佳板书设计奖”；在 2018 年度综合评定中，获思齐芙蓉优秀学习奖。</t>
  </si>
  <si>
    <t>1021201906141116377690</t>
  </si>
  <si>
    <t>522132199212224964</t>
  </si>
  <si>
    <t>万莉</t>
  </si>
  <si>
    <t>18008521690</t>
  </si>
  <si>
    <t>1992-12-22</t>
  </si>
  <si>
    <t>贵州省习水县</t>
  </si>
  <si>
    <t>2017.7.1</t>
  </si>
  <si>
    <t>高级中学政治教师资格证</t>
  </si>
  <si>
    <t>2009.09-2013.06在习水县第二中学学习
2013.09-2017.07在湖南科技学院学习
2017.09-2019.01在太平小学代课
2019.01-至今 待业</t>
  </si>
  <si>
    <t>1021201906141329437777</t>
  </si>
  <si>
    <t>432524199603065825</t>
  </si>
  <si>
    <t>曾慧芳</t>
  </si>
  <si>
    <t>15273280013</t>
  </si>
  <si>
    <t>1996-03-06</t>
  </si>
  <si>
    <t>199603</t>
  </si>
  <si>
    <t>201409-201806就读于湖南科技大学潇湘学院
201807-201906中铁六局集团广州工程有限公司财务部部员</t>
  </si>
  <si>
    <t>1021201906141718097886</t>
  </si>
  <si>
    <t>432522199805060026</t>
  </si>
  <si>
    <t>邓唯蔚</t>
  </si>
  <si>
    <t>18874338148</t>
  </si>
  <si>
    <t>1998-05-06</t>
  </si>
  <si>
    <t>709598546@qq.com</t>
  </si>
  <si>
    <t>湖南省双峰县永丰镇茶场安置区一栋五号</t>
  </si>
  <si>
    <t>高中政治</t>
  </si>
  <si>
    <t>2012.09-2015.06双峰县第一中学
2015.09-2019.06吉首大学</t>
  </si>
  <si>
    <t>2018年9月至11月于怀化三中宏宇中学进行了为期两月的教育实习，担任实习政治老师和班主任的职务，实习结束取得了“优秀实习老师”的称号</t>
  </si>
  <si>
    <t>1021201906141833187911</t>
  </si>
  <si>
    <t>522425199501145528</t>
  </si>
  <si>
    <t>张琴</t>
  </si>
  <si>
    <t>15117389759</t>
  </si>
  <si>
    <t>1995-01-14</t>
  </si>
  <si>
    <t>贵州省织金县八步镇新利村铁冲组</t>
  </si>
  <si>
    <t>2018,07</t>
  </si>
  <si>
    <t>16392850252@qq.com</t>
  </si>
  <si>
    <t>高中学科政治教师资格证</t>
  </si>
  <si>
    <t>贵州省织金县人力资源与社会保障局</t>
  </si>
  <si>
    <t>="小我就对教师这个职业有着深深的向往，但我深知要成为一名合格的人民教师，不仅要有丰富的知识，还要有出众的能力。于是，在4年的大学生活中，我始终努力学习专业课程，不断钻研专业知识，同时非常注重培养自己作为一个教师所必备的专业技能。我顺利通过了教师课堂技能测试和普通话测试，并获取了教师资格证书，具备了一个教师所需要的基本条件。此外我还利用课余时间在校外辅导机构、中诺教育集团等兼职中小学课外辅导工作，这些社会经历使我的课堂教学能力得到很好的提升，这些年的教学经验增加了我对教师工作的热爱。此外，我性格沉稳，心地</t>
  </si>
  <si>
    <t>2018年9月至2019年于熊家场川硐小学担任代课老师</t>
  </si>
  <si>
    <t>1021201906141936237934</t>
  </si>
  <si>
    <t>432502199607070041</t>
  </si>
  <si>
    <t>欧琪琦</t>
  </si>
  <si>
    <t>18274872477</t>
  </si>
  <si>
    <t>1996-07-07</t>
  </si>
  <si>
    <t>湖南省娄底市冷水江市电力局</t>
  </si>
  <si>
    <t>2012年9月-2015年6月 冷水江市第一中学 学习
2015年9月-2019年6月 长沙理工大学城南学院 学习</t>
  </si>
  <si>
    <t>1021201906151327128226</t>
  </si>
  <si>
    <t>431023198501036522</t>
  </si>
  <si>
    <t>刘二飞</t>
  </si>
  <si>
    <t>15973926770</t>
  </si>
  <si>
    <t>1985-01-03</t>
  </si>
  <si>
    <t>邵东县</t>
  </si>
  <si>
    <t>邵阳市双清区</t>
  </si>
  <si>
    <t>2001.9-2004.6 湖南永兴县一中  高中
2004.9-2008.6吉首大学  公共事业管理
2008.7-至今参加工作</t>
  </si>
  <si>
    <t>1021201906151332448232</t>
  </si>
  <si>
    <t>430524199310092246</t>
  </si>
  <si>
    <t>杨慧黠</t>
  </si>
  <si>
    <t>13787449557</t>
  </si>
  <si>
    <t>1993-10-09</t>
  </si>
  <si>
    <t>邵阳</t>
  </si>
  <si>
    <t>462379817@qq.com</t>
  </si>
  <si>
    <t>湖南省长沙市岳麓区五星村C10栋旁</t>
  </si>
  <si>
    <t>唱歌 跑步</t>
  </si>
  <si>
    <t>009.9-2012.6 在隆回二中学习，担任政治课代表
2013.9-2017.6在吉首大学张家界学院学习，担任副班长
2017.7-2019.4 在张家界旅行社从事导游工作</t>
  </si>
  <si>
    <t>1021201906151615578359</t>
  </si>
  <si>
    <t>432524199804160060</t>
  </si>
  <si>
    <t>刘玲玲</t>
  </si>
  <si>
    <t>13135261600</t>
  </si>
  <si>
    <t>1998-04-16</t>
  </si>
  <si>
    <t>吉首大学马克思主义学院</t>
  </si>
  <si>
    <t>2019年6月15</t>
  </si>
  <si>
    <t>2306174402@qq.com</t>
  </si>
  <si>
    <t>湖南省新化县枫林村三组九号</t>
  </si>
  <si>
    <t>高级政治教师资格证</t>
  </si>
  <si>
    <t>本人性格热情开朗，待人友好，为人真诚谦虚。能够吃苦耐劳，尽职尽责富有耐心。学习认真，成绩优秀，品学兼优。为人诚恳、脚踏实地，积极进取挑战。有较强的团队精神，工作积极，勤奋刻苦，态度认真。抗压能力和强烈的责任感。</t>
  </si>
  <si>
    <t>在怀化宏宇中学任实习教师，负责工作有1. 负责政治教学工作，根据教材内容进行认真备课，上课技能得到很大提高
2. 协助班主任管理五十人的班级，被师生一致认为是一名合格的实习班主任
3、协助班主任组织班级活动、学校活动
取得成绩：院优秀实习生</t>
  </si>
  <si>
    <t>1021201906151618578362</t>
  </si>
  <si>
    <t>431224199703181455</t>
  </si>
  <si>
    <t>黄贵</t>
  </si>
  <si>
    <t>17674522056</t>
  </si>
  <si>
    <t>419600</t>
  </si>
  <si>
    <t>湖南省溆浦县卢峰镇双江口村</t>
  </si>
  <si>
    <t>高级中学教师</t>
  </si>
  <si>
    <t>2015-2019  吉首大学</t>
  </si>
  <si>
    <t>实习于怀化市宏宇中学，并得到学校奖励。</t>
  </si>
  <si>
    <t>1021201906141538217844</t>
  </si>
  <si>
    <t>432502199112010012</t>
  </si>
  <si>
    <t>陈孟溥熹</t>
  </si>
  <si>
    <t>18673810183</t>
  </si>
  <si>
    <t>1991-12-01</t>
  </si>
  <si>
    <t>1325849611@qq.com</t>
  </si>
  <si>
    <t>湖南冷水江博长花园</t>
  </si>
  <si>
    <t>2007年-2010年 就读与冷水江市一中
2010年-2014年 就读于长沙理工大学城南学院</t>
  </si>
  <si>
    <t>2017年于冷水江市博雅学校担任代课老师及班主任</t>
  </si>
  <si>
    <t>1021201906151409108251</t>
  </si>
  <si>
    <t>43250219850624006X</t>
  </si>
  <si>
    <t>刘婷婷</t>
  </si>
  <si>
    <t>18390598883</t>
  </si>
  <si>
    <t>1985-06-24</t>
  </si>
  <si>
    <t>2007年7月</t>
  </si>
  <si>
    <t>冷水江布溪</t>
  </si>
  <si>
    <t>高中音乐教师资格证</t>
  </si>
  <si>
    <t>2000年至2003年冷水江市第一中学学习；
2004年至2007年湖南科技大学学习；
2008年至今自主创业</t>
  </si>
  <si>
    <t>1021201906151417078254</t>
  </si>
  <si>
    <t>432502198601255147</t>
  </si>
  <si>
    <t>刘名</t>
  </si>
  <si>
    <t>18820261052</t>
  </si>
  <si>
    <t>1986-01-25</t>
  </si>
  <si>
    <t>湖南怀化学院</t>
  </si>
  <si>
    <t>2007-7</t>
  </si>
  <si>
    <t>党</t>
  </si>
  <si>
    <t>79393319@qq.com</t>
  </si>
  <si>
    <t>2001年9月-2007年7月毕业湖南省冷水江市一中
2003年9月-2007年7毕业于湖南省怀化学院音乐学
2007年9月-至今就业于深圳市宝安区清华实验学校任初中音乐教师</t>
  </si>
  <si>
    <t>1021201906151459088276</t>
  </si>
  <si>
    <t>362226198807050047</t>
  </si>
  <si>
    <t>邓琼</t>
  </si>
  <si>
    <t>15907550185</t>
  </si>
  <si>
    <t>1988-07-05</t>
  </si>
  <si>
    <t>广东省深圳市龙华区</t>
  </si>
  <si>
    <t>2009.6.26</t>
  </si>
  <si>
    <t>深圳市龙华区大浪实验学校</t>
  </si>
  <si>
    <t>2009年至今深圳市大浪实验学校任音乐教师</t>
  </si>
  <si>
    <t>1021201906130903466730</t>
  </si>
  <si>
    <t>431321199601016455</t>
  </si>
  <si>
    <t>王文泽</t>
  </si>
  <si>
    <t>13212011163</t>
  </si>
  <si>
    <t>1996-01-01</t>
  </si>
  <si>
    <t>天津体育学院</t>
  </si>
  <si>
    <t>体育教育专业</t>
  </si>
  <si>
    <t>2018/06</t>
  </si>
  <si>
    <t>羽毛球，排球，足球</t>
  </si>
  <si>
    <t>2011-2014 就读于湖南省双峰一中
2014-2018 就读于天津体育学院</t>
  </si>
  <si>
    <t>2018-2019在新城学校工作一年</t>
  </si>
  <si>
    <t>1021201906130920396759</t>
  </si>
  <si>
    <t>430529199605110036</t>
  </si>
  <si>
    <t>陈云程</t>
  </si>
  <si>
    <t>15573828979</t>
  </si>
  <si>
    <t>1996-05-11</t>
  </si>
  <si>
    <t>回</t>
  </si>
  <si>
    <t>湖南省邵阳市城步苗族自治县</t>
  </si>
  <si>
    <t>高级中学教师资格证书（体育）</t>
  </si>
  <si>
    <t>乒乓球，篮球</t>
  </si>
  <si>
    <t>本人毕业于湖南人文科技学院，在校期间，大一的时候去娄底市中小学运动会当过终点裁判。大二期间在湖南人文科技学院的人文少儿乒乓球俱乐部当教练员，积累了一定的教学经验。大三下学期去常德市石门县澧澜中学实习三个月，在工作岗位上，有较强的时间观念，有责任心，踏实肯干，得到了澧澜体育组的组长一致好评！</t>
  </si>
  <si>
    <t>曾在湖南省常德石门县澧澜中学实习三个月，获得澧澜体育组组长的一致好评。</t>
  </si>
  <si>
    <t>1021201906131023066874</t>
  </si>
  <si>
    <t>432524198705048837</t>
  </si>
  <si>
    <t>龚厚知</t>
  </si>
  <si>
    <t>18773833873</t>
  </si>
  <si>
    <t>1987-05-04</t>
  </si>
  <si>
    <t>湖南省娄底市新化县圳上镇回龙村</t>
  </si>
  <si>
    <t>2010.06.20</t>
  </si>
  <si>
    <t>团</t>
  </si>
  <si>
    <t>个体经营户</t>
  </si>
  <si>
    <t>1021201906131322037142</t>
  </si>
  <si>
    <t>460027199506044411</t>
  </si>
  <si>
    <t>杨元印</t>
  </si>
  <si>
    <t>18473827721</t>
  </si>
  <si>
    <t>1995-06-04</t>
  </si>
  <si>
    <t>海南省澄迈县金江镇</t>
  </si>
  <si>
    <t>2019-07-01</t>
  </si>
  <si>
    <t>4700</t>
  </si>
  <si>
    <t>海南省澄迈县金江镇雅颂村</t>
  </si>
  <si>
    <t>高等教师资格证</t>
  </si>
  <si>
    <t>篮球二级裁判证、排球二级裁判证、田径二级裁判证</t>
  </si>
  <si>
    <t>海南澄迈县思源高级中学实习一个学期，获得优秀教师、优秀篮球裁判员</t>
  </si>
  <si>
    <t>1021201906131623407314</t>
  </si>
  <si>
    <t>432524199501232514</t>
  </si>
  <si>
    <t>刘泽群</t>
  </si>
  <si>
    <t>16673882023</t>
  </si>
  <si>
    <t>新化</t>
  </si>
  <si>
    <t>386798721@qq.com</t>
  </si>
  <si>
    <t>湖南新化县孟公镇</t>
  </si>
  <si>
    <t>高中</t>
  </si>
  <si>
    <t xml:space="preserve">2010-2013年  新化二中学习
2013-2017年  湖南文理学院学习
2017-2018年  新化东方文武学校工作
2018-2019年  湖南师大思沁新化实验学校工作  </t>
  </si>
  <si>
    <t xml:space="preserve">2016-2017年   常德善卷中学实习体育教师
2017-2018年  新化东方文武学校工作担任体育教师
2018-2019年  湖南师大思沁新化实验学校工作担任体育教师 </t>
  </si>
  <si>
    <t>1021201906141255067755</t>
  </si>
  <si>
    <t>431382199708090033</t>
  </si>
  <si>
    <t>王思源</t>
  </si>
  <si>
    <t>15292089097</t>
  </si>
  <si>
    <t>1997-08-09</t>
  </si>
  <si>
    <t>1459073612@qq.com</t>
  </si>
  <si>
    <t>湖南省涟源市龙塘镇莲花村</t>
  </si>
  <si>
    <t>篮球羽毛球跆拳道</t>
  </si>
  <si>
    <t>大学期间任体育学院宿管部部长，获得湖南城市学院优秀团干部，获得体育学院迎新杯篮球一等奖</t>
  </si>
  <si>
    <t>2018宁乡二中优秀实习教师</t>
  </si>
  <si>
    <t>1021201906141818257906</t>
  </si>
  <si>
    <t>43250319960223703X</t>
  </si>
  <si>
    <t>刘铁都</t>
  </si>
  <si>
    <t>15115897052</t>
  </si>
  <si>
    <t>1996-02-23</t>
  </si>
  <si>
    <t>娄底市娄星区菊苑小区</t>
  </si>
  <si>
    <t>2018年下半年来娄底一中实习，2019年上半年在娄底一中教育集团春晖学校担任体育教师。</t>
  </si>
  <si>
    <t>1021201906141926337930</t>
  </si>
  <si>
    <t>43123019970120661X</t>
  </si>
  <si>
    <t>黄辉煌</t>
  </si>
  <si>
    <t>18573814110</t>
  </si>
  <si>
    <t>1997-01-20</t>
  </si>
  <si>
    <t>418500</t>
  </si>
  <si>
    <t>782134090@qq.com</t>
  </si>
  <si>
    <t>湖南省怀化市通道侗族自治县甘溪乡</t>
  </si>
  <si>
    <t>高级中学教师资格证（体育）</t>
  </si>
  <si>
    <t>篮球，跆拳道，体操，体能训练</t>
  </si>
  <si>
    <t>2003年9月到2009年6月，就读于坪阳中心小学
2009年9月到2012年6月，就读于通道三中
2012年9月到2015年6月，就读于通道一中
2015年9月到2019年6月，就读于湖南人文科技学院</t>
  </si>
  <si>
    <t>篮球国家二级裁判证，排球国家二级裁判证，田径国家二级裁判证，跆拳道黑带一段。
2017年10月到2018年8月在激扬篮球训练基地担任篮球教练
2018年9月到2018年12月在邵东职业中专担任实习体育教师</t>
  </si>
  <si>
    <t>1021201906150914338084</t>
  </si>
  <si>
    <t>432524199303181410</t>
  </si>
  <si>
    <t>曾勇</t>
  </si>
  <si>
    <t>17688175861</t>
  </si>
  <si>
    <t>1993-03-18</t>
  </si>
  <si>
    <t>949574165@qq.com</t>
  </si>
  <si>
    <t>人文科技学院</t>
  </si>
  <si>
    <t>篮球，羽毛球</t>
  </si>
  <si>
    <t>2011-2015  就读湖南人文科技学院体育教育专业
2015-2018  珠海保安集团担任大型活动专员
2018-至今   新化安正学校担任体育老师</t>
  </si>
  <si>
    <t>2019年初至今在新化安正学校担任体育老师</t>
  </si>
  <si>
    <t>1021201906150958178117</t>
  </si>
  <si>
    <t>432524199408081459</t>
  </si>
  <si>
    <t>张晓波</t>
  </si>
  <si>
    <t>15197848402</t>
  </si>
  <si>
    <t>1994-08-08</t>
  </si>
  <si>
    <t>湖南省娄底市新化县维山乡</t>
  </si>
  <si>
    <t>娄底市新化县维山县彭家村</t>
  </si>
  <si>
    <t>娄底市</t>
  </si>
  <si>
    <t>篮球和排球</t>
  </si>
  <si>
    <t>2017年6月毕业于衡阳师范学院体育教育专业，在贵州中交一公局五公司工作一年，在公司篮球比赛中获得第一名，气排球比赛第二名！2018年6月在新化县安正学校工作至今，在2018年11月在娄底市气排球比赛中获得第三名！</t>
  </si>
  <si>
    <t>2017年在新化县维山乡四都中学实习一年，实习期间带排球队取得县里第五名，2018年6月至现在工作组新化县安正学校！</t>
  </si>
  <si>
    <t>1021201906151120448163</t>
  </si>
  <si>
    <t>432502198606280018</t>
  </si>
  <si>
    <t>潘涛</t>
  </si>
  <si>
    <t>18673893338</t>
  </si>
  <si>
    <t>1986-06-28</t>
  </si>
  <si>
    <t>成都体育学院</t>
  </si>
  <si>
    <t>运动训练</t>
  </si>
  <si>
    <t>冷水江市山水名城</t>
  </si>
  <si>
    <t>2008.08-2010.09长沙工作
2010.09至今冷水江工作</t>
  </si>
  <si>
    <t>1021201906151238028195</t>
  </si>
  <si>
    <t>43313019850525961X</t>
  </si>
  <si>
    <t>张德军</t>
  </si>
  <si>
    <t>13288062787</t>
  </si>
  <si>
    <t>1985-05-25</t>
  </si>
  <si>
    <t>湖南省 龙山县  里耶镇</t>
  </si>
  <si>
    <t>505691402@qq.com</t>
  </si>
  <si>
    <t>2017.12.31</t>
  </si>
  <si>
    <t>龙山县</t>
  </si>
  <si>
    <t xml:space="preserve">篮球 武术 游泳 </t>
  </si>
  <si>
    <t>2009年9月—2012年7月在广东省 汕头市 潮阳区新世界中英文学校任教初中体育兼德育干事。
2012年9月—2017年7月在汕头市广大实验学校任教高中体育兼德育主任。
2017年9月至今在湖南省 怀化市 辰溪县博雅实验学校任教高中体育。</t>
  </si>
  <si>
    <t>="1、本人在潮阳区新世界中英文学校工作期间担任初三体育教师兼德育干事，主要把关体育中考及校田径训练队。任职期间本人所带田径队的队员张梓涛、林兵、在2011年汕头市潮阳区中学生运动会中分别荣获1500m、800m、冠军。
2、本人在汕头市广大实验学校工作期间担任高中体育教师兼德育副主任。主要把关高考体育专业生、校田径训练队及学校德育工作。任职期间本人所训练的学生：蔡武成、李楚、在2013年汕头市中学生运动会比赛中分别荣获男子1500m亚军、女子800m季军。同年本人所带的本校高考体育专业生：唐君、林健麒</t>
  </si>
  <si>
    <t>1021201906151253398208</t>
  </si>
  <si>
    <t>431302199706206029</t>
  </si>
  <si>
    <t>贺容容</t>
  </si>
  <si>
    <t>18597840791</t>
  </si>
  <si>
    <t>1997-06-20</t>
  </si>
  <si>
    <t>2019.6.31</t>
  </si>
  <si>
    <t>娄底市娄星区大科街道湾田和悦2栋2403</t>
  </si>
  <si>
    <t>2012-2015就读于娄底四中
2015-2019就读于湖南涉外经济学院</t>
  </si>
  <si>
    <t>1021201906151437358266</t>
  </si>
  <si>
    <t>432501199711246047</t>
  </si>
  <si>
    <t>蔡娟</t>
  </si>
  <si>
    <t>18711857251</t>
  </si>
  <si>
    <t>湖南省娄底市娄星区双江乡坪底村</t>
  </si>
  <si>
    <t>2644490769@qq.com</t>
  </si>
  <si>
    <t xml:space="preserve">2012.09-2015.06就读于娄底四中
2015.09-2019.06就读于长沙师范学院
</t>
  </si>
  <si>
    <t xml:space="preserve">   武术段位制三段2017年湖南省大学生武术比赛第六名获湖南省第二届校园武术段位制比赛集体项目二等奖2018年全国啦啦操比赛第一 名湖南省第三届和谐杯运动会优秀裁判员全国计算机等级-级普通话水平测试二级乙等书法六级国家励志奖学金院优秀学生干部校优秀共青团员校优秀共青团干部 排球二级裁判员，跆拳道黑道一段
</t>
  </si>
  <si>
    <t>1021201906151542468327</t>
  </si>
  <si>
    <t>432502198908310032</t>
  </si>
  <si>
    <t>付泽江</t>
  </si>
  <si>
    <t>17773111171</t>
  </si>
  <si>
    <t>1989-08-31</t>
  </si>
  <si>
    <t>383275106@qq.com</t>
  </si>
  <si>
    <t>篮球足球排球</t>
  </si>
  <si>
    <t>2005年～2008年毕业于冷水江市第六中学
2008年～2012年毕业于成都体育学院</t>
  </si>
  <si>
    <t>2012年至今在冷水江市高级技工学校任教体育</t>
  </si>
  <si>
    <t>1021201906151620258365</t>
  </si>
  <si>
    <t>420621198903053859</t>
  </si>
  <si>
    <t>陈柯伟</t>
  </si>
  <si>
    <t>176 7143 2668</t>
  </si>
  <si>
    <t>1989-03-05</t>
  </si>
  <si>
    <t>武汉体育学院体育科技学院</t>
  </si>
  <si>
    <t>湖北省襄阳市</t>
  </si>
  <si>
    <t>湖北襄阳市勇士少儿篮球练工厂</t>
  </si>
  <si>
    <t>2012年毕业于武汉体育学院体育科技学院体育教育系篮球专业</t>
  </si>
  <si>
    <t>1021201906061540336494</t>
  </si>
  <si>
    <t>小学</t>
  </si>
  <si>
    <t>43250219940305762X</t>
  </si>
  <si>
    <t>曾莹莹</t>
  </si>
  <si>
    <t>17872262505</t>
  </si>
  <si>
    <t>1994-03-05</t>
  </si>
  <si>
    <t>2679264624@qq.com</t>
  </si>
  <si>
    <t>湖南省娄底市涟源市六亩塘镇涟水名城2栋</t>
  </si>
  <si>
    <t>娄底人才市场</t>
  </si>
  <si>
    <t>2016年大学毕业，2016年9月至2017年6月在长沙惟楚兢才培训学校担任班主任，2018年3月至2018年7月在思久学校代课担任一年级语文数学以及班主任的工作，2018年9月至今在娄底第一小学代课担任一年级数学教师</t>
  </si>
  <si>
    <t>2016年9月至2017年6月在长沙惟楚兢才培训学校担任班主任，2018年3月至2018年7月在思久学校代课担任一年级语文数学以及班主任的工作，2018年9月至今在娄底第一小学代课担任一年级数学教师</t>
  </si>
  <si>
    <t>1021201906061608596495</t>
  </si>
  <si>
    <t>43052219951219394X</t>
  </si>
  <si>
    <t>龙雪</t>
  </si>
  <si>
    <t>13755050868</t>
  </si>
  <si>
    <t>1995-12-19</t>
  </si>
  <si>
    <t>全日制专科</t>
  </si>
  <si>
    <t>湖南幼儿师范专科学校</t>
  </si>
  <si>
    <t>语文教育</t>
  </si>
  <si>
    <t>2017/6/30</t>
  </si>
  <si>
    <t>邵阳市新邵县坪上镇灰溪村</t>
  </si>
  <si>
    <t>小学语文</t>
  </si>
  <si>
    <t>新邵县人才市场</t>
  </si>
  <si>
    <t>书法、写作</t>
  </si>
  <si>
    <t>本人师范毕业，现正在读本科，2011/9-2014/6在新邵二中读高中；2014/9-2017/6在湖南幼儿师范读大学；2017/2-2018/5在东莞市常平常青学校担任小学语文教师及班主任；2018/5-至今在砂子塘吉联小学担任小学语文教师及班主任。</t>
  </si>
  <si>
    <t>2017/2-2018/5在东莞市常平常青学校担任小学语文教师及班主任，在此期间多次论文获奖，获得班主任技能大赛三等奖；2018/5-至今在砂子塘吉联小学担任小学语文教师及班主任，在此期间获得片段课比赛二等奖。</t>
  </si>
  <si>
    <t>1021201906062204256498</t>
  </si>
  <si>
    <t>432501199406111023</t>
  </si>
  <si>
    <t>贺天元</t>
  </si>
  <si>
    <t>18874752599</t>
  </si>
  <si>
    <t>1994-06-11</t>
  </si>
  <si>
    <t>2016.9</t>
  </si>
  <si>
    <t>519485228@qq.com</t>
  </si>
  <si>
    <t>湖南省娄底市娄星区涟钢赞山483栋</t>
  </si>
  <si>
    <t>唱歌、朗诵、羽毛球</t>
  </si>
  <si>
    <t>2009.9-2012.6 娄底蓝圃学校
2012.9-2016.6 湖南文理学院芙蓉学院</t>
  </si>
  <si>
    <t>2016.7-2018.7 长沙范学培训学校 分校校长
2018.8-2019.6 娄底黄泥塘中心学校 代课老师兼班主任</t>
  </si>
  <si>
    <t>1021201906071715496502</t>
  </si>
  <si>
    <t>430522199402046594</t>
  </si>
  <si>
    <t>刘浙文</t>
  </si>
  <si>
    <t>13142282905</t>
  </si>
  <si>
    <t>1994-02-04</t>
  </si>
  <si>
    <t>湖南省新邵县巨口铺镇浒溪村</t>
  </si>
  <si>
    <t>1638118562@qq.com</t>
  </si>
  <si>
    <t>湖南省长沙市湘府东路168号山水熙园</t>
  </si>
  <si>
    <t>初级中学教师资格证</t>
  </si>
  <si>
    <t>2017年6月28号</t>
  </si>
  <si>
    <t>跑步  游泳</t>
  </si>
  <si>
    <t xml:space="preserve">  我性格比较开朗、随和、乐于帮助身边的朋友，并且对生活充满了信心，我在培训机构担任老师，想慢慢积累教学经验。我想，我一定能够在工作中得到锻炼并实现自身的价值，同时，我也认识到，人和工作的关系是建立在自我认知的基础上的，我认为我有能力也有信心做好这份工作，人民教师是一个神圣而高尚的职业，希望大家能够认可我，给我这个机会！</t>
  </si>
  <si>
    <t>2017年3月–2017年6月在娄底八中担任英语教师(实习)，2017年7月–2019年3月在高度教育机构担任教师。</t>
  </si>
  <si>
    <t>1021201906091101296512</t>
  </si>
  <si>
    <t>432503198609200569</t>
  </si>
  <si>
    <t>梁玲</t>
  </si>
  <si>
    <t>13637387840</t>
  </si>
  <si>
    <t>非全日制本科</t>
  </si>
  <si>
    <t>教育管理</t>
  </si>
  <si>
    <t>381946221@qq.com</t>
  </si>
  <si>
    <t>涟源市香江花园</t>
  </si>
  <si>
    <t>中一</t>
  </si>
  <si>
    <t>2019年四月</t>
  </si>
  <si>
    <t>涟源市人设局</t>
  </si>
  <si>
    <t>手工</t>
  </si>
  <si>
    <t>2005年至2008年       湖南人文科技学院大专毕业
2008年至2012年       湖南人文科技学院自考本科毕业
2008年至2011年       涟源福荣学校任教
2012年至2017年       涟源科技职业学校任教
2018年至今                涟源市涟水学校任教</t>
  </si>
  <si>
    <t>2009年至2010年被评为优秀班主任
2017年至2018年被评为优秀教师</t>
  </si>
  <si>
    <t>1021201906091102286513</t>
  </si>
  <si>
    <t>43132219911011003X</t>
  </si>
  <si>
    <t>肖向荣</t>
  </si>
  <si>
    <t>15377385988</t>
  </si>
  <si>
    <t>1991-10-11</t>
  </si>
  <si>
    <t>234285510@qq.com</t>
  </si>
  <si>
    <t>湖南省新化县琅瑭镇第一居委会第九居民小组526号</t>
  </si>
  <si>
    <t>小学数学</t>
  </si>
  <si>
    <t>20190507</t>
  </si>
  <si>
    <t>新化安置办</t>
  </si>
  <si>
    <t>2006年9月—2009年7月 新化一中， 2009年9月—2013年7月 湖南工学院，2013年9月—2015年9月 南京军区，2016年4月—2016年10月 长沙广发银行，2016年11月—2019年3月 广西省柳州市玉山图文广告有限公司</t>
  </si>
  <si>
    <t>1021201906091128096515</t>
  </si>
  <si>
    <t>432524198607175840</t>
  </si>
  <si>
    <t>曹园</t>
  </si>
  <si>
    <t>13723807660</t>
  </si>
  <si>
    <t>1986-07-17</t>
  </si>
  <si>
    <t>吉首大学师范学院</t>
  </si>
  <si>
    <t>湖南省新化县上渡村11组</t>
  </si>
  <si>
    <t>新化县上梅镇跑马岭社区园艺场村11组</t>
  </si>
  <si>
    <t>2008_2010在新化第二小学代课， 
2010-2019年在新化金帆培训学校任教英语学科</t>
  </si>
  <si>
    <t>1021201906091227276518</t>
  </si>
  <si>
    <t>43252419951125002X</t>
  </si>
  <si>
    <t>张子静</t>
  </si>
  <si>
    <t>1995-11-25</t>
  </si>
  <si>
    <t>湖南广播电视大学</t>
  </si>
  <si>
    <t>中国</t>
  </si>
  <si>
    <t>201912</t>
  </si>
  <si>
    <t>1257423697@qq.com</t>
  </si>
  <si>
    <t>娄底新化县上梅镇</t>
  </si>
  <si>
    <t>画画</t>
  </si>
  <si>
    <t>我叫张子静，今年23，我喜欢画画，我曾在铁牛中学教初一的英语和历史，实习在上梅五小教小学语文兼班主任</t>
  </si>
  <si>
    <t>1021201906091334206519</t>
  </si>
  <si>
    <t>432524198511031228</t>
  </si>
  <si>
    <t>曾艳飞</t>
  </si>
  <si>
    <t>13554947025</t>
  </si>
  <si>
    <t>1985-11-03</t>
  </si>
  <si>
    <t>湖南省新化县科头乡下庄村</t>
  </si>
  <si>
    <t>2007年9月</t>
  </si>
  <si>
    <t>湖南省新化县科头乡下庄村一组</t>
  </si>
  <si>
    <t>2007年</t>
  </si>
  <si>
    <t>写作，英语</t>
  </si>
  <si>
    <t>2007-2010年就职于深圳市百旺学校，担任英语教师。 
2011-现在，于深圳中富电路有限公司担任工程师。</t>
  </si>
  <si>
    <t>在百旺学校工作三年一直兢兢业业，曾担任小学英语组组长。
在中富电路有限公司从最初的技术员上升到工程师。</t>
  </si>
  <si>
    <t>1021201906091431576521</t>
  </si>
  <si>
    <t>431381198705300014</t>
  </si>
  <si>
    <t>15273889880</t>
  </si>
  <si>
    <t>1987-05-30</t>
  </si>
  <si>
    <t>2008.05</t>
  </si>
  <si>
    <t>冷水江一中</t>
  </si>
  <si>
    <t>2005年——2008年  就读湖南人文科技学院中文系语文教育专业。
2009年——2011年  新化西河中学任语文老师。
2012年——2018年  创业</t>
  </si>
  <si>
    <t>1021201906100928106526</t>
  </si>
  <si>
    <t>432501199509263548</t>
  </si>
  <si>
    <t>肖玲</t>
  </si>
  <si>
    <t>15243866579</t>
  </si>
  <si>
    <t>1995-09-26</t>
  </si>
  <si>
    <t>湖南省娄底市娄星区涟滨西街</t>
  </si>
  <si>
    <t>高中：2010.9-2013.6娄底二中
大学：2013.9-2016.6湖南人文科技学院</t>
  </si>
  <si>
    <t>1021201906101112086528</t>
  </si>
  <si>
    <t>432524198606095435</t>
  </si>
  <si>
    <t>肖雄</t>
  </si>
  <si>
    <t>18138243331</t>
  </si>
  <si>
    <t>1986-06-09</t>
  </si>
  <si>
    <t>湖南第一师范</t>
  </si>
  <si>
    <t>数学教育应用</t>
  </si>
  <si>
    <t>湖南省新化县游家镇二居委会第四居民小组散户</t>
  </si>
  <si>
    <t>2006.06</t>
  </si>
  <si>
    <t>920983764@qq.com</t>
  </si>
  <si>
    <t>广东省深圳市龙华坂田街道一区12号</t>
  </si>
  <si>
    <t>="1、深圳雅联实业有限公司        2014.08-至今           研发部技术员    
工作职责：主要针对各手机厂商（华为、OPPO等）指纹识别涂料的研发，测试及改进量产，侧面
指纹跟耳机UV涂料的研发，产品应用性能的跟踪服务。 
2、大东涂料有限公司            2011.03-2014.08       品质主管
工作职责：根据客户需求，制定和实施适合客户标准的质量检测流程及规范。
          负责建立符合质量体ISO9001-2008要求的流程及文</t>
  </si>
  <si>
    <t xml:space="preserve">2007年1月～6月    新化游家镇栗山中学  代课老师（数学）
</t>
  </si>
  <si>
    <t>1021201906101152266530</t>
  </si>
  <si>
    <t>432522198609180384</t>
  </si>
  <si>
    <t>王雅敏</t>
  </si>
  <si>
    <t>18075672800</t>
  </si>
  <si>
    <t>1986-09-18</t>
  </si>
  <si>
    <t>湖南省双峰县育才东街168号</t>
  </si>
  <si>
    <t xml:space="preserve">2008年9月到2010年底 中山坦州明德学校担任语文教师及班主任 
2011年至今   在家代课
</t>
  </si>
  <si>
    <t>1021201906101159476531</t>
  </si>
  <si>
    <t>431381199712080026</t>
  </si>
  <si>
    <t>阳诗琴</t>
  </si>
  <si>
    <t>18774531987</t>
  </si>
  <si>
    <t>1997-12-08</t>
  </si>
  <si>
    <t>冷水江市布溪盛和园小区</t>
  </si>
  <si>
    <t>本人于今年取得教师资格证，大学所学专业计算性较强。</t>
  </si>
  <si>
    <t>1021201906110913586537</t>
  </si>
  <si>
    <t>432502199602253025</t>
  </si>
  <si>
    <t>陈瑞</t>
  </si>
  <si>
    <t>18692879240</t>
  </si>
  <si>
    <t>1996-02-25</t>
  </si>
  <si>
    <t>计算机</t>
  </si>
  <si>
    <t>湖南省冷水江市沙塘湾办事处炉埠居委会41号</t>
  </si>
  <si>
    <t>湖南省冷水江市碱厂</t>
  </si>
  <si>
    <t>小学数学教师资格证</t>
  </si>
  <si>
    <t>2019-10</t>
  </si>
  <si>
    <t>设计，羽毛球</t>
  </si>
  <si>
    <t>2012-2015珠海高速公路收费员
2015-2017亲亲宝贝设计师
2017-2019教育机构</t>
  </si>
  <si>
    <t>1021201906111144316546</t>
  </si>
  <si>
    <t>430521199702030029</t>
  </si>
  <si>
    <t>呙莹萍</t>
  </si>
  <si>
    <t>17711686710</t>
  </si>
  <si>
    <t>湖南幼儿师范高等专科学校</t>
  </si>
  <si>
    <t>初等教育</t>
  </si>
  <si>
    <t>798102420@qq.com</t>
  </si>
  <si>
    <t>湖南省娄底市娄星区景屏路53号</t>
  </si>
  <si>
    <t>2018.05.30</t>
  </si>
  <si>
    <t>水粉画、钢琴、视唱</t>
  </si>
  <si>
    <t>2012.09-2015.06在娄底市第一中学读书；2015.09-2018.06在湖南幼儿师范高等专科学校读初等教育专业；2018.09至今在娄底华达学校代课。</t>
  </si>
  <si>
    <t>2018.09至今在娄底华达学校代课。</t>
  </si>
  <si>
    <t>1021201906111151546548</t>
  </si>
  <si>
    <t>430523199503213124</t>
  </si>
  <si>
    <t>李艳梅</t>
  </si>
  <si>
    <t>15388064720</t>
  </si>
  <si>
    <t>1995-03-21</t>
  </si>
  <si>
    <t>2608941448@qq.com</t>
  </si>
  <si>
    <t>湖南省娄底市新化县新化四中旁</t>
  </si>
  <si>
    <t>2017-09至2018-06，于利比里亚大学孔子学院任汉语教师志愿者。
2019-04至今，于新化县琅塘中学代课。</t>
  </si>
  <si>
    <t>如上。</t>
  </si>
  <si>
    <t>1021201906111154076549</t>
  </si>
  <si>
    <t>432503199904100047</t>
  </si>
  <si>
    <t>吴新媛</t>
  </si>
  <si>
    <t>18773038867</t>
  </si>
  <si>
    <t>1999-04-10</t>
  </si>
  <si>
    <t>湖南民族职业学院</t>
  </si>
  <si>
    <t>湖南娄底涟源</t>
  </si>
  <si>
    <t>1259716346@qq.com</t>
  </si>
  <si>
    <t>湖南省娄底市涟源市交通路蓝田办事处兴隆巷12号</t>
  </si>
  <si>
    <t>2014年9月到2017年6月在娄底幼儿师范学校小学教育专业学习。
2017年9月到2019年6月在湖南民族职业学院小学教育专业学习。</t>
  </si>
  <si>
    <t>2018年5月在岳阳市枫树小学见习。
2018年9月到2019年1月在临湘市江南中学实习，任教小学语文老师及班主任。
2019年3月到2019年6月底在平江县上塔市镇中心学校实习，任教小学数学老师。</t>
  </si>
  <si>
    <t>1021201906111243306556</t>
  </si>
  <si>
    <t>432522198506280024</t>
  </si>
  <si>
    <t>贺婷</t>
  </si>
  <si>
    <t>15873869980</t>
  </si>
  <si>
    <t>1985-06-28</t>
  </si>
  <si>
    <t>计算机网络技术</t>
  </si>
  <si>
    <t>湖南省娄底市娄星区汽车站旁信用联社家属区</t>
  </si>
  <si>
    <t>2006.7月-2010.8月  在广州大欣利工业公司担任采购
2010.10-2012.5 自己经营皮具专卖店
2015.5-现在 自己创业</t>
  </si>
  <si>
    <t>我在校期间多次辅导中小学生，并使他们在期末取得了优异的成绩！</t>
  </si>
  <si>
    <t>1021201906111314066557</t>
  </si>
  <si>
    <t>43138219980814510X</t>
  </si>
  <si>
    <t>廖文军</t>
  </si>
  <si>
    <t>18307360337</t>
  </si>
  <si>
    <t>1998-08-14</t>
  </si>
  <si>
    <t>2509569717@qq.com</t>
  </si>
  <si>
    <t>湖南省娄底市太保社区</t>
  </si>
  <si>
    <t>小学教师资格证</t>
  </si>
  <si>
    <t>唱歌绘画</t>
  </si>
  <si>
    <t xml:space="preserve">2013-09-01至2016-06-30在娄底五中学习。 2016-09-01至2019-06-30在湖南幼儿师范高等专科学校小学教育系小教专业学习，在大学期间担任过小教1604组织委员，参加过话剧社，曾在“湖南幼专读书汇”书评活动中获得三等奖。
</t>
  </si>
  <si>
    <t>在2018年在丹洲乡中心小学实习获得优秀实习生
2019年在临澧二中担任数学老师</t>
  </si>
  <si>
    <t>1021201906111401026559</t>
  </si>
  <si>
    <t>432524199110056744</t>
  </si>
  <si>
    <t>李秀珍</t>
  </si>
  <si>
    <t>15717529858</t>
  </si>
  <si>
    <t>1991-10-05</t>
  </si>
  <si>
    <t>城市规划</t>
  </si>
  <si>
    <t>湖南省娄底市新化县吉庆镇小冲村</t>
  </si>
  <si>
    <t>201510</t>
  </si>
  <si>
    <t>2008年到2011年新化县第一中学
2011年到2015年湖南文理学院
2015年到2019年湖南新化农村商业银行</t>
  </si>
  <si>
    <t>1021201906111418026560</t>
  </si>
  <si>
    <t>430528199901214052</t>
  </si>
  <si>
    <t>肖书林</t>
  </si>
  <si>
    <t>18178802946</t>
  </si>
  <si>
    <t>1999-01-21</t>
  </si>
  <si>
    <t>柳州城市职业学院</t>
  </si>
  <si>
    <t>2019年6月28</t>
  </si>
  <si>
    <t>2937184788@qq.com</t>
  </si>
  <si>
    <t>湖南省邵阳市新宁县高桥镇</t>
  </si>
  <si>
    <t>2016.9-2019.6在柳州城市职业学院师范教育系小学教育专业学习
2017.5月在柳州市雒容镇中心小学见习一周
2018.9-2019.6在湖南省新宁县高桥镇中心小学实习，任教四年级数学</t>
  </si>
  <si>
    <t>1021201906111432026564</t>
  </si>
  <si>
    <t>432501199602297048</t>
  </si>
  <si>
    <t>刘丽敏</t>
  </si>
  <si>
    <t>15526405425</t>
  </si>
  <si>
    <t>萍乡学院</t>
  </si>
  <si>
    <t>278764615@qq.com</t>
  </si>
  <si>
    <t>娄底市娄星区涟钢</t>
  </si>
  <si>
    <t xml:space="preserve">2010.09-2013.07 娄底市第五中学  学生
2013.09-2017.07 萍乡学院       学生
</t>
  </si>
  <si>
    <t>2017.09-2018.07 长沙市长沙县丁家小学 五年级语文老师兼班主任
2018.09-2019.07 长沙市雨花区和平小学 二年级语文老师兼班主任</t>
  </si>
  <si>
    <t>1021201906111435136565</t>
  </si>
  <si>
    <t>432524200001307722</t>
  </si>
  <si>
    <t>吴紫萱</t>
  </si>
  <si>
    <t>15273852709</t>
  </si>
  <si>
    <t>2000-01-30</t>
  </si>
  <si>
    <t>湖南省新化县温塘镇周家村刘达冲组</t>
  </si>
  <si>
    <t>1435895278@qq.com</t>
  </si>
  <si>
    <t>小学语文教师资格证</t>
  </si>
  <si>
    <t>2014.9～2017.6  就读于娄底幼儿师范学校小学教育专业
2017.9～2019.6  就读于湖南民族职业学院小学教育专业</t>
  </si>
  <si>
    <t>2018.5.14~2018.5.18       学院路小学          见习老师
2018.9 ~2019.1                 岳阳市经济开发区北港小学     实习老师</t>
  </si>
  <si>
    <t>1021201906111447276567</t>
  </si>
  <si>
    <t>432524200008175427</t>
  </si>
  <si>
    <t>肖雯</t>
  </si>
  <si>
    <t>13327200941</t>
  </si>
  <si>
    <t>2000-08-17</t>
  </si>
  <si>
    <t>湖南省新化县游家镇太洋江村</t>
  </si>
  <si>
    <t>2652749140@qq.com</t>
  </si>
  <si>
    <t>逻辑思维能力强，热爱工作，喜欢音乐</t>
  </si>
  <si>
    <t>2014.9－2017.6于娄底幼儿师范学校小教大专学习
2017.9－2019.6于湖南民族职业学院小学教育专业学习</t>
  </si>
  <si>
    <t>2018.5  岳阳市岳阳楼区学院路小学见习
2018.9－2019.1   岳阳市临湘市乘风中心校实习</t>
  </si>
  <si>
    <t>1021201906111449036568</t>
  </si>
  <si>
    <t>432501198411157064</t>
  </si>
  <si>
    <t>程文霞</t>
  </si>
  <si>
    <t>15975429563</t>
  </si>
  <si>
    <t>1984-11-15</t>
  </si>
  <si>
    <t>湖南省娄底师范高等专科学校</t>
  </si>
  <si>
    <t>广东省广州市荔湾区</t>
  </si>
  <si>
    <t>2003年6月</t>
  </si>
  <si>
    <t>244133064@qq.com</t>
  </si>
  <si>
    <t>湖南省娄底市娄星区涟滨街道仙人阁小区816栋3302</t>
  </si>
  <si>
    <t>湖南省永州市教育局</t>
  </si>
  <si>
    <t>1998年9月到2003年6月就读于娄底师范高等专科学校。
2003年8月到2005年6月在东莞塘厦新伟电子厂工作。
2005年7月到2008年2月在深圳万安学校、立才实验学校工作。
2008年3月到2016年8月在广州红海、雷鹰体育用品、和盛公司工作。
2016年9月至今：待业。</t>
  </si>
  <si>
    <t>2005年7月到2008年2月在深圳万安学校、立才实验学校工作，担任小学语文、数学教师。</t>
  </si>
  <si>
    <t>1021201906111451556569</t>
  </si>
  <si>
    <t>432524200006170067</t>
  </si>
  <si>
    <t>刘佳</t>
  </si>
  <si>
    <t>17373842415</t>
  </si>
  <si>
    <t>2000-06-17</t>
  </si>
  <si>
    <t>湖南省娄底市新化县上梅镇月照村</t>
  </si>
  <si>
    <t>2039837801@qq.com</t>
  </si>
  <si>
    <t>有较强的沟通能力与组织能力</t>
  </si>
  <si>
    <t>2014年9月至2017年6月就读于娄底幼儿师范学校
2017年9月至2019年6月就读于湖南民族职业学院
2018年9月至2019年1月于汨罗市古仑中学实习</t>
  </si>
  <si>
    <t>2018年5月于岳阳市岳阳楼区学院路小学见习，辅助班主任的日常工作
2018年9月于汨罗市古仑自学实习，担任初一的数学老师和生物老师，还有理科组副组长</t>
  </si>
  <si>
    <t>1021201906111457016570</t>
  </si>
  <si>
    <t>432524199001053448</t>
  </si>
  <si>
    <t>刘祎艳</t>
  </si>
  <si>
    <t>17773850820</t>
  </si>
  <si>
    <t>1990-01-05</t>
  </si>
  <si>
    <t>2012年6月30日</t>
  </si>
  <si>
    <t>湖南省新化县琅塘镇太平村15组</t>
  </si>
  <si>
    <t>2008.9-2012.6长沙理工大学
2013.9-至今新化县琅塘镇中学</t>
  </si>
  <si>
    <t>1021201906111515446573</t>
  </si>
  <si>
    <t>432524199212276123</t>
  </si>
  <si>
    <t>孙段妃</t>
  </si>
  <si>
    <t>18773898918</t>
  </si>
  <si>
    <t>2011.9-2015.6在湖南工学院学习
2015.7-2018.2在金宇宙电缆科技有限公司工作
2018.3-2019.3在长沙金加力广告装饰贸易有限公司工作</t>
  </si>
  <si>
    <t>1021201906111517106574</t>
  </si>
  <si>
    <t>432503199802090327</t>
  </si>
  <si>
    <t>谭振蓝</t>
  </si>
  <si>
    <t>13517384926</t>
  </si>
  <si>
    <t>1998-02-09</t>
  </si>
  <si>
    <t>河南省焦作高等师范专科学校</t>
  </si>
  <si>
    <t>1826900447@qq.com</t>
  </si>
  <si>
    <t>湖南省涟源市六亩塘镇涟水名城</t>
  </si>
  <si>
    <t>小学语文教师</t>
  </si>
  <si>
    <t>本人2013年至2016年就读于娄底一中，在此期间一直担任班干部，担任过副班长（负责管理纪律），也担任过卫生委员，表现出超强的组织协调能力，是班主任老师班级管理的小助手。我在河南焦作师范高等专科学校文学院学习，专业是语文教育。今年6月正式毕业。2018年在崇文小学实习了半年，担任四年级语文教学工作与班主任，获得在校师生的好评。</t>
  </si>
  <si>
    <t>1021201906111538376576</t>
  </si>
  <si>
    <t>431382199603140022</t>
  </si>
  <si>
    <t>李娟</t>
  </si>
  <si>
    <t>18573832660</t>
  </si>
  <si>
    <t>1996-03-14</t>
  </si>
  <si>
    <t>上饶师范学院</t>
  </si>
  <si>
    <t>播音与主持艺术</t>
  </si>
  <si>
    <t>湖南省涟源市蓝田办事处</t>
  </si>
  <si>
    <t>410627830@qq.com</t>
  </si>
  <si>
    <t>2018年5月30日</t>
  </si>
  <si>
    <t>湖南省涟源市劳动局人才市场</t>
  </si>
  <si>
    <t>演讲 主持</t>
  </si>
  <si>
    <t>2010年9月到2013年6月,就读于涟源一中。
2013年7月到2013年8月,在金话筒演讲与培训中心上课。
2013年9月到2017年6月,就读于上饶师范学院。
2017年7月到2018年8月，实习于湖南省娄底涟源电视台。
2018年9月到至今，在湖南省涟源工贸中专代课。</t>
  </si>
  <si>
    <t>2018年9月到至今，在湖南省涟源工贸中专代课。</t>
  </si>
  <si>
    <t>1021201906111539096577</t>
  </si>
  <si>
    <t>432524199903073229</t>
  </si>
  <si>
    <t>黄佳婷</t>
  </si>
  <si>
    <t>18273835305</t>
  </si>
  <si>
    <t>1999-03-07</t>
  </si>
  <si>
    <t>湖南省新化县荣华乡黄家台村</t>
  </si>
  <si>
    <t>1825595835@qq.com</t>
  </si>
  <si>
    <t>湖南省新化县荣华乡</t>
  </si>
  <si>
    <t>有较强的责任心，熟练办公软件</t>
  </si>
  <si>
    <t>2014年9月_2017年6月  在娄底幼儿师范就读
2017年9月_2019年6月  在湖南民族职业学院就读</t>
  </si>
  <si>
    <t>2018年9月_2019年1月  在岳阳市临湘市乘风中学实习老师
2018年5月            在岳阳市学院路小学见习老师</t>
  </si>
  <si>
    <t>1021201906111539336578</t>
  </si>
  <si>
    <t>432524200012164923</t>
  </si>
  <si>
    <t>廖铭恩</t>
  </si>
  <si>
    <t>13786860529</t>
  </si>
  <si>
    <t>2000-12-16</t>
  </si>
  <si>
    <t>湖南省新化县文田镇上横溪村</t>
  </si>
  <si>
    <t>2063179558@qq.com</t>
  </si>
  <si>
    <t>会熟练使用办公软件 会茶艺 有责任心</t>
  </si>
  <si>
    <t>2014年9月至2017年6月于娄底幼儿师范学校学习
2017年9月至2019年6月于湖南民族职业学院就读</t>
  </si>
  <si>
    <t>2018年5月14至2018年5月18于岳阳市岳阳楼区学院路小学见习
2018年9月至2019年1月于岳阳市临湘市乘风中学实习，并却得优秀实习生的荣誉证书</t>
  </si>
  <si>
    <t>1021201906111554236580</t>
  </si>
  <si>
    <t>432503199901033168</t>
  </si>
  <si>
    <t>康湄</t>
  </si>
  <si>
    <t>13873872662</t>
  </si>
  <si>
    <t>1999-01-03</t>
  </si>
  <si>
    <t>2155662058@qq.com</t>
  </si>
  <si>
    <t>湖南省涟源市伏口镇金铁村新民组</t>
  </si>
  <si>
    <t>涟源市人力资源和社会保障局档案室</t>
  </si>
  <si>
    <t>普通话二级甲等、中级茶艺师、简笔画</t>
  </si>
  <si>
    <t>2014年9月至2017年6月就读于娄底幼儿师范学校；
2017年9月至2019年6月就读于湖南民族职业学院。</t>
  </si>
  <si>
    <t>于2018年5月7日至2018年5月14日在岳阳市学院路小学见习；
于2018年9月1日至2019年1月21日在岳阳市临湘市忠防中学实习。</t>
  </si>
  <si>
    <t>1021201906111621086582</t>
  </si>
  <si>
    <t>431322199903031649</t>
  </si>
  <si>
    <t>杨瑞娟</t>
  </si>
  <si>
    <t>15873837295</t>
  </si>
  <si>
    <t>1999-03-03</t>
  </si>
  <si>
    <t>湖南省新化县文田镇大田村</t>
  </si>
  <si>
    <t>1959658718@qq.com</t>
  </si>
  <si>
    <t>阅读能力强，喜欢朗读。</t>
  </si>
  <si>
    <t>2014年9月至2017年7月于娄底幼儿师范学校学习
2017年9月至2019年6月于湖南民族职业学院就读</t>
  </si>
  <si>
    <t>2018年5月14日至2018年5月18号于岳阳市岳阳楼区学院路小学见习。
2018年9月至2019年1月于岳阳市临湘市乘风中学实习，并取得优秀实习生荣誉证书。</t>
  </si>
  <si>
    <t>1021201906111627506583</t>
  </si>
  <si>
    <t>430522199808102867</t>
  </si>
  <si>
    <t>张萍</t>
  </si>
  <si>
    <t>13762568087</t>
  </si>
  <si>
    <t>1998-08-10</t>
  </si>
  <si>
    <t>湘南幼儿师范高等专科学校</t>
  </si>
  <si>
    <t>现代教育技术</t>
  </si>
  <si>
    <t>湖南省邵阳市新邵县潭溪镇澄泉村</t>
  </si>
  <si>
    <t>2019年6月28日</t>
  </si>
  <si>
    <t>2013年9月-2016年6月在新邵八中学习，班主任是汤宽新。2016年9月-2019年6月在湘南幼儿师范高等专科学校读书，班主任是王当元</t>
  </si>
  <si>
    <t>2019年2月到6月在邵阳市滑石小学实习教一年级。</t>
  </si>
  <si>
    <t>1021201906111654086586</t>
  </si>
  <si>
    <t>43252419971008196X</t>
  </si>
  <si>
    <t>黄文静</t>
  </si>
  <si>
    <t>13874444577</t>
  </si>
  <si>
    <t>1997-10-08</t>
  </si>
  <si>
    <t>1807275220@qq.com</t>
  </si>
  <si>
    <t>湖南省娄底市新化县上梅镇</t>
  </si>
  <si>
    <t>="2015年考入怀化学院，在教育科学学院读小学教育专业。
专业课程：教育概论、教学论、教育心理学、儿童卫生与健康、古代汉语、外国文学、中国现当代文学、儿童美术教育、中国画、小学班队管理与实践等课程。
取得的技能证书：普通话二级甲等证书；大学英语四级证书；全国计算机一级证书，能熟练运用office等办公软件。
2015.09—2016.6 任为期一年的班长。在任期间，校内举办的“蒙学活动”“课本剧创编”分别获得二等奖、三等奖。主持班会数次。
2016.06在《中国近现代史纲要》课程“研究性学习成果</t>
  </si>
  <si>
    <t>2016年在怀化小学见习一周；
2017年在湖天桥小学体验性教育实习一个月；
在培训机构当过助教。
2019年3月到6月在舞水小学实习。</t>
  </si>
  <si>
    <t>1021201906111654456587</t>
  </si>
  <si>
    <t>431381200009088320</t>
  </si>
  <si>
    <t>阳甜</t>
  </si>
  <si>
    <t>18307308689</t>
  </si>
  <si>
    <t>2000-09-08</t>
  </si>
  <si>
    <t>283446848@qq.com</t>
  </si>
  <si>
    <t>书法、朗诵、音乐</t>
  </si>
  <si>
    <t xml:space="preserve">本人于湖南民族职业学院毕业，具备教师该有的资格  证，普通话二甲证、计算机一级证、英语三级证。有较好的知识和专业功底和专业素养。曾担任学校学生会干部一职，辅助老师做过管理、组织学生工作，并多次荣获优秀学生干部标兵称号；在校期间荣获单项奖；在校参加团体操比赛获得优秀表演奖；在校参加初等教育合唱支教队，每周四去小学实践学习；参加活动众多，集体荣誉感强，为人乐于帮助，亲和力强；在小学学校听过课担任过代课老师，因此对教育教学有一定的理念和方法。 </t>
  </si>
  <si>
    <t>2018年9月至2019年1月在汨罗白塘中学实习，担任初一语文任课教师。
2017年5月在岳阳学院路小学见习，辅助班主任老师做日常管理工作。</t>
  </si>
  <si>
    <t>1021201906111747366591</t>
  </si>
  <si>
    <t>43052219950503932X</t>
  </si>
  <si>
    <t>曾诗婧</t>
  </si>
  <si>
    <t>15802545340</t>
  </si>
  <si>
    <t>1995-05-03</t>
  </si>
  <si>
    <t>2018-6-30</t>
  </si>
  <si>
    <t>湖南省邵阳市新邵县大坪丽舍滨江</t>
  </si>
  <si>
    <t>小学语文教师资格</t>
  </si>
  <si>
    <t>摄影 写作 唱歌</t>
  </si>
  <si>
    <t xml:space="preserve">2010-2013 新邵第一中学 高中
2013-2016 湖南涉外经济学院 专科 会计
2016-2018 湖南涉外经济学院 本科 会计
2018-至今 湖南省邵阳市邵东县一完小代课 </t>
  </si>
  <si>
    <t>2018-至今 湖南省邵阳市邵东县一完小代课 小学语文老师</t>
  </si>
  <si>
    <t>1021201906111753446592</t>
  </si>
  <si>
    <t>432524199902014948</t>
  </si>
  <si>
    <t>伍嫔姣</t>
  </si>
  <si>
    <t>17680719925</t>
  </si>
  <si>
    <t>1999-02-01</t>
  </si>
  <si>
    <t>湖南省新化县文田镇小长村十一组</t>
  </si>
  <si>
    <t>1164370261@qq.com</t>
  </si>
  <si>
    <t>湖南省新化县文田镇小长村</t>
  </si>
  <si>
    <t>三笔字良好，普通话良好，茶艺师中级，有良好的沟通交际能力</t>
  </si>
  <si>
    <t>2018年5月14日至2018年5月18号于岳阳市岳阳楼区学院路小学见习。
2018年9月至2019年1月于岳阳市临湘市乘风中学实习。
参加学校支教队。</t>
  </si>
  <si>
    <t>1021201906111755566593</t>
  </si>
  <si>
    <t>432503199908265025</t>
  </si>
  <si>
    <t>肖盈</t>
  </si>
  <si>
    <t>13787854679</t>
  </si>
  <si>
    <t>1999-08-26</t>
  </si>
  <si>
    <t>湖南省涟源市七星街镇朝光村</t>
  </si>
  <si>
    <t>1728094755@qq.com</t>
  </si>
  <si>
    <t>湖南岳阳</t>
  </si>
  <si>
    <t>演讲</t>
  </si>
  <si>
    <t>2014.09–2017.06就读娄底幼儿师范学校
2017.09–2019.06就读湖南民族职业学院</t>
  </si>
  <si>
    <t>2018.04在岳阳学院路小学见习
2018.09在岳阳古仑中学实习半年</t>
  </si>
  <si>
    <t>1021201906111758146594</t>
  </si>
  <si>
    <t>432524200009215128</t>
  </si>
  <si>
    <t>彭丽</t>
  </si>
  <si>
    <t>18873811442</t>
  </si>
  <si>
    <t>2000-09-21</t>
  </si>
  <si>
    <t>湖南省新化县奉家镇</t>
  </si>
  <si>
    <t>27377713481@qq.com</t>
  </si>
  <si>
    <t>湖南省新化县奉家镇横南村</t>
  </si>
  <si>
    <t>唱歌，有一定的组织能力，能够熟练的操作办公软件</t>
  </si>
  <si>
    <t xml:space="preserve">2014年9月至2017年7月在娄底幼儿师范学校学习;
2017年9月至2019年6月于湖南民族职业学院就读。
</t>
  </si>
  <si>
    <t>在此期间于2018年5月14日至5月18日于岳阳市学院路小学见习;
2018年9月至2019年1月于岳阳市临湘市乘风中学实习。</t>
  </si>
  <si>
    <t>1021201906111807236595</t>
  </si>
  <si>
    <t>432524199702197428</t>
  </si>
  <si>
    <t>18774708969</t>
  </si>
  <si>
    <t>湖南省娄底市新化县田坪镇</t>
  </si>
  <si>
    <t>湖南省新化县田坪镇三联村</t>
  </si>
  <si>
    <t>2002.9-2008.6在南石完小小学学习，2008.9-2011.6在新化县第十四中学学习，2011.9-2014.6在新化县第三中学读高中，2014.9-2015.6在达材学校复读，年在2015年9月-2019年6月在怀化学院教育科学学院小学教育专业读大学，在大学期间积极参加学校组织的各项活动。在2017年10-11月在中方县城北小学进行一个月的体验性实习，在2019年3-6月在舞水小学进行三个月的毕业实习。</t>
  </si>
  <si>
    <t>1021201906111837326596</t>
  </si>
  <si>
    <t>430521199508303783</t>
  </si>
  <si>
    <t>张妮</t>
  </si>
  <si>
    <t>17700574516</t>
  </si>
  <si>
    <t>1995-08-30</t>
  </si>
  <si>
    <t>贵州黎平</t>
  </si>
  <si>
    <t>2013-2017就读于泉州师范学院
2018至今就业于邵东城南小学</t>
  </si>
  <si>
    <t>1021201906111919016598</t>
  </si>
  <si>
    <t>43250119981219002X</t>
  </si>
  <si>
    <t>杨艺霞</t>
  </si>
  <si>
    <t>13762518291</t>
  </si>
  <si>
    <t>1998-12-19</t>
  </si>
  <si>
    <t>914063868@qq.com</t>
  </si>
  <si>
    <t>湖南省娄底市娄星区娄底五小</t>
  </si>
  <si>
    <t>绘画</t>
  </si>
  <si>
    <t>2004.9-2010.6就读于娄底五小
2010.9-2013.6就读于娄底三中
2013.9-2016.6就读于娄底三中
2016.9-2019.6就读于湘南幼儿师范高等专科学校
2018.10-2018.12于郴州市第二完全小学跟岗实习
2019.2-2019.7于娄底市第五完全小学顶岗实习</t>
  </si>
  <si>
    <t xml:space="preserve">2018.10-2018.12于郴州市第二完全小学跟岗实习荣获“优秀毕业生”
</t>
  </si>
  <si>
    <t>1021201906112019466601</t>
  </si>
  <si>
    <t>431382199805110163</t>
  </si>
  <si>
    <t>廖心怡</t>
  </si>
  <si>
    <t>17879810569</t>
  </si>
  <si>
    <t>1998-05-11</t>
  </si>
  <si>
    <t>九江职业大学</t>
  </si>
  <si>
    <t>湖南省娄底市涟源市桥头河镇大屋村</t>
  </si>
  <si>
    <t>1684066676@qq.com</t>
  </si>
  <si>
    <t>2013年进入涟源四中，2016年6月毕业。
2016年进入九江职业大学，2019年7月毕业。</t>
  </si>
  <si>
    <t>1021201906112129166602</t>
  </si>
  <si>
    <t>432501199109191020</t>
  </si>
  <si>
    <t>樊琼</t>
  </si>
  <si>
    <t>13786807962</t>
  </si>
  <si>
    <t>1991-09-19</t>
  </si>
  <si>
    <t>湖南省娄底市娄星区黄泥塘办事处四轧钢厂散户</t>
  </si>
  <si>
    <t>2006年9月至2009年6月毕业于娄底五中
2009年9月至2013年6月毕业于衡阳师范学院南岳学院
2014年3月-2016年6月在娄底潇湘学院教书
2017年3月至今在娄底六小任教</t>
  </si>
  <si>
    <t>2014年3月-2016年6月在娄底潇湘学院教书
2017年3月至今在娄底六小任教</t>
  </si>
  <si>
    <t>1021201906112226556606</t>
  </si>
  <si>
    <t>432524199702210629</t>
  </si>
  <si>
    <t>王涵芬</t>
  </si>
  <si>
    <t>15197848595</t>
  </si>
  <si>
    <t>1997-02-21</t>
  </si>
  <si>
    <t>体育经济学</t>
  </si>
  <si>
    <t>2019-06-20</t>
  </si>
  <si>
    <t>1074422531@qq.com</t>
  </si>
  <si>
    <t>湖南省娄底市新化县西河镇双蹄村八组</t>
  </si>
  <si>
    <t xml:space="preserve">2008年9月-2011年6月（湖南省娄底市新化县）孟公镇中学学习
2011年9月-2015年6月（湖南省娄底市）新化县第二中学学习
2015年9月-2019年6月（湖北省武汉市）武汉体育学院体育科技学院体育经济学专业学习
2018年9月-2018年12月在湖北省荆州市江陵县统计局实习，获得优秀实习生证书
</t>
  </si>
  <si>
    <t>1021201906112336346609</t>
  </si>
  <si>
    <t>43252419990606642X</t>
  </si>
  <si>
    <t>赵紫微</t>
  </si>
  <si>
    <t>15200314127</t>
  </si>
  <si>
    <t>1999-06-06</t>
  </si>
  <si>
    <t>2463192301@qq.com</t>
  </si>
  <si>
    <t>湖南省娄底市新化县桑梓镇宋家桥村三组</t>
  </si>
  <si>
    <t>湖南省娄底市新化县人才交流中心</t>
  </si>
  <si>
    <t>美术</t>
  </si>
  <si>
    <t>2013.9-2016.6于新化县第二中学学习
2016.9-2019.6于湖南民族职业学院学习</t>
  </si>
  <si>
    <t>2017年5月于东方红小学见习
2017年3月-2018年3月于院校第二课堂参加支教活动
2018年下学期于湖南民族职业学院附属小学实习</t>
  </si>
  <si>
    <t>1021201906120855256612</t>
  </si>
  <si>
    <t>43250319870619202X</t>
  </si>
  <si>
    <t>吴萍</t>
  </si>
  <si>
    <t>18973831314</t>
  </si>
  <si>
    <t>1987-06-19</t>
  </si>
  <si>
    <t>湖南省涟源市古塘乡付新村</t>
  </si>
  <si>
    <t>398956762@qq.com</t>
  </si>
  <si>
    <t>娄底市娄星区回龙湾主人家园</t>
  </si>
  <si>
    <t>娄底市娄星区人力资源服务中心</t>
  </si>
  <si>
    <t>2006-2010 吉首大学张家界学院旅游管理
2010-2013 天地华宇深圳公司 行政助理
2013-2019 娄底市亿达科技信息服务有限公司</t>
  </si>
  <si>
    <t>1021201906120906386614</t>
  </si>
  <si>
    <t>432524199912081626</t>
  </si>
  <si>
    <t>罗湘湘</t>
  </si>
  <si>
    <t>18373011502</t>
  </si>
  <si>
    <t>1999-12-08</t>
  </si>
  <si>
    <t>582181908@qq.com</t>
  </si>
  <si>
    <t>2018年5月在湖南省岳阳市岳阳楼区枫树小学见习一个星期
2018年9月到2019年1月在湖南省岳阳市临湘市江南镇江南中学担任一学期实习老师</t>
  </si>
  <si>
    <t>2018年5月在湖南省岳阳市岳阳楼区枫叶小学见习一个星期
2018.9到2019.1在湖南省岳阳市临湘市江南镇江南中学担任一学期实习老师</t>
  </si>
  <si>
    <t>1021201906120920036615</t>
  </si>
  <si>
    <t>43250119870113352X</t>
  </si>
  <si>
    <t>李锦才</t>
  </si>
  <si>
    <t>13327286550</t>
  </si>
  <si>
    <t>1987-01-13</t>
  </si>
  <si>
    <t>湖南女子职业大学</t>
  </si>
  <si>
    <t>英语教育（师范专业）</t>
  </si>
  <si>
    <t>992687279@qq.com</t>
  </si>
  <si>
    <t>湖南省娄底市娄星区老高级技工学校家属区</t>
  </si>
  <si>
    <t xml:space="preserve">200309－200506 娄底第四中学 高中
200509－200806 湖南女子职业大学  英语教育
200801－200807  娄底楂林小学  代课
200809－201005  广州国之旅有限公司  签证专员
201006－201503  娄底中公教育   职员
201504－至今  待业
</t>
  </si>
  <si>
    <t>200801－200807  娄底楂林小学  代课班主任</t>
  </si>
  <si>
    <t>1021201906120945536618</t>
  </si>
  <si>
    <t>432503199601044025</t>
  </si>
  <si>
    <t>邱天俊</t>
  </si>
  <si>
    <t>15688247861</t>
  </si>
  <si>
    <t>1996-01-04</t>
  </si>
  <si>
    <t>417114</t>
  </si>
  <si>
    <t>1696076707@qq.com</t>
  </si>
  <si>
    <t>湖南省涟源市桥头河镇井坑村竹山组</t>
  </si>
  <si>
    <t>2012年到2015年，就读于涟源市行知中学，理科生
2015年到2019年，就读于江西省赣州市赣南师范大学，2019年6月毕业</t>
  </si>
  <si>
    <t>大四上学期在江西省赣州市赣县去茅店中学顶岗支教半年</t>
  </si>
  <si>
    <t>1021201906120949236621</t>
  </si>
  <si>
    <t>432502199708105442</t>
  </si>
  <si>
    <t>张易进</t>
  </si>
  <si>
    <t>18373184934</t>
  </si>
  <si>
    <t>1997-08-10</t>
  </si>
  <si>
    <t>湖南省冷水江市渣渡镇和平村6组</t>
  </si>
  <si>
    <t>2017年12月—2019年5月  戴氏教育   全职老师</t>
  </si>
  <si>
    <t>1021201906120959276623</t>
  </si>
  <si>
    <t>432502199302035448</t>
  </si>
  <si>
    <t>朱小曼</t>
  </si>
  <si>
    <t>13600326577</t>
  </si>
  <si>
    <t>1993-02-03</t>
  </si>
  <si>
    <t>湖南省冷水江市渣渡镇双丰村七组</t>
  </si>
  <si>
    <t>湖南省冷水江市渣渡镇渣渡中心小学</t>
  </si>
  <si>
    <t>200909～201206冷水江市第一中学
201209～201606湘潭大学兴湘学院
在校荣获湘潭大学“优秀志愿者称号”，兴湘学院“优秀团员”称号
201606～201804广东省佛山市禅之旅国际旅行社有限公司
201809至今 渣渡中心小学代课教师</t>
  </si>
  <si>
    <t>201809至今 渣渡中心小学代课教师</t>
  </si>
  <si>
    <t>1021201906121004376624</t>
  </si>
  <si>
    <t>432502199202180023</t>
  </si>
  <si>
    <t>闵雪</t>
  </si>
  <si>
    <t>13327383363</t>
  </si>
  <si>
    <t>1992-02-18</t>
  </si>
  <si>
    <t>湖南省冷水江市布溪法院</t>
  </si>
  <si>
    <t>英语教师资格证</t>
  </si>
  <si>
    <t>2016.09--2019   小新星国际教育担任英语老师</t>
  </si>
  <si>
    <t>1021201906121047156626</t>
  </si>
  <si>
    <t>513822199412188165</t>
  </si>
  <si>
    <t>龚文艺</t>
  </si>
  <si>
    <t>15708182387</t>
  </si>
  <si>
    <t>1994-12-18</t>
  </si>
  <si>
    <t>四川文理学院</t>
  </si>
  <si>
    <t>物业管理</t>
  </si>
  <si>
    <t>四川省眉山市仁寿县珠嘉镇</t>
  </si>
  <si>
    <t>792981439@qq.com</t>
  </si>
  <si>
    <t>四川省成都市武侯区肖家河街道高升桥东路19号清和苑</t>
  </si>
  <si>
    <t>四川省眉山市档案局</t>
  </si>
  <si>
    <t>1、本人于2018年6月从四川文理学院毕业，在校期间因热爱教育工作，通过自己的努力考取了初级中学历史学科教师资格证，此外利用课余时间和暑假时间多次从事中小学晚辅工作和暑期教育工作。
2、2017年12月-2018年5月，在成都万科物业服务有限公司实习；毕业后在成都环球世纪会展旅游集团从事房地产有关的工作，期间一直在寻找机会能够进入教育体制内工作，也不断得学习教育相关知识，充实自己教育理论知识和学科教育知识。</t>
  </si>
  <si>
    <t>在大学期间，利用课余时间和暑假时间多次从事中小学晚辅工作和暑期教育工作。</t>
  </si>
  <si>
    <t>1021201906121134206630</t>
  </si>
  <si>
    <t>432502198603060044</t>
  </si>
  <si>
    <t>罗勤</t>
  </si>
  <si>
    <t>18573883296</t>
  </si>
  <si>
    <t>1986-03-06</t>
  </si>
  <si>
    <t>496668011@qq.com</t>
  </si>
  <si>
    <t>湖南省冷水江市海事处水竹园</t>
  </si>
  <si>
    <t>2009年5月31日</t>
  </si>
  <si>
    <t>冷水江市钢铁厂</t>
  </si>
  <si>
    <t>写作，档案管理</t>
  </si>
  <si>
    <t xml:space="preserve">2009年10月至2013年5月，湖南红宇耐磨新材料股份有限公司，担任行政主管一职；
2013年10月2017年12月，沃尔玛冷水江锑都中路分店，担任总经理助理一职；
2017年12月至今，沃尔玛冷水江锑都中路分店，担任助理人力资源经理一职。
</t>
  </si>
  <si>
    <t xml:space="preserve">2008年4月，取得英语专业四级证书。
2009年4月，取得普通话二级甲等证书。
2013年4月，取得二级企业人力资源管理师证书。
</t>
  </si>
  <si>
    <t>1021201906121134496633</t>
  </si>
  <si>
    <t>432502198603150066</t>
  </si>
  <si>
    <t>姜燕萍</t>
  </si>
  <si>
    <t>15197800233</t>
  </si>
  <si>
    <t>1986-03-15</t>
  </si>
  <si>
    <t>株洲师范高等专科学校</t>
  </si>
  <si>
    <t>计算机科学教育</t>
  </si>
  <si>
    <t>湖南省冷水江市中心小学对面</t>
  </si>
  <si>
    <t xml:space="preserve">2004-2007年 就读于株洲师范高等专科学校 计算机科学教育专业2007年-2013年 株洲攸县职业中专 担任计算机教师
2016年-2018年 郴州中国人寿 人事主管
</t>
  </si>
  <si>
    <t>1021201906121306006648</t>
  </si>
  <si>
    <t>431381199107230022</t>
  </si>
  <si>
    <t>张海姣</t>
  </si>
  <si>
    <t>15873140161</t>
  </si>
  <si>
    <t>1991-07-23</t>
  </si>
  <si>
    <t>湖南省娄底市娄星区大科办事处大新居委会伍家组</t>
  </si>
  <si>
    <t>1554137367@qq.com</t>
  </si>
  <si>
    <t>湖南省娄底市娄星区汽车南站</t>
  </si>
  <si>
    <t>湖南省人才流动服务中心</t>
  </si>
  <si>
    <t>2010年到2014年6月  湖南财政经济学院
2014年10月到2017年12月  学亿教育科技有限公司  学管师</t>
  </si>
  <si>
    <t>1021201906121450556654</t>
  </si>
  <si>
    <t>430204198612264027</t>
  </si>
  <si>
    <t>章雯娜</t>
  </si>
  <si>
    <t>17352728827</t>
  </si>
  <si>
    <t>1986-12-26</t>
  </si>
  <si>
    <t>美术学</t>
  </si>
  <si>
    <t>湖南省株洲市</t>
  </si>
  <si>
    <t>湖南省株洲市芦淞区董家塅团结村2栋</t>
  </si>
  <si>
    <t>教师资格证 高中教师（美术）</t>
  </si>
  <si>
    <t>2012.6.1</t>
  </si>
  <si>
    <t>书法、篆刻、美术</t>
  </si>
  <si>
    <t>2008.9-2012.6 湖南人文科技学院 美术系（书法）
2012.7-2014.8 娄底翰墨书法艺术培训学校任职书法篆刻老师
2014.9-2016.1 娄底市思八达文化传媒有限公司任职行政人员
2019年新化县实验小学二年级代课</t>
  </si>
  <si>
    <t>2019年新化县实验小学二年级代课</t>
  </si>
  <si>
    <t>1021201906121550186657</t>
  </si>
  <si>
    <t>432501199004271526</t>
  </si>
  <si>
    <t>王梦柳</t>
  </si>
  <si>
    <t>18573808512</t>
  </si>
  <si>
    <t>1990-04-27</t>
  </si>
  <si>
    <t>湖南省长沙市岳麓区共和世家</t>
  </si>
  <si>
    <t>2017年上半年</t>
  </si>
  <si>
    <t>2008年9月-2012年6月中南林业科技大学涉外学院
2014年9月-2016年6月湖南师范大学
2018年2月至今：长沙实验外国语专修学院</t>
  </si>
  <si>
    <t>1021201906121644306660</t>
  </si>
  <si>
    <t>432502199404185121</t>
  </si>
  <si>
    <t>曾杨</t>
  </si>
  <si>
    <t>13518806867</t>
  </si>
  <si>
    <t>1994-04-18</t>
  </si>
  <si>
    <t>地理信息系统</t>
  </si>
  <si>
    <t>海南省海口市</t>
  </si>
  <si>
    <t>湖南省娄底市冷水江市粮贸市场内</t>
  </si>
  <si>
    <t>201609-201810，海南省金腾隆门窗有限公司，出纳</t>
  </si>
  <si>
    <t>1021201906121912426664</t>
  </si>
  <si>
    <t>432503199501020325</t>
  </si>
  <si>
    <t>谭家琪</t>
  </si>
  <si>
    <t>18588957945</t>
  </si>
  <si>
    <t>1995-01-02</t>
  </si>
  <si>
    <t>湖南省涟源市六亩塘镇毛坪村</t>
  </si>
  <si>
    <t>小学教师资格</t>
  </si>
  <si>
    <t>2018.6—2018.10于广东省深圳市精锐教育担任初小数学老师
2018.12—2019.05于广东省深圳市蕴语恒教育担任中段数学教师</t>
  </si>
  <si>
    <t>1021201906122000116667</t>
  </si>
  <si>
    <t>432524199308218024</t>
  </si>
  <si>
    <t>张曼殊</t>
  </si>
  <si>
    <t>18874343849</t>
  </si>
  <si>
    <t>1993-08-21</t>
  </si>
  <si>
    <t>2019.10</t>
  </si>
  <si>
    <t>2017.9至今    油溪中心小学担任代课教师
2015.9-2017.6   吉首大学学习</t>
  </si>
  <si>
    <t xml:space="preserve">    自2017年大学毕业后就选择留在油溪中心小学上课，觉得和孩子们相处是一件很愉快的事情。两年以来担任过一年级的数学老师兼班主任，对出刚出校门的我来说当班主任是一件新奇的事情，而且很有挑战性。面对这样的挑战，我毅然选择迎战。现在我担任四年级语文老师。中华文字博大精深，带领孩子们在知识的海洋里畅游，在2018年下学期期末全乡抽考中班级取得全乡第三名的成绩。</t>
  </si>
  <si>
    <t>1021201906122104286670</t>
  </si>
  <si>
    <t>432524199002276424</t>
  </si>
  <si>
    <t>侯兰兰</t>
  </si>
  <si>
    <t>15073835920</t>
  </si>
  <si>
    <t>1990-02-27</t>
  </si>
  <si>
    <t>湖南省娄底市冷水江市沙塘湾</t>
  </si>
  <si>
    <t>毕业后从事教学工作</t>
  </si>
  <si>
    <t>1021201906122116396672</t>
  </si>
  <si>
    <t>432524199608051668</t>
  </si>
  <si>
    <t>段文霞</t>
  </si>
  <si>
    <t>18407385520</t>
  </si>
  <si>
    <t>有耐心</t>
  </si>
  <si>
    <t>2014.9——2018.6在吉首大学张家界学校就读大学。在校期间，曾加入青年志愿者协会并被评为“优秀志愿者”。学业上，多次获得一二等奖学金，还获得了国家助学金。
2018.8——至今   在冷水江市第二中学代课，并担任小一班主任</t>
  </si>
  <si>
    <t>2018年9月——至今，在一所公办学校代课，担任一年级语文教学并作业班主任管理班级和学生，在实践中提高教学水平，收获颇丰。</t>
  </si>
  <si>
    <t>1021201906122201416673</t>
  </si>
  <si>
    <t>430521198706276160</t>
  </si>
  <si>
    <t>王威</t>
  </si>
  <si>
    <t>15073904065</t>
  </si>
  <si>
    <t>1987-06-27</t>
  </si>
  <si>
    <t>湖南邵东县</t>
  </si>
  <si>
    <t>2011-07</t>
  </si>
  <si>
    <t>493372823@qq.com</t>
  </si>
  <si>
    <t>湖南省邵阳市邵东县大禾塘街道天贸花苑</t>
  </si>
  <si>
    <t>2019-07-15</t>
  </si>
  <si>
    <t>邵东县教育局</t>
  </si>
  <si>
    <t>有亲和力，唱歌</t>
  </si>
  <si>
    <t>毕业-至今，一直在城区代课。</t>
  </si>
  <si>
    <t>1021201906130714466681</t>
  </si>
  <si>
    <t>432524199402045449</t>
  </si>
  <si>
    <t>刘爱辉</t>
  </si>
  <si>
    <t>15116418433</t>
  </si>
  <si>
    <t>湖南省新化县琅塘镇中心小学</t>
  </si>
  <si>
    <t>201309-201606长沙师范学院
201609-至今 新化县琅塘镇中心小学特岗教师</t>
  </si>
  <si>
    <t>1021201906130716446682</t>
  </si>
  <si>
    <t>430522198811184088</t>
  </si>
  <si>
    <t>周雄艳</t>
  </si>
  <si>
    <t>17378131633</t>
  </si>
  <si>
    <t>1988-11-18</t>
  </si>
  <si>
    <t>湖北汽车工业学院</t>
  </si>
  <si>
    <t>模具设计与制造</t>
  </si>
  <si>
    <t>2013年6月30日</t>
  </si>
  <si>
    <t>湖南省邵阳市新邵县酿溪镇锦绣华城</t>
  </si>
  <si>
    <t>2016年在岱水中学有过半年的代课经历，2017年在顾家家居做销售，后期都是全职考老师</t>
  </si>
  <si>
    <t>2016年在岱水桥中学代课，小学一年级班主任，从那起让我燃烧起对教师的热爱，希望余生能为教师行业做点贡献。</t>
  </si>
  <si>
    <t>1021201906130740416684</t>
  </si>
  <si>
    <t>432524199408213423</t>
  </si>
  <si>
    <t>戴丹丹</t>
  </si>
  <si>
    <t>15173867476</t>
  </si>
  <si>
    <t>1994-08-21</t>
  </si>
  <si>
    <t>2014.8</t>
  </si>
  <si>
    <t>冷水江市金竹汽车站斜对面全友家居楼上二单元七楼一号</t>
  </si>
  <si>
    <t>2015.12</t>
  </si>
  <si>
    <t>性格开朗，有亲和力，喜欢学生。</t>
  </si>
  <si>
    <t>本人2014年8月参加教育工作，在新化农村小学任教了五年，并担任了五年的班主任，具有良好的沟通能力。任教期间，工作认真负责，能够吃苦耐劳，和同事关系相处融洽。</t>
  </si>
  <si>
    <t>在荣华乡第一届中小学青年教师竞赛中荣获语文组二等奖、全国青少年主题教育“老师您好，我的好老师”辅导学生荣获二等奖、辅导学生第十一届书信绘画比赛荣获一等奖、全县中小学禁毒手抄报比赛中授予“优秀指导老师”、</t>
  </si>
  <si>
    <t>1021201906130811106691</t>
  </si>
  <si>
    <t>431321199711217063</t>
  </si>
  <si>
    <t>黄莺</t>
  </si>
  <si>
    <t>15243978292</t>
  </si>
  <si>
    <t>1997-11-21</t>
  </si>
  <si>
    <t>417715</t>
  </si>
  <si>
    <t>2629532382@qq.com</t>
  </si>
  <si>
    <t>湖南省娄底市双峰县梓门桥镇大冲村黄泥组</t>
  </si>
  <si>
    <t>演讲朗诵</t>
  </si>
  <si>
    <t>2003.09-2009.06在双峰县育才小学学习
2009.09-2012.06在双峰县梓桥中学学习
2012.09-2015.06在双峰县第七中学学习
2015.09-2015.06在邵阳市邵阳学院学习</t>
  </si>
  <si>
    <t>2017.06-2017.09 邵阳市益思教育培训学校 实习班主任
2018.11-2019.01 邵阳市学成国际教育培训学校西湖分校 语文老师</t>
  </si>
  <si>
    <t>1021201906130813366692</t>
  </si>
  <si>
    <t>430522199709113886</t>
  </si>
  <si>
    <t>张梦连</t>
  </si>
  <si>
    <t>13007485882</t>
  </si>
  <si>
    <t>1297100489@qq.com</t>
  </si>
  <si>
    <t>湖南省娄底市冷水江市布溪街道滨江豪苑</t>
  </si>
  <si>
    <t>邵阳市新邵县人才市场</t>
  </si>
  <si>
    <t>2011年至2014年在冷水江市第一中学就读，2014年至2018年在长沙理工大学城南学院就读</t>
  </si>
  <si>
    <t>1021201906130824516695</t>
  </si>
  <si>
    <t>432502199412140046</t>
  </si>
  <si>
    <t>屈彦妮</t>
  </si>
  <si>
    <t>13755146026</t>
  </si>
  <si>
    <t>吉林农业大学</t>
  </si>
  <si>
    <t>湖南省冷水江市文化局居民楼</t>
  </si>
  <si>
    <t>2016.12</t>
  </si>
  <si>
    <t>2009.9-2012.6 冷水江市第一中学读高中
2012.9-2016.6 吉林农业大学上大学
2016.8-2017.8 国防科大外教公寓任外事秘书
2017.9-2018.7 禾青中心学校代课
2018.9-2019.6 湖南师大思沁新化实验学校工作</t>
  </si>
  <si>
    <t>2017.9-2018.7 禾青中心学校代课
2018.9-2019.6 湖南师大思沁新化实验学校工作</t>
  </si>
  <si>
    <t>1021201906130828406697</t>
  </si>
  <si>
    <t>431382199705110027</t>
  </si>
  <si>
    <t>15096395039</t>
  </si>
  <si>
    <t>湖南省涟源市老三一公司前松和汽修厂</t>
  </si>
  <si>
    <t>2018年12月20日</t>
  </si>
  <si>
    <t>2018.09-至今湖南省株洲市立人小学担任语文代课老师
2014.09-2018.06 毕业于湖南工业大学科技学院</t>
  </si>
  <si>
    <t>湖南省株洲市立人小学担任语文代课老师
获得2018年湖南省株洲市芦淞区班队课特等奖
获得2018年湖南省株洲市立人学校青年教师课堂比武一等奖</t>
  </si>
  <si>
    <t>1021201906130830426698</t>
  </si>
  <si>
    <t>432524198803046448</t>
  </si>
  <si>
    <t>杨元元</t>
  </si>
  <si>
    <t>18627608287</t>
  </si>
  <si>
    <t>1988-03-04</t>
  </si>
  <si>
    <t>湖南省新化县桑梓镇塘冲村</t>
  </si>
  <si>
    <t>2012-6</t>
  </si>
  <si>
    <t>冷水江市5g时代</t>
  </si>
  <si>
    <t>2008.7-2012.6 就读于湖南师范大学树达学院
2012.7至今     就职于冷水江市人民医院</t>
  </si>
  <si>
    <t>1021201906130837226699</t>
  </si>
  <si>
    <t>432502199507211724</t>
  </si>
  <si>
    <t>李芳艳</t>
  </si>
  <si>
    <t>15200864913</t>
  </si>
  <si>
    <t>学前教育</t>
  </si>
  <si>
    <t>2017年12月30日</t>
  </si>
  <si>
    <t>冷水江市教育局</t>
  </si>
  <si>
    <t>钢琴、手工</t>
  </si>
  <si>
    <t>2010.9-2013.7就读于冷水江幼儿师范学校
2013.9-2016.7就读于湖南民族职业学院
2016.8-2018.8在长沙马王堆幼儿园工作</t>
  </si>
  <si>
    <t>2018.9-至今在冷水江崇北学校担任代课老师</t>
  </si>
  <si>
    <t>1021201906130839536702</t>
  </si>
  <si>
    <t>432502199804103025</t>
  </si>
  <si>
    <t>王思鹏</t>
  </si>
  <si>
    <t>13975136939</t>
  </si>
  <si>
    <t>1998-04-10</t>
  </si>
  <si>
    <t>1375237143@qq.com</t>
  </si>
  <si>
    <t>湖南省冷水江市沙塘湾街道柳溪村6组</t>
  </si>
  <si>
    <t>高级中学教师资格证 生物</t>
  </si>
  <si>
    <t xml:space="preserve">2012年9月至2015年6月就读于冷水江市第一中学
2015年9月至2019年6月就读于湖南师范大学树达学院
</t>
  </si>
  <si>
    <t>2018年10月至11月在长沙市雨花实验中学教育实习，担任初一生物教师兼班主任，并获得优秀实习生称号
2018年12月至2019年5月在冷水江市丹桔培训学校担任小学语文教师</t>
  </si>
  <si>
    <t>1021201906130840246703</t>
  </si>
  <si>
    <t>43252419980717162X</t>
  </si>
  <si>
    <t>段佩琴</t>
  </si>
  <si>
    <t>15197813851</t>
  </si>
  <si>
    <t>1998-07-17</t>
  </si>
  <si>
    <t>2019.6.20</t>
  </si>
  <si>
    <t>1284776179@qq.com</t>
  </si>
  <si>
    <t>2019.6.25</t>
  </si>
  <si>
    <t xml:space="preserve">2013.09-2016.06  新化第二中（高中）
2016.09-2019.06  湖南民族职业学院
2017.10-2018.06 岳阳市岳阳楼区蔡家小学数学支教
2018.06-2019.01 岳阳市君山区钱湖实验小学实习
2018.03-2018.06 岳阳市岳阳楼区萌学园作业辅导 </t>
  </si>
  <si>
    <t>1021201906130840486705</t>
  </si>
  <si>
    <t>432502198704200026</t>
  </si>
  <si>
    <t>肖静姝</t>
  </si>
  <si>
    <t>13762813126</t>
  </si>
  <si>
    <t>1987-04-20</t>
  </si>
  <si>
    <t>湖南省冷水江市农机局</t>
  </si>
  <si>
    <t>2002年9月-2005年6月 冷水江市一中
2005年9月-2009年6月 湖南理工学院
2010年7月-2010年10月 中国人寿
2010年10月-2016年4月 康哲制药
2017年7月至今 冷水江丹桔培训学校</t>
  </si>
  <si>
    <t>1021201906130845126709</t>
  </si>
  <si>
    <t>432502199109041723</t>
  </si>
  <si>
    <t>易玲</t>
  </si>
  <si>
    <t>13539415875</t>
  </si>
  <si>
    <t>1991-09-04</t>
  </si>
  <si>
    <t>广东省广州环市东路403号国际电子大厦801室</t>
  </si>
  <si>
    <t xml:space="preserve">    自14年毕业至今从事过销售（2年）和销售助理（3年）两份工作，均是和人打交道，通过和客户沟通，向客户展示我们的产品和理念，让客户接受并购买我们的产品。公司内部也需要和各个部门的同事处好关系，必要时协助我一起解决客户的问题，提供工作效率和客户满意度。这些工作锻炼了我与人沟通和友善相处的能力，处理事情仔细认真的态度和严谨的思维能力，对今后我投身于教育事业有不可或缺的帮助。</t>
  </si>
  <si>
    <t>1021201906130851186712</t>
  </si>
  <si>
    <t>433127199511280243</t>
  </si>
  <si>
    <t>宋娇</t>
  </si>
  <si>
    <t>18372568148</t>
  </si>
  <si>
    <t>1995-11-28</t>
  </si>
  <si>
    <t>湖北民族大学</t>
  </si>
  <si>
    <t>社会学</t>
  </si>
  <si>
    <t>湖南省湘西州永顺县灵溪镇南门桥</t>
  </si>
  <si>
    <t>高中：湘西州民族中学
大学：湖北民族大学</t>
  </si>
  <si>
    <t>暑期培训班、实习老师</t>
  </si>
  <si>
    <t>1021201906130854216713</t>
  </si>
  <si>
    <t>432502198712227165</t>
  </si>
  <si>
    <t>康意群</t>
  </si>
  <si>
    <t>17773575130</t>
  </si>
  <si>
    <t>1987-12-22</t>
  </si>
  <si>
    <t>2014</t>
  </si>
  <si>
    <t>郴州</t>
  </si>
  <si>
    <t>运动类</t>
  </si>
  <si>
    <t>2006年9月至2009年6月就读于冷水江市第一中学
20109月年至2014年6月就读于湘南学院
2014年9月至今担任高中英语教师五年，有过两年班主任经历，两年教务处教员经历。</t>
  </si>
  <si>
    <t xml:space="preserve">大学期间一直在外家教或者助教。
</t>
  </si>
  <si>
    <t>1021201906130858216715</t>
  </si>
  <si>
    <t>432524199107171426</t>
  </si>
  <si>
    <t>曾群</t>
  </si>
  <si>
    <t>17773808350</t>
  </si>
  <si>
    <t>1991-07-17</t>
  </si>
  <si>
    <t>语言、声乐</t>
  </si>
  <si>
    <t>2004.8-2007.6  新化县十四中学
2007.9-2010.6  新化县上梅中学
2010.9-2013.6  长沙师范学院</t>
  </si>
  <si>
    <t>2016年在长沙市芙蓉区录课比赛中荣获三等奖
2017年，2018年被评为“优秀班主任”
2018年5月荣获“一师一优课”县级优秀课例
2018年12月在冷水江国培计划送教下乡活动中荣获“省级优秀学员”“优秀课例一等奖”
2019年5月辅导学生参加“书声琅琅”小学生经典朗诵比赛荣获二等奖</t>
  </si>
  <si>
    <t>1021201906130859586720</t>
  </si>
  <si>
    <t>432503199408133608</t>
  </si>
  <si>
    <t>吴秦</t>
  </si>
  <si>
    <t>17674305617</t>
  </si>
  <si>
    <t>湖南省娄底市涟源市湄江镇楠竹村南竹组</t>
  </si>
  <si>
    <t>1436292396@qq.com</t>
  </si>
  <si>
    <t>湖南省娄底市涟源市湄江镇</t>
  </si>
  <si>
    <t>2017大学毕业。</t>
  </si>
  <si>
    <t>1021201906130900166722</t>
  </si>
  <si>
    <t>432502198602050071</t>
  </si>
  <si>
    <t>刘晗</t>
  </si>
  <si>
    <t>15507385088</t>
  </si>
  <si>
    <t>1986-02-05</t>
  </si>
  <si>
    <t>2007.6</t>
  </si>
  <si>
    <t>湖南省冷水江市宝大兴安置小区11栋</t>
  </si>
  <si>
    <t>2004.9---2007.6  湖南人文科技学院
2008.2---2009.2  广州市天河区培艺学校
2009.3---2013.1  全友家私家具有限公司
2013.3---2016.2  湖南晚安床垫有限公司</t>
  </si>
  <si>
    <t>1021201906130901056727</t>
  </si>
  <si>
    <t>432522199609226447</t>
  </si>
  <si>
    <t>周田</t>
  </si>
  <si>
    <t>17763777477</t>
  </si>
  <si>
    <t>1996-09-22</t>
  </si>
  <si>
    <t>871355330@qq.com</t>
  </si>
  <si>
    <t>湖南省娄底市双峰县万都美尚国际7栋</t>
  </si>
  <si>
    <t>办理中</t>
  </si>
  <si>
    <t>娄底市人才市场</t>
  </si>
  <si>
    <t>辩论</t>
  </si>
  <si>
    <t>2012.9-2014.6双峰一中
2014.9-2018.6南华大学</t>
  </si>
  <si>
    <t>2019-3 至今 五里小学代课</t>
  </si>
  <si>
    <t>1021201906130905186732</t>
  </si>
  <si>
    <t>432503199309136547</t>
  </si>
  <si>
    <t>谢丽枝</t>
  </si>
  <si>
    <t>13667321344</t>
  </si>
  <si>
    <t>1993-09-13</t>
  </si>
  <si>
    <t>湖南省涟源市枫坪镇</t>
  </si>
  <si>
    <t>534662574@qq.com</t>
  </si>
  <si>
    <t>湖南省涟源市枫坪镇洪水岭村</t>
  </si>
  <si>
    <t>待领证</t>
  </si>
  <si>
    <t>涟源人力资源市场</t>
  </si>
  <si>
    <t>2012-2015年，在长沙师范学院就读学前教育专业。
2016-2018年，在涟源三角幼儿园当班主任老师。
2018-2019年，在长沙县干杉中心幼儿园当任班主任工作。</t>
  </si>
  <si>
    <t>1021201906130908096734</t>
  </si>
  <si>
    <t>432502199508020049</t>
  </si>
  <si>
    <t>李旭雯</t>
  </si>
  <si>
    <t>15200866720</t>
  </si>
  <si>
    <t>会计专业</t>
  </si>
  <si>
    <t>在校期间曾获得过“全国大学生科联奖”短篇科幻小说三等奖</t>
  </si>
  <si>
    <t>1021201906130911406739</t>
  </si>
  <si>
    <t>432524199107280630</t>
  </si>
  <si>
    <t>姚锦程</t>
  </si>
  <si>
    <t>18573873655</t>
  </si>
  <si>
    <t>1991-07-28</t>
  </si>
  <si>
    <t>627763639@qq.com</t>
  </si>
  <si>
    <t>湖南省新化县西河镇雪峰居委会四生活区1栋</t>
  </si>
  <si>
    <t>小学教师资格证（数学）</t>
  </si>
  <si>
    <t>张家界市人才服务中心</t>
  </si>
  <si>
    <t>2014.10-2015.5湖南省云峰水泥有限公司
2015.8-2015.10深圳倍通贸易有限公司
2015.11-2016.5自主创业
2016.6-2017.2贵州省习水赛德水泥有限公司
2017.3-至今 淘宝运营</t>
  </si>
  <si>
    <t>1021201906130912296742</t>
  </si>
  <si>
    <t>430111199809070309</t>
  </si>
  <si>
    <t>曾雅兰</t>
  </si>
  <si>
    <t>18373870535</t>
  </si>
  <si>
    <t>1998-09-07</t>
  </si>
  <si>
    <t>数学教育</t>
  </si>
  <si>
    <t>湖南省娄底市双峰县洪山殿镇鳌头村大山组</t>
  </si>
  <si>
    <t>我是一名应届毕业生，来自湖南娄底。学高为师，身正为范，目前在涟源一所学校实习，希望可以成为一名真正合格优秀的老师，并为之努力学习奋斗。</t>
  </si>
  <si>
    <t>2019年上学期在涟源市金石镇实验学校实习</t>
  </si>
  <si>
    <t>1021201906130913506747</t>
  </si>
  <si>
    <t>432524199003045118</t>
  </si>
  <si>
    <t>杨琪</t>
  </si>
  <si>
    <t>18873801107</t>
  </si>
  <si>
    <t>1990-03-04</t>
  </si>
  <si>
    <t>460699153@qq.com</t>
  </si>
  <si>
    <t>湖南省新化县奉家镇双林村第四组</t>
  </si>
  <si>
    <t>2006.09-2009.06娄底外国语学校
2009.09-2012.06湖南网络工程职业学院
2012.09-2014.06长沙学院</t>
  </si>
  <si>
    <t>1021201906130915426751</t>
  </si>
  <si>
    <t>432524198507221627</t>
  </si>
  <si>
    <t>彭萍</t>
  </si>
  <si>
    <t>13973818851</t>
  </si>
  <si>
    <t>湖南省涟源市红旗路</t>
  </si>
  <si>
    <t>初级中学教师资格证  数学</t>
  </si>
  <si>
    <t>自留</t>
  </si>
  <si>
    <t>2007.9-2010.1   娄底培训机构   数学辅教/教师
2010.10-2013.6   涟源培训机构  数学教师/办公室管理
2014.3-2019.3     涟源培训机构 数学教师/办公室管理</t>
  </si>
  <si>
    <t xml:space="preserve">2008年5月  初级中学教师资格证   数学  </t>
  </si>
  <si>
    <t>1021201906130915506753</t>
  </si>
  <si>
    <t>43250219851230834X</t>
  </si>
  <si>
    <t>艾柳</t>
  </si>
  <si>
    <t>15273857976</t>
  </si>
  <si>
    <t>1985-12-30</t>
  </si>
  <si>
    <t>湖南省冷水江市金竹山矿业有限公司</t>
  </si>
  <si>
    <t>413668277@qq.com</t>
  </si>
  <si>
    <t>2007.6.3</t>
  </si>
  <si>
    <t>娄底人事局</t>
  </si>
  <si>
    <t>唱歌、讲故事、弹琴</t>
  </si>
  <si>
    <t xml:space="preserve">1997.6——2001.6土朱子第学校
2001.7——2004.7冷水江第六中学
2004.7——2007.6湖南人文科技院
</t>
  </si>
  <si>
    <t>2008.6——2009.6在恩雅培训学校教小学英语。
2011.6——2012.6在英达阳光培训学校教小学英语。
2018.9——2018.12在英达阳光培训学校教小学英语。
2008.2——2018.6在爱弥儿金电幼儿园担任主班老师</t>
  </si>
  <si>
    <t>1021201906130920256758</t>
  </si>
  <si>
    <t>432524199111145116</t>
  </si>
  <si>
    <t>奉策求</t>
  </si>
  <si>
    <t>15818308856</t>
  </si>
  <si>
    <t>1991-11-14</t>
  </si>
  <si>
    <t>417631</t>
  </si>
  <si>
    <t>985043667@qq.com</t>
  </si>
  <si>
    <t>湖南省娄底市新化县奉家镇坪下村三组</t>
  </si>
  <si>
    <t>2018年1月</t>
  </si>
  <si>
    <t>湖南省娄底市新化县人力资源局</t>
  </si>
  <si>
    <t>2007年9月至2010年6月 就读于新化一中
2010年9月至2014年6月 就读于邵阳学院
2014年9月至2016年12月 任教湘乡育才中学
2017年2月至2019年6月  任教于东莞市长安实验中学</t>
  </si>
  <si>
    <t>1021201906130922156761</t>
  </si>
  <si>
    <t>432503198701255060</t>
  </si>
  <si>
    <t>龚正霞</t>
  </si>
  <si>
    <t>15707383807</t>
  </si>
  <si>
    <t>1987-01-25</t>
  </si>
  <si>
    <t>湖南省涟源市七星街镇仙洞村一组</t>
  </si>
  <si>
    <t xml:space="preserve">2005年9月——2008年6月，就读于湖南人文科技学院英语教育专业
2008年7月——2009年8月，就职于中山亿裕洗水厂，任职统计
2010年9月——2011年10月，就职于娄底联通总公司，任职文员
</t>
  </si>
  <si>
    <t>2014年2月——2014年6月，在湖南省永州市江华瑶族自治县河路口镇中心小学代课，任教科目：小学一年级语文和三年级英语
2017年6月——至今，在湖南省永州市江华瑶族自治县关水阁完小代课，任教科目：四年级英语数学</t>
  </si>
  <si>
    <t>1021201906130924136767</t>
  </si>
  <si>
    <t>432502198610056027</t>
  </si>
  <si>
    <t>李艳</t>
  </si>
  <si>
    <t>15367601666</t>
  </si>
  <si>
    <t>1986-10-05</t>
  </si>
  <si>
    <t>冷水江市乡干楼</t>
  </si>
  <si>
    <t>2002年9月至2005年6月冷水江市第一中学
2005年8月至2006年6月电大高考补习学校
2006年9月至2010年6月吉首大学</t>
  </si>
  <si>
    <t>1021201906130924346768</t>
  </si>
  <si>
    <t>432502199705186523</t>
  </si>
  <si>
    <t>刘爱梅</t>
  </si>
  <si>
    <t>15073862786</t>
  </si>
  <si>
    <t>1997-05-18</t>
  </si>
  <si>
    <t>湖南省冷水江市三尖镇光明村</t>
  </si>
  <si>
    <t>2572124408@qq.con</t>
  </si>
  <si>
    <t>冷水江市人力资源局</t>
  </si>
  <si>
    <t>2014年9月~2017年6月就读于湖南民族职业学院</t>
  </si>
  <si>
    <t>1021201906130925096771</t>
  </si>
  <si>
    <t>430522199508243860</t>
  </si>
  <si>
    <t>张雅萍</t>
  </si>
  <si>
    <t>15842949723</t>
  </si>
  <si>
    <t>1995-08-24</t>
  </si>
  <si>
    <t>软件工程</t>
  </si>
  <si>
    <t>湖南省邵阳市新邵县坪上镇三溪村</t>
  </si>
  <si>
    <t>2019年6月27</t>
  </si>
  <si>
    <t xml:space="preserve">高中毕业于：新邵二中
大学毕业于：吉首大学 专业：软件工程
大学期间获得的奖项与证书：三等奖学金*3
                          大学英语六级（CET-6）证书
                          软件设计师中级资格证书
                          普通话水平测试等级二甲证书
                          国家心理咨询师三级证书
</t>
  </si>
  <si>
    <t>1021201906130927356773</t>
  </si>
  <si>
    <t>432502198905132322</t>
  </si>
  <si>
    <t>郭玲玲</t>
  </si>
  <si>
    <t>17763755371</t>
  </si>
  <si>
    <t>1989-05-13</t>
  </si>
  <si>
    <t>湖南省娄底市冷水江市金竹山镇太中村</t>
  </si>
  <si>
    <t>2018年9月-2019年5月 在冷水江市洋博士教育工作</t>
  </si>
  <si>
    <t>1021201906130927516774</t>
  </si>
  <si>
    <t>431322199709280561</t>
  </si>
  <si>
    <t>刘萍萍</t>
  </si>
  <si>
    <t>18773837467</t>
  </si>
  <si>
    <t>1997-09-28</t>
  </si>
  <si>
    <t>20170620</t>
  </si>
  <si>
    <t>417613</t>
  </si>
  <si>
    <t>2805900835@qq.com</t>
  </si>
  <si>
    <t>20180518</t>
  </si>
  <si>
    <t>娄底幼儿师范学校</t>
  </si>
  <si>
    <t>朗诵 软笔</t>
  </si>
  <si>
    <t>2012.06初中毕业直接就读于长沙师范学院，修5年制专科。
2016.07—2017.12于长沙某教育集团实习并参加工作。
2018.03—2018.07在新化县乡村塘冲小学担任语文教师。
2018.09—至今在新化白溪小学担任小学语文教师。</t>
  </si>
  <si>
    <t>在新化县乡村塘冲小学担任语文教师，之后又在新化白溪小学担任小学语文教师。</t>
  </si>
  <si>
    <t>1021201906130927586775</t>
  </si>
  <si>
    <t>432502198810134325</t>
  </si>
  <si>
    <t>陈珊</t>
  </si>
  <si>
    <t>15243815518</t>
  </si>
  <si>
    <t>1988-10-13</t>
  </si>
  <si>
    <t>北京工商大学嘉华学院</t>
  </si>
  <si>
    <t>保险</t>
  </si>
  <si>
    <t>湖南省冷水江市山水名城</t>
  </si>
  <si>
    <t>2003年9月至2006年6月就读于冷水江市第一中学
2006年9月至2010年6月就读于北京工商大学嘉华学院</t>
  </si>
  <si>
    <t>1021201906130929406780</t>
  </si>
  <si>
    <t>432502198912056022</t>
  </si>
  <si>
    <t>李红霞</t>
  </si>
  <si>
    <t>15200802461</t>
  </si>
  <si>
    <t>1989-12-05</t>
  </si>
  <si>
    <t>冷水江市中连乡金湾村</t>
  </si>
  <si>
    <t>1996.9至2002.6于冷水江市同心中心小学学习；2002.9至2005.6于冷水江市温泉中学学习；2005.9至2008.6于冷水江市第一中学学习；2008.9至2009.6于冷水江广播电视大学学习；2009.9至2013.6于湖南师范大学树达学院学习；2013.6至2014.3于长沙暖通科技有限公司工作；2015.5至2018.4于广州满弘全贸易有限公司工作</t>
  </si>
  <si>
    <t>1021201906130930326783</t>
  </si>
  <si>
    <t>430321199609064522</t>
  </si>
  <si>
    <t>朱婷</t>
  </si>
  <si>
    <t>18773087498</t>
  </si>
  <si>
    <t>1996-09-06</t>
  </si>
  <si>
    <t>湘潭市岳塘区红旗街道红旗农场红旗小学旁鸿昌电力有限公司</t>
  </si>
  <si>
    <t>2011-2014就读于湘潭市二中
2014-2017就读于湖南民族职业学院
2018.12取得湖南师范大学本科自考毕业证书
2017-2018临聘于岳塘区红霞小学
2018-2019临聘于岳塘区正江小学</t>
  </si>
  <si>
    <t>2016.9-2017.6实习支教于岳阳市岳阳楼区蔡家小学
2017-2018代课于岳塘区红霞小学，担任两个班的数学老师及负责通讯报道工作
2018-2019临聘于岳塘区正江小学，担任数学老师及办公室主任
2017.12论文低年级数学教学的思与行获湖南省教师教育学会二等奖
2018.12论文刍议在小学语文教学中渗透德育教育策略获湖南省教师教育学会二等奖
2018年度被评为岳塘区2018年度工会积极分子</t>
  </si>
  <si>
    <t>1021201906130930506784</t>
  </si>
  <si>
    <t>432501198505020026</t>
  </si>
  <si>
    <t>刘永华</t>
  </si>
  <si>
    <t>15273885520</t>
  </si>
  <si>
    <t>1985-05-02</t>
  </si>
  <si>
    <t>中国人民解放军防化指挥工程学院</t>
  </si>
  <si>
    <t>经济管理</t>
  </si>
  <si>
    <t>湖南省娄底市乐坪街道办事处廖家居委会七组</t>
  </si>
  <si>
    <t>已</t>
  </si>
  <si>
    <t>275235435@qq.com</t>
  </si>
  <si>
    <t>湖南省娄底市菊苑西区</t>
  </si>
  <si>
    <t>教师资格证小数</t>
  </si>
  <si>
    <t>自己</t>
  </si>
  <si>
    <t>会计资格证</t>
  </si>
  <si>
    <t>小学初中高中娄底一小娄底一中
大学防化学院
北京天河浩宇资产管理有限公司出纳</t>
  </si>
  <si>
    <t>1021201906130931226786</t>
  </si>
  <si>
    <t>43051119980228252X</t>
  </si>
  <si>
    <t>李中纤</t>
  </si>
  <si>
    <t>湖南省邵阳</t>
  </si>
  <si>
    <t>423000</t>
  </si>
  <si>
    <t>1579609247@qq.com</t>
  </si>
  <si>
    <t>湖南省邵阳市北塔区状元洲街道柘木社区</t>
  </si>
  <si>
    <t>2015.9-2018.9在湖南省郴州市湘南幼儿师范高等专科学校就读大学
2017-2018.6在湖南省郴州市临武县同益小学实习
2018-现在 在湖南省邵阳市高撑小学代课</t>
  </si>
  <si>
    <t>1021201906130931466787</t>
  </si>
  <si>
    <t>432524199810182549</t>
  </si>
  <si>
    <t>梁楠</t>
  </si>
  <si>
    <t>18007386398</t>
  </si>
  <si>
    <t>1998-10-18</t>
  </si>
  <si>
    <t>北京邮电大学世纪学院</t>
  </si>
  <si>
    <t>湖南省娄底市新化县孟公镇孟公中学</t>
  </si>
  <si>
    <t>2019年6月底即可取得教师资格证及毕业证学位证书</t>
  </si>
  <si>
    <t>2015.10-2016.10获北京邮电大学世纪学院院三等奖学金
2016.11获北京邮电大学世纪学院经济管理系辩论赛三等奖
2018.4获北京邮电大学世纪学院优秀团员</t>
  </si>
  <si>
    <t>1021201906130932306789</t>
  </si>
  <si>
    <t>432503199209030323</t>
  </si>
  <si>
    <t>肖甜</t>
  </si>
  <si>
    <t>15502567891</t>
  </si>
  <si>
    <t>1992-09-03</t>
  </si>
  <si>
    <t>湖南省娄底市涟源市芙蓉广场</t>
  </si>
  <si>
    <t>1203744603@qq.com</t>
  </si>
  <si>
    <t>湖南省邵阳市邵东县教育局</t>
  </si>
  <si>
    <t>书法，舞蹈</t>
  </si>
  <si>
    <t>2007年9月-2010年6月 毕业于湖南省涟源市第二中学
2010年9月-2013年6月 毕业于湖南生物机电学院
2013年9月-2015年6月 毕业于湖南文理学院
2015年9月-至今      任教于湖南省邵阳市邵东县灵官殿镇第一完全小学</t>
  </si>
  <si>
    <t>1.连续4年带领所教班级取得优异的成绩；
2.在学校及全镇中青年教师比武大赛中均获“特等奖”并代表全镇到邵东县参加教学比武大赛；
3.连续3年被评为“优秀教师”，2018年因教学突出，被评为“县优秀教师”；
4.在全镇教师书法大赛中，获得“特等奖”；
5.所撰写的论文连续两年获得“省二等奖”；</t>
  </si>
  <si>
    <t>1021201906130933496790</t>
  </si>
  <si>
    <t>432502199609295420</t>
  </si>
  <si>
    <t>李元</t>
  </si>
  <si>
    <t>18874324430</t>
  </si>
  <si>
    <t>1996-09-29</t>
  </si>
  <si>
    <t>湖南省娄底冷水江</t>
  </si>
  <si>
    <t>417511</t>
  </si>
  <si>
    <t>1638445259@qq.com</t>
  </si>
  <si>
    <t>湖南省娄底冷水江市渣渡镇上铁村</t>
  </si>
  <si>
    <t>2003.09—2009.06 渣渡铁山学校
2009.09—2012.06 渣渡中心学校
2012.09-2015.06 冷水江市第六中学
2015.09—2018.06 吉首大学师范学院</t>
  </si>
  <si>
    <t>2017.10—2017.12 吉首市谷韵民族小学
2018.05—2019.06 浏阳市汤姆国际英语</t>
  </si>
  <si>
    <t>1021201906130934516792</t>
  </si>
  <si>
    <t>430522199403149325</t>
  </si>
  <si>
    <t>陈春娥</t>
  </si>
  <si>
    <t>13723814003</t>
  </si>
  <si>
    <t>1994-03-14</t>
  </si>
  <si>
    <t>2842512206@qq.com</t>
  </si>
  <si>
    <t>2018.05.28</t>
  </si>
  <si>
    <t>湖南省新邵县教育局</t>
  </si>
  <si>
    <t>2010.09----2014.06   高中在读
2014.09----2018.06   本科在读
2018.09----2019.04   湘乡白杨小学任教三年级
2019.04----至今      待业</t>
  </si>
  <si>
    <t>1021201906130934536793</t>
  </si>
  <si>
    <t>432502199810143824</t>
  </si>
  <si>
    <t>黄倩</t>
  </si>
  <si>
    <t>15576917786</t>
  </si>
  <si>
    <t>1998-10-14</t>
  </si>
  <si>
    <t>湖南省冷水江市中连乡民主村八组</t>
  </si>
  <si>
    <t>2412985232@qq.com</t>
  </si>
  <si>
    <t>小学英语</t>
  </si>
  <si>
    <t>2018.01</t>
  </si>
  <si>
    <t>手工，打羽毛球</t>
  </si>
  <si>
    <t>2013.09-2016.06 冷水江市第六中学
2016.09-2019.06 吉首大学</t>
  </si>
  <si>
    <t>2018.10-2018.12 于吉首大学师范学院附属小学进行教育实习，并取得“优秀实习生”、“优秀班主任”称号，并在学院取得“系优秀实习生”称号
2019.04-   冷水江市第四中学代课</t>
  </si>
  <si>
    <t>1021201906130940136799</t>
  </si>
  <si>
    <t>43250219961119512X</t>
  </si>
  <si>
    <t>曾文欣</t>
  </si>
  <si>
    <t>13762756889</t>
  </si>
  <si>
    <t>1996-11-19</t>
  </si>
  <si>
    <t>1996.11.19</t>
  </si>
  <si>
    <t>1272694284@qq.com</t>
  </si>
  <si>
    <t>湖南娄底冷水江市布溪街道资江煤矿家属区</t>
  </si>
  <si>
    <t>2017年6月20日</t>
  </si>
  <si>
    <t>="本人品德兼优、性格开朗、热爱生活。在校积极参加各项活动，关心热爱集体，乐于帮助别人，劳动积极肯干，自觉锻炼身体，经常参加并组织班级学校组织的各种课内外活动。学习之余，走出校门，本人珍惜每次锻炼的机会，与不同的人相处，让自己近间隔地接触社会，感受人生，品味生活的酸甜苦辣。把每次锻炼的机会都当作一次进取。
　　当然，我也存在一些缺点。例如：在学习上刻苦钻研精神还较欠缺，花在学习以外的时间相对较多，对自己的要求没能定在一个较高的位置。但是我仍然具有一定的潜力，若能够进一步努力，我相信自己的综合实力还会再上</t>
  </si>
  <si>
    <t>1.2015年5月在岳阳东城小学见习一周
2.2016年11月在岳阳临湘桃林镇浩然中心小学实习一个月
3.2017年2月在冷水江市博雅小学实习一个学期，并担任语文老师
4.2018年6月在长沙县春建小学见习一周
5.2018年9月至2019年1月在冷水江市潘桥乡郭家学校实习一个学期</t>
  </si>
  <si>
    <t>1021201906130940316800</t>
  </si>
  <si>
    <t>430624199612037803</t>
  </si>
  <si>
    <t>黎聪</t>
  </si>
  <si>
    <t>13257402317</t>
  </si>
  <si>
    <t>1996-12-03</t>
  </si>
  <si>
    <t>41466</t>
  </si>
  <si>
    <t>1536022165@qq.com</t>
  </si>
  <si>
    <t>写作 、书法、 舞蹈</t>
  </si>
  <si>
    <t>2012年9月~2014年6月 毕业于湘阴五中 （作文竞赛 英语竞赛获奖）
2014年9月~ 2017年6月毕业于湘南幼儿师范高等专科学校（担任学生会分会分会副主席 取得普通话二甲 英语证书及小学语文教师资格证书等。）</t>
  </si>
  <si>
    <t>2017年2月至2018年2月 于郴州市永兴县京华学校 担任英语教师及政教干事一职
2018年于长沙市雨花区关刀小学担任语文教师及大队辅导员并且获得 “跳马片区辅导员风采大赛特等奖”。</t>
  </si>
  <si>
    <t>1021201906130944556807</t>
  </si>
  <si>
    <t>430703199202249567</t>
  </si>
  <si>
    <t>郭丽萨</t>
  </si>
  <si>
    <t>18573656928</t>
  </si>
  <si>
    <t>1992-02-24</t>
  </si>
  <si>
    <t>常德</t>
  </si>
  <si>
    <t>湖南省长沙市天心区富康小区4栋</t>
  </si>
  <si>
    <t>2007.09-2010.06 西洞庭一中 高中
2010.09-2014.06 湖南人文科技学院 本科
2014.09-2017.06 桃源紫艺茶业有限公司 工作
2017.08-2019.02 湖南保利物业管理有限公司 工作</t>
  </si>
  <si>
    <t>1021201906130946276811</t>
  </si>
  <si>
    <t>432502199809173065</t>
  </si>
  <si>
    <t>陈旎妍</t>
  </si>
  <si>
    <t>15073840810</t>
  </si>
  <si>
    <t>1998-09-17</t>
  </si>
  <si>
    <t>金融工程</t>
  </si>
  <si>
    <t>1970365982@qq.com</t>
  </si>
  <si>
    <t>湖南省娄底市冷水江市梓龙乡杨桥村</t>
  </si>
  <si>
    <t>取得教师资格证(小学数学)</t>
  </si>
  <si>
    <t>2018年7月在中国工商银行实习2个月，2018年9月在冷水江市博雅学校实习一学期。</t>
  </si>
  <si>
    <t>2019年9月在冷水江市博雅学校实习一学期获得“优秀班主任”称号。</t>
  </si>
  <si>
    <t>1021201906130949336815</t>
  </si>
  <si>
    <t>432503199701146248</t>
  </si>
  <si>
    <t>刘嘉倩</t>
  </si>
  <si>
    <t>18390572863</t>
  </si>
  <si>
    <t>1997-01-14</t>
  </si>
  <si>
    <t>3301371276@qq.com</t>
  </si>
  <si>
    <t>湖南省娄底市娄星区扶青路上和世家</t>
  </si>
  <si>
    <t>2016.9—2019.6 湖南人文科技学院</t>
  </si>
  <si>
    <t>1021201906130953436819</t>
  </si>
  <si>
    <t>432524199907020044</t>
  </si>
  <si>
    <t>刘文娟</t>
  </si>
  <si>
    <t>17369414759</t>
  </si>
  <si>
    <t>1999-07-02</t>
  </si>
  <si>
    <t>湖南省娄底市新化县上梅镇上田村</t>
  </si>
  <si>
    <t>569778404@qq.com</t>
  </si>
  <si>
    <t xml:space="preserve">小学美术 手工制作 </t>
  </si>
  <si>
    <t>2013年9月-2016年6月就读于新化三中
2016年9月-2018年1月就读于湖南民族职业学院
2019年2月-2019年7月支教于君山区许市镇中心小学</t>
  </si>
  <si>
    <t>2019年2月-2019年7月支教于君山区许市镇中心小学</t>
  </si>
  <si>
    <t>1021201906130954366820</t>
  </si>
  <si>
    <t>432502199705057625</t>
  </si>
  <si>
    <t>黎蓓</t>
  </si>
  <si>
    <t>15084965402</t>
  </si>
  <si>
    <t>1997-05-05</t>
  </si>
  <si>
    <t>2515733748@qq.com</t>
  </si>
  <si>
    <t>湖南省冷水江市渣渡中心学校</t>
  </si>
  <si>
    <t>葫芦丝、巴乌、舞蹈</t>
  </si>
  <si>
    <t>="本人热心、率真、自信、自律、上进心强，有较强的组织、管理能力。在校期间曾在学生会文娱部及协会中任职，具有良好的团队合作精神以及个人亲和力。良好的综合素质，具备复合型人才的条件。工作效率较高，性格外向、对工作认真负责。
能够快速接受新知识和快速适应新环境，喜欢新的经验与尝试，兴趣爱好广泛。能将自身所散发的火热生命力感染到别人，所以人缘通常都很好。具有一定舞蹈和美术功底，爱好音乐，热爱运动，身心健康。
职业技能
&amp;#61557;语言能力: 普通话二甲，英语六级。具有较强语言表达能力。
&amp;#6155</t>
  </si>
  <si>
    <t>="校内工作经验
1、2014-2017年于各园中参与幼儿心理见习、课程见习、教学见习。
2、系舞蹈比赛策划人，在幼儿萌芽协会中任舞蹈团团长一职，组织学员训练。多次参与迎新晚会与系内活动的开场舞节目编排，在舞蹈比赛与毕业晚会中表现优秀。曾受邀去幼儿园进行六一儿童节独舞展示。
3、在学生会中任职，协助参与部门活动的组织与策划。
4、2017年暑期参与“情系脱贫攻坚”社会实践活动。
校外工作经验
1、2015年7月-9月，自主创业，开办语数外培优课程。
2、2016年，马思特教育机构任兼职教</t>
  </si>
  <si>
    <t>1021201906130954536821</t>
  </si>
  <si>
    <t>432502198704040026</t>
  </si>
  <si>
    <t>潘璐</t>
  </si>
  <si>
    <t>15273876410</t>
  </si>
  <si>
    <t>1987-04-04</t>
  </si>
  <si>
    <t>湖南省第一师范学校</t>
  </si>
  <si>
    <t>湖南省冷水江市布溪博长金水湾</t>
  </si>
  <si>
    <t>一直从事普通话教师岗位</t>
  </si>
  <si>
    <t>2002年-2005年 就读于冷水江市第一中学
2005年-2008年 就读于湖南省第一师范学校
2014年-2019年 代课于娄底幼儿师范学校</t>
  </si>
  <si>
    <t>曾多次获得优秀教师</t>
  </si>
  <si>
    <t>1021201906130956366824</t>
  </si>
  <si>
    <t>510182199303023826</t>
  </si>
  <si>
    <t>乔佳</t>
  </si>
  <si>
    <t>18382187276</t>
  </si>
  <si>
    <t>1993-03-02</t>
  </si>
  <si>
    <t>生物工程</t>
  </si>
  <si>
    <t>四川省彭州市红岩镇窝店村</t>
  </si>
  <si>
    <t>611932</t>
  </si>
  <si>
    <t>彭州市人才服务中心</t>
  </si>
  <si>
    <t>2019年5月30日已获得小学语文教师资格证
2014年11月10日获得普通话证书
2014年6月通过大学英语四级考试获得大学英语四级证书
2016年6月15日获得大学毕业证书以及学士学位证书</t>
  </si>
  <si>
    <t>1021201906130956416825</t>
  </si>
  <si>
    <t>430528199707150227</t>
  </si>
  <si>
    <t>陈彬彬</t>
  </si>
  <si>
    <t>18873924462</t>
  </si>
  <si>
    <t>1997-07-15</t>
  </si>
  <si>
    <t>邵阳市新宁县</t>
  </si>
  <si>
    <t>2012.09-2015.06于新宁一中读书
2015.09-2018.06于吉首大学读书
2018.09-2019.06于长沙市芙蓉区马坡岭小学工作</t>
  </si>
  <si>
    <t>1021201906131004466836</t>
  </si>
  <si>
    <t>431121199707057342</t>
  </si>
  <si>
    <t>刘涵颖</t>
  </si>
  <si>
    <t>17670750177</t>
  </si>
  <si>
    <t>1997-07-05</t>
  </si>
  <si>
    <t>湖南省永州市</t>
  </si>
  <si>
    <t>湖南省永州市祁阳县黎家坪商业广场</t>
  </si>
  <si>
    <t xml:space="preserve">2017年7月-2018年7月在长沙市望城区铜官中心学校花果小学担任小学数学教师。
2019年2月到2019年7月在祁阳县民德小学担任小学语文教师。
2014年9月-2018年6月在中南林业科技大学涉外学院学习
</t>
  </si>
  <si>
    <t>2017年7月-2018年7月在长沙市望城区铜官中心学校花果小学担任小学数学教师。
2019年2月到2019年7月在祁阳县民德小学担任小学语文教师。</t>
  </si>
  <si>
    <t>1021201906131006336838</t>
  </si>
  <si>
    <t>432502199708286028</t>
  </si>
  <si>
    <t>李露露</t>
  </si>
  <si>
    <t>18942172750</t>
  </si>
  <si>
    <t>1997-08-28</t>
  </si>
  <si>
    <t>汉江师范学院</t>
  </si>
  <si>
    <t>湖南省冷水江市中连乡岩里村</t>
  </si>
  <si>
    <t>2019.06.30</t>
  </si>
  <si>
    <t>437500</t>
  </si>
  <si>
    <t>1721339164@qq.com</t>
  </si>
  <si>
    <t>2004-2010年，在冷水江市第五中学就读小学
2010-2013年，在冷水江市第五中学就读初中
2013-2016年，在冷水江市第六中学就读高中
2016-2019年，在湖北省十堰市汉江师范学院就读大学</t>
  </si>
  <si>
    <t>曾在湖北省十堰市郧西县六郎乡赵家河中心小学任小学二年级数学教师，在教期间县里组织的统考，班级平均分在96分以上</t>
  </si>
  <si>
    <t>1021201906131006516840</t>
  </si>
  <si>
    <t>431302198409030018</t>
  </si>
  <si>
    <t>罗明</t>
  </si>
  <si>
    <t>15873884217</t>
  </si>
  <si>
    <t>1984-09-03</t>
  </si>
  <si>
    <t>2006.6</t>
  </si>
  <si>
    <t>新化县品梅街</t>
  </si>
  <si>
    <t>２００６</t>
  </si>
  <si>
    <t>2000-2003新化七中
2003-2006湖南人文科技学院</t>
  </si>
  <si>
    <t>1021201906131009456846</t>
  </si>
  <si>
    <t>432524199310252520</t>
  </si>
  <si>
    <t>肖紫灵</t>
  </si>
  <si>
    <t>18390985775</t>
  </si>
  <si>
    <t>1993-10-25</t>
  </si>
  <si>
    <t>2014.7</t>
  </si>
  <si>
    <t>湖南省新化县新化一中家属楼</t>
  </si>
  <si>
    <t>2018.11</t>
  </si>
  <si>
    <t>湖南人才市场</t>
  </si>
  <si>
    <t xml:space="preserve">2014.8-2018.4 长沙核桃广告设计有限公司 会计
</t>
  </si>
  <si>
    <t>1021201906131010556848</t>
  </si>
  <si>
    <t>430381199507203022</t>
  </si>
  <si>
    <t>张元清</t>
  </si>
  <si>
    <t>18773836687</t>
  </si>
  <si>
    <t>1995-07-20</t>
  </si>
  <si>
    <t>985612311@qq.com</t>
  </si>
  <si>
    <t>湖南省娄底市娄星区新科街魔卡网咖</t>
  </si>
  <si>
    <t>湘潭市大中专毕业生就业指导办公室</t>
  </si>
  <si>
    <t>2013.9-2017.6在湖南人文科技学院就读。在大学期间期间在做过小学至初中的家教，大三在娄底三小托管班做有一年小学全科作业辅导经验。 
2017.6-2018.3在捷信消费金融公司担任信审专员。 
2018.3-2019.4在娄底弘光教育担任小学语文老师一职，有三至六年级语综和作文的教学经验。</t>
  </si>
  <si>
    <t>2018.3-2019.6在娄底弘光教育培训机构担任小学语文老师一职，有三至六年级语综和作文的教学经验并帮助学生取得一定进步。
2016.7-2017.6 小学一对一家教教语文数学。
2015.10-2016.6娄底三小托管班小学全科作业辅导老师。</t>
  </si>
  <si>
    <t>1021201906131011316850</t>
  </si>
  <si>
    <t>430522198803116392</t>
  </si>
  <si>
    <t>吴平平</t>
  </si>
  <si>
    <t>15211971355</t>
  </si>
  <si>
    <t>1988-03-11</t>
  </si>
  <si>
    <t>电子信息科学与技术</t>
  </si>
  <si>
    <t xml:space="preserve">303870415@qq.com </t>
  </si>
  <si>
    <t>湖南省邵阳市新邵县龙溪铺镇吴家村十组13号</t>
  </si>
  <si>
    <t>待发</t>
  </si>
  <si>
    <t>2007年9月–2012年6月 在湖南工业大学学习
2012年9月–2016年10月 在东莞市广泰电子有限公司工作
2016年11月–2017年8月在新疆石河子天山铝业公司工作
2017年8月–2018年6月在新邵县龙溪铺镇风剪云美发店工作
2018年7月–至今在邵阳市凯点餐饮娱乐有限公司工作</t>
  </si>
  <si>
    <t>1021201906131011586852</t>
  </si>
  <si>
    <t>432524198810235431</t>
  </si>
  <si>
    <t>伍文</t>
  </si>
  <si>
    <t>13873845770</t>
  </si>
  <si>
    <t>1988-10-23</t>
  </si>
  <si>
    <t>849240027@qq.com</t>
  </si>
  <si>
    <t>湖南省娄底市新化县新化工业园奇壮胖哥饲料有限公司</t>
  </si>
  <si>
    <t>长沙市人才中心</t>
  </si>
  <si>
    <t>熟练使用office photshop软件</t>
  </si>
  <si>
    <t>2008年09月-2012年06月 湖南工程学院           学生
2012年06月-2014年11月 新化浏阳河饲料有限公司 化验员
2014年12月-至今 湖南奇壮胖哥饲料有限公司 化验员 品管经理</t>
  </si>
  <si>
    <t>1021201906131013146854</t>
  </si>
  <si>
    <t>432503198605293585</t>
  </si>
  <si>
    <t>彭纯丽</t>
  </si>
  <si>
    <t>15873887681</t>
  </si>
  <si>
    <t>1986-05-29</t>
  </si>
  <si>
    <t>湖南省娄底市娄星区吉星路凯泉湾6-705</t>
  </si>
  <si>
    <t>初级中学教师资格证（外语）</t>
  </si>
  <si>
    <t>2002-2005 涟源一中高中学习 2005-2008 湖南人文科技学院大学学习 2008-2019 湖南有线娄底网络有限公司工作　</t>
  </si>
  <si>
    <t>2015年3月-2019年3月 娄底上元贝贝教育培训小学数学助教教师</t>
  </si>
  <si>
    <t>1021201906131014116855</t>
  </si>
  <si>
    <t>432502199306290024</t>
  </si>
  <si>
    <t>李莎</t>
  </si>
  <si>
    <t>13875918533</t>
  </si>
  <si>
    <t>1993-06-29</t>
  </si>
  <si>
    <t>2015.07</t>
  </si>
  <si>
    <t>13875918533@139.com</t>
  </si>
  <si>
    <t>湖南省娄底市冷水江市全友家居</t>
  </si>
  <si>
    <t>2007-2011 冷水江市一中
2011-2015 湖南涉外经济学院
2015-2018 湖南省通信产业服务有限公司 招标
2018-至今  桃园学校 代课</t>
  </si>
  <si>
    <t>2018年至今 桃园学校代课</t>
  </si>
  <si>
    <t>1021201906131016136859</t>
  </si>
  <si>
    <t>432522199412295764</t>
  </si>
  <si>
    <t>刘佩</t>
  </si>
  <si>
    <t>15243643671</t>
  </si>
  <si>
    <t>1994-12-29</t>
  </si>
  <si>
    <t>1018901391@qq.com</t>
  </si>
  <si>
    <t>湖南省长沙市雨花区黎托街道新华都万家城</t>
  </si>
  <si>
    <t>2016.7——2017.12长沙思齐培训学校
2018.3——至今青山铺镇广福小学代课</t>
  </si>
  <si>
    <t>1021201906131017286862</t>
  </si>
  <si>
    <t>432524199203172525</t>
  </si>
  <si>
    <t>伍俏</t>
  </si>
  <si>
    <t>18974391365</t>
  </si>
  <si>
    <t>1992-03-17</t>
  </si>
  <si>
    <t>西藏民族大学</t>
  </si>
  <si>
    <t>湖南省娄底市新化县孟公镇龙溪村</t>
  </si>
  <si>
    <t>湖南省娄底市娄星区新世界建材城</t>
  </si>
  <si>
    <t>湖南省湘乡市人才市场</t>
  </si>
  <si>
    <t>201209-201607,西藏民族大学，学生
201609-201801,湘乡市育才中学，数学教师
201809-201901,娄底市经济开发区第一中学，数学教师</t>
  </si>
  <si>
    <t>1021201906131018176864</t>
  </si>
  <si>
    <t>430511199803257529</t>
  </si>
  <si>
    <t>李嘉玉</t>
  </si>
  <si>
    <t>13027408637</t>
  </si>
  <si>
    <t>1998-03-25</t>
  </si>
  <si>
    <t>1322290687@qq.com</t>
  </si>
  <si>
    <t>湖南省邵阳市双清区五一北路钢笔厂</t>
  </si>
  <si>
    <t>高级中学教师资格证，会计从业资格证</t>
  </si>
  <si>
    <t>2019年6月,2018年5月</t>
  </si>
  <si>
    <t>湖南邵阳市教育局毕业生就业办</t>
  </si>
  <si>
    <t>绘画，唱歌，手工，游泳等运动</t>
  </si>
  <si>
    <t>2015年9月至2019年6月在湖南文理学院芙蓉学院就读本科
2018年9月至10月在广东省中小企业发展促进会实习
2018年10月至12月在广州市第一一七中学任语文实习教师</t>
  </si>
  <si>
    <t>1021201906131024006875</t>
  </si>
  <si>
    <t>432502199812053822</t>
  </si>
  <si>
    <t>段雯</t>
  </si>
  <si>
    <t>15200299710</t>
  </si>
  <si>
    <t>1998-12-05</t>
  </si>
  <si>
    <t>1552565791@qq.com</t>
  </si>
  <si>
    <t>湖南省娄底市新化县上渡街道咏梅街243号</t>
  </si>
  <si>
    <t>竖笛、舞蹈、羽毛球</t>
  </si>
  <si>
    <t>="2013.9-2016.6就读于新化第三中学；2016.9-2018.6就读于湖南民族职业学院初等教育专业小学教育；2018.9-2019.1于岳阳经开区王桥小学实习；2019.2-2019.6就读于湖南民族职业学院初等教育专业小学教育；2016.9-2019.6担任小教1612班体育委员一职；2017.2-2017.12担任郭兴小学乡村学校少年宫辅导教师；2017.6-2018.6担任湖南民族职业学院清笛社团教学部部长；2017.9-2018.1担任湖南民院初教学院和岳阳楼区郭兴小学“院校共建第二课</t>
  </si>
  <si>
    <t>2018.9-2019.1于岳阳市经济开发区王桥小学实习时担任四年级班主任及语文课的教学工作
2018.1-2018.2于长沙市嘉嘉托管任教
2018.6-2018.9于长沙市嘉嘉托管任教</t>
  </si>
  <si>
    <t>1021201906131029056883</t>
  </si>
  <si>
    <t>432503198410202049</t>
  </si>
  <si>
    <t>李双凤</t>
  </si>
  <si>
    <t>15273840956</t>
  </si>
  <si>
    <t>1984-10-20</t>
  </si>
  <si>
    <t>湖南涟源市古塘乡古塘政府机关宿舍</t>
  </si>
  <si>
    <t>2005-6</t>
  </si>
  <si>
    <t>涟源市安平镇综合文化站</t>
  </si>
  <si>
    <t>2002.9-2005.6  毕业湖南人文科技学院
2005.9-2006.6  娄底一小
2007.1-2007.6   古塘中心学校
2019.2-至今    古塘小学</t>
  </si>
  <si>
    <t>1021201906131029336884</t>
  </si>
  <si>
    <t>432502199711191724</t>
  </si>
  <si>
    <t>谭芳</t>
  </si>
  <si>
    <t>15873865737</t>
  </si>
  <si>
    <t>1997-11-19</t>
  </si>
  <si>
    <t>湖南省冷水江市禾青镇禾青村二组</t>
  </si>
  <si>
    <t>417506</t>
  </si>
  <si>
    <t>湖南省长沙市望城区雷锋大道北津学院</t>
  </si>
  <si>
    <t>="2015.09-2019.06就读于湖南商学院北津学院汉语言文学专业
校园经历		
2017.09 - 2018.06担任全媒体中心社长，负责社团组织工作安排及维护学院官方微信公众号等平台的正常运营；策划各类专题采访活动及素拓活动，如优秀毕业生采访、校运会采访等
2016.09 - 2017.06担任党政办通讯社编辑部部长，负责学院院报稿件的编校，策划第一届“写信征集”征文比赛
2015.09 - 2016.06在会计系办公室担任学生助理负责协助老师完成学生学籍管理、成绩刊登等事务</t>
  </si>
  <si>
    <t>大学本科专业成绩优异，获“国家励志奖学金、优秀毕业生、院级三好学生、院级二等奖学金、优秀学生干部、优秀团员”等荣誉，具备扎实的专业知识和一定的语文教学素养。</t>
  </si>
  <si>
    <t>1021201906131031436887</t>
  </si>
  <si>
    <t>432502198611013838</t>
  </si>
  <si>
    <t>游宇凌</t>
  </si>
  <si>
    <t>17347389301</t>
  </si>
  <si>
    <t>1986-11-01</t>
  </si>
  <si>
    <t>湖南娄底市冷水江市中连乡</t>
  </si>
  <si>
    <t>516611696@qq.com</t>
  </si>
  <si>
    <t>湖南娄底市冷水江市施塘红星村14栋二楼</t>
  </si>
  <si>
    <t>高级中学教师资格证书</t>
  </si>
  <si>
    <t>常德市人才市场</t>
  </si>
  <si>
    <t>跑步，篮球，足球等</t>
  </si>
  <si>
    <t>2010年下半年，长沙解放军163医院入职了销售员；2011年3月月至2018年3月，在深圳伟志达电教科教有限公司入职，从开始的数学编辑开始，一步步到2017年低，成了教材部主管，部门一把手！2018年至今，入职冷水江冈仁教育培训学校，从事数学教育方面的工作！</t>
  </si>
  <si>
    <t>2011年至2017年底，在深圳电教科技有限公司从事教材培训，及上传资料方面的工作，工作了七年，从数学编辑工作到部门主管，从对内向对外，都是自己一部一部走出来的。并且，14年开始，给公司教材部的上传给与了足够的建议；且开始接触全国各地的代理，为公司的业绩出谋划册；总的来说，我还是非常喜欢数学这门课程的，为数学的发展添砖加瓦。</t>
  </si>
  <si>
    <t>1021201906131033136888</t>
  </si>
  <si>
    <t>432502199602050025</t>
  </si>
  <si>
    <t>姜春</t>
  </si>
  <si>
    <t>18574808200</t>
  </si>
  <si>
    <t>1996-02-05</t>
  </si>
  <si>
    <t>湖南省娄底市冷水江市水利局</t>
  </si>
  <si>
    <t>2010年9月-2013年6月 冷水江市第一中学就读
2013年9月-2017年6月 吉首大学张家界学院就读
2017年6月至今  待业</t>
  </si>
  <si>
    <t>1021201906131033146889</t>
  </si>
  <si>
    <t>430681199006029368</t>
  </si>
  <si>
    <t>何丰瑜</t>
  </si>
  <si>
    <t>17775757602</t>
  </si>
  <si>
    <t>1990-06-02</t>
  </si>
  <si>
    <t>湖南汨罗</t>
  </si>
  <si>
    <t>1005246273@qq.com</t>
  </si>
  <si>
    <t>冷水江市菊花井矿务局大修厂移民楼</t>
  </si>
  <si>
    <t>2018.05至今 冷水江市洋博士教育 老师
2014.09-2016.07 长沙市习成教育  老师
2012.07-2014.07 深圳市迪蒙网络科技有限公司  职员</t>
  </si>
  <si>
    <t>1021201906131035026891</t>
  </si>
  <si>
    <t>431322199805260085</t>
  </si>
  <si>
    <t>王爱玲</t>
  </si>
  <si>
    <t>15197851593</t>
  </si>
  <si>
    <t>1998-05-26</t>
  </si>
  <si>
    <t>湖南省新化县槎溪镇碧溪村</t>
  </si>
  <si>
    <t>2019.6.</t>
  </si>
  <si>
    <t>湖南省新化县芦茅江三井家属区</t>
  </si>
  <si>
    <t>本人在校期间，曾加入过校团委和担任班上班干部，参加了各种社会实践，有较强的工作能力，获得“三好学生”“优秀班干部”。有着积极向上的学习态度和工作态度。</t>
  </si>
  <si>
    <t>1021201906131035126892</t>
  </si>
  <si>
    <t>430522199607225887</t>
  </si>
  <si>
    <t>李辉艳</t>
  </si>
  <si>
    <t>15197855603</t>
  </si>
  <si>
    <t>1996-07-22</t>
  </si>
  <si>
    <t>湖南省邵阳市新邵县小塘镇庄山村九组</t>
  </si>
  <si>
    <t>湖南省邵阳市新邵县小塘镇庄山村九组三号</t>
  </si>
  <si>
    <t xml:space="preserve">2011年9月-2014年6月就读于新邵三中
2014年9月-2015年6月就读于邵东创新学校
2015年9月-2019年6月就读于湖南人文科技学院
</t>
  </si>
  <si>
    <t>2018年9月-2019年6月在新邵县五星中学代课</t>
  </si>
  <si>
    <t>1021201906131035246893</t>
  </si>
  <si>
    <t>431227199801175461</t>
  </si>
  <si>
    <t>吴慧玲</t>
  </si>
  <si>
    <t>18797450093</t>
  </si>
  <si>
    <t>1998-01-17</t>
  </si>
  <si>
    <t>419200</t>
  </si>
  <si>
    <t>2449385090@qq.com</t>
  </si>
  <si>
    <t>湖南省怀化市新晃侗族自治县凉伞镇桓胆村</t>
  </si>
  <si>
    <t>中小学教师资格证 小学语文</t>
  </si>
  <si>
    <t>2018年1月20日</t>
  </si>
  <si>
    <t>美术、写字</t>
  </si>
  <si>
    <t>基本信息
姓名：吴慧玲  性别：女  出生年月：1998.1
婚姻状况：未婚   户籍所在地：湖南怀化
证件号码：431227199801175461
毕业学校：吉首大学师范学院  专业：语文教育
技能特长
个性独立，适应性强，积极向上，做事细心负责。
中小学教师资格证 小学语文，职业资格证书“心理咨询师三级”，普通话二级甲等，英语应用能力A级，计算机1级</t>
  </si>
  <si>
    <t>2018年5月7日至5月11日于吉首市第一小学见习 语文教师、
2018年10月8日至11月30日于吉首市第一小学任四年级6班语文实习教师，并获得该校评选的“优秀实习生”称号、
在校期间获得“三好学生”和“学习标兵”四次、
吉首大学师范学院中文系第十二届教师技能大赛钢笔字二等奖</t>
  </si>
  <si>
    <t>1021201906131038456899</t>
  </si>
  <si>
    <t>430626199505270020</t>
  </si>
  <si>
    <t>彭洋洋</t>
  </si>
  <si>
    <t>18570404612</t>
  </si>
  <si>
    <t>1995-05-27</t>
  </si>
  <si>
    <t>湖南省长沙市浏阳市集里路89号</t>
  </si>
  <si>
    <t>201309-201706于邵阳学院学习
201709-201806于培训机构任数学老师
201809-201907于集里中学任初一数学老师</t>
  </si>
  <si>
    <t>1021201906131041396903</t>
  </si>
  <si>
    <t>430523199101177220</t>
  </si>
  <si>
    <t>唐涛</t>
  </si>
  <si>
    <t>15012998528</t>
  </si>
  <si>
    <t>1991-01-17</t>
  </si>
  <si>
    <t>法语</t>
  </si>
  <si>
    <t>492280704@qq.com</t>
  </si>
  <si>
    <t>湖南省东县两市塘街道办事处建设中路166号6栋1601</t>
  </si>
  <si>
    <t>认证中，估计7月初能拿到证</t>
  </si>
  <si>
    <t>云南省文山市丘北县人社局</t>
  </si>
  <si>
    <t>瑜伽</t>
  </si>
  <si>
    <t>本人热爱教育事业，做事持之以恒，练习瑜伽7年之久，认真负责，热爱生活，乐观积极向上。</t>
  </si>
  <si>
    <t>1021201906131041426904</t>
  </si>
  <si>
    <t>432524199003080060</t>
  </si>
  <si>
    <t>15173822966</t>
  </si>
  <si>
    <t>1990-03-08</t>
  </si>
  <si>
    <t>学前教育专业</t>
  </si>
  <si>
    <t>湖南省娄底市新化县上梅东路药监局</t>
  </si>
  <si>
    <t xml:space="preserve">    本人积极上进，乐于接受新知识，善于钻研学习，与人友好，有爱心有耐心。曾做过幼师和管理工作，对工作认真负责，善于发现问题并解决问题。</t>
  </si>
  <si>
    <t>1021201906131042306905</t>
  </si>
  <si>
    <t>432524199308286465</t>
  </si>
  <si>
    <t>吴佳</t>
  </si>
  <si>
    <t>15873857035</t>
  </si>
  <si>
    <t>1993-08-28</t>
  </si>
  <si>
    <t>929583744qq.com</t>
  </si>
  <si>
    <t>湖南省娄底市冷水江市人和家园</t>
  </si>
  <si>
    <t xml:space="preserve">初中语文     二级教师   </t>
  </si>
  <si>
    <t xml:space="preserve">2011年-2014年   毕业于吉首大学  初等教育
2011年-2014年   自考本毕业于湖南文理学院  地理教育
2014年-2018年   曹家镇胜利中学任教语文和历史
2018年-2019年   新化一中附属实验中学任教语文和历史
</t>
  </si>
  <si>
    <t xml:space="preserve">所带初三毕业班的语文和历史在2018年中考中都取得新化县单科前十。
在2019年新化县第一届青年教师素养大赛中获得县三等奖。
</t>
  </si>
  <si>
    <t>1021201906131043566909</t>
  </si>
  <si>
    <t>500113199407123114</t>
  </si>
  <si>
    <t>刘元东</t>
  </si>
  <si>
    <t>17323768512</t>
  </si>
  <si>
    <t>1994-07-12</t>
  </si>
  <si>
    <t>长江师范学院</t>
  </si>
  <si>
    <t>材料成型及控制工程</t>
  </si>
  <si>
    <t>重庆市巴南区</t>
  </si>
  <si>
    <t>400054</t>
  </si>
  <si>
    <t>274812830@qq.com</t>
  </si>
  <si>
    <t>重庆市巴南区花溪镇</t>
  </si>
  <si>
    <t>高中教师（物理）</t>
  </si>
  <si>
    <t>20160711</t>
  </si>
  <si>
    <t>201209~201606  就读于长江师范学院
201605~201805  就职于德国伍尔特电子（重庆）有限公司，任助理工程师
201809~201811  就职于重庆大江美利信压铸有限公司，任采购员</t>
  </si>
  <si>
    <t>1021201906131046026914</t>
  </si>
  <si>
    <t>432503199904282207</t>
  </si>
  <si>
    <t>张淼</t>
  </si>
  <si>
    <t>15576309657</t>
  </si>
  <si>
    <t>1999-04-28</t>
  </si>
  <si>
    <t>湖南省涟源市安平镇唐家村二组</t>
  </si>
  <si>
    <t>1228832398@qq.com</t>
  </si>
  <si>
    <t>2019年5月30</t>
  </si>
  <si>
    <t>2013到2016就读于湖南省涟源市涟源六中；2016到2019就读于湖南人文科技学院</t>
  </si>
  <si>
    <t>大学在校期间在外兼职主教及主教工作；2018年11月份实习于娄底一中附属实验学校小学部</t>
  </si>
  <si>
    <t>1021201906131046076915</t>
  </si>
  <si>
    <t>432524199410052542</t>
  </si>
  <si>
    <t>伍幽霞</t>
  </si>
  <si>
    <t>15616708514</t>
  </si>
  <si>
    <t>1994-10-05</t>
  </si>
  <si>
    <t>湖南省新化县孟公镇红光村</t>
  </si>
  <si>
    <t>2270509294@qq.com</t>
  </si>
  <si>
    <t>小学数学教师（受理凭证）</t>
  </si>
  <si>
    <t>2012年9月至2016年6月，就读于湖南工学院工商管理专业，全日制本科。
2018年3月至2019年2月在孟公镇桃溪小学代课，担任6年级数学老师及班主任，教过4、5年级数学。</t>
  </si>
  <si>
    <t>2018年3月至2019年2月在孟公镇桃溪小学代课，担任6年级数学老师及班主任，教过4、5年级数学。
2018年小学6年级数学知识竞赛，辅导的同学取得了二等奖。</t>
  </si>
  <si>
    <t>1021201906131049426920</t>
  </si>
  <si>
    <t>432524198908181443</t>
  </si>
  <si>
    <t>曾玉玲</t>
  </si>
  <si>
    <t>17096270307</t>
  </si>
  <si>
    <t>1989-08-18</t>
  </si>
  <si>
    <t>德州学院</t>
  </si>
  <si>
    <t>园艺</t>
  </si>
  <si>
    <t>山东济宁金乡</t>
  </si>
  <si>
    <t>湖南省娄底市新化县富康家园</t>
  </si>
  <si>
    <t>2019.4.30</t>
  </si>
  <si>
    <t>2006.9-2008.6于湖南新化一中就读高中
2008.9-2009.6于湖南行知中学补习
2009.9-2013.6于德州学院就读本科
2013.6-2015.10于青岛太平洋房屋任销售经理
2015.10-2016.9于金乡马庙生养大宝
2016.9-2017.6于金乡马庙镇玉皇庙小学任语文教师兼班主任
2017.9至现在生养二宝并于中公教育学习</t>
  </si>
  <si>
    <t>2016.9-2017.6于金乡马庙镇玉皇庙小学任语文教师兼班主任，所带班级取得全镇同类学校第二的好成绩。</t>
  </si>
  <si>
    <t>1021201906131051566922</t>
  </si>
  <si>
    <t>432502200004143825</t>
  </si>
  <si>
    <t>段玉叶</t>
  </si>
  <si>
    <t>15973880310</t>
  </si>
  <si>
    <t>2000-04-14</t>
  </si>
  <si>
    <t>2464163153@qq.com</t>
  </si>
  <si>
    <t>湖南省冷水江市布溪办事处布溪居委会</t>
  </si>
  <si>
    <t>朗诵，辩论</t>
  </si>
  <si>
    <t>2014年入学，积极参加学院班级的各项活动，曾任学生会干部，班干部。参与过学校各类大小文娱活动。获得老师的肯定，以及相关证书。</t>
  </si>
  <si>
    <t>2017年11月曾在冷水江师第四中学进行为期一月教育实习。2018年5月在岳阳楼区枫树小学进行为期一周的教育见习。2018年9月到2019年1月在临湘市聂市镇进行顶岗实习。现在正于临湘市聂市镇进行乡村支教。6月即将毕业。</t>
  </si>
  <si>
    <t>1021201906131052306925</t>
  </si>
  <si>
    <t>432522199607051866</t>
  </si>
  <si>
    <t>陈思源</t>
  </si>
  <si>
    <t>18390881766</t>
  </si>
  <si>
    <t>1996-07-05</t>
  </si>
  <si>
    <t>957758967@qq.com</t>
  </si>
  <si>
    <t>湖南省双峰县青树坪镇新十字路口往邵阳方向300米处车友汽修</t>
  </si>
  <si>
    <t>演讲，玩游戏</t>
  </si>
  <si>
    <t>2015.9-2019.7就读于长沙师范学院
2014.9-2015.6就读于双峰县树人学校
2011.9-2014.6就读于双峰二中</t>
  </si>
  <si>
    <t>2018.9-2019.1于长沙县中南小学实习一学期 
在大学期间数十次担任国培，省培的项目助理，组织并参加培训</t>
  </si>
  <si>
    <t>1021201906131053236927</t>
  </si>
  <si>
    <t>43252419900713648X</t>
  </si>
  <si>
    <t>扶珊燕</t>
  </si>
  <si>
    <t>18073862455</t>
  </si>
  <si>
    <t>1990-07-13</t>
  </si>
  <si>
    <t>湖南省新化县桑梓镇石窖村10组</t>
  </si>
  <si>
    <t>湖南省冷水江市禾青转盘健康大米</t>
  </si>
  <si>
    <t>2018年1月1日</t>
  </si>
  <si>
    <t>本人扶珊燕，今年29岁。于2011年6月毕业于湖南第一师范，2011年9月被分配在新化县田坪镇茶溪完小任教一年语文，2012年9月被调入茶溪中学职教4年，期间担任过初中语文、初中英语等多门学科。2016年9月调入新化桑梓坪溪中学，先后任教初中语文和初中英语，直至现在。</t>
  </si>
  <si>
    <t>1021201906131053236928</t>
  </si>
  <si>
    <t>432524199711151667</t>
  </si>
  <si>
    <t>张汝佳</t>
  </si>
  <si>
    <t>13087386894</t>
  </si>
  <si>
    <t>1997-11-15</t>
  </si>
  <si>
    <t>小学教师资格（数学）</t>
  </si>
  <si>
    <t>2011.09-2014.06 在湖南省娄底市的新化三中读高中 ；
2014.09-2018.06 在湖南工学院日语专业读本科；
2018.10-2019.01 在某小学担任六年级语文代课老师；</t>
  </si>
  <si>
    <t>1021201906131053286929</t>
  </si>
  <si>
    <t>430121199312272223</t>
  </si>
  <si>
    <t>姜敏</t>
  </si>
  <si>
    <t>13875854791</t>
  </si>
  <si>
    <t>1993-12-27</t>
  </si>
  <si>
    <t>资源环境与城乡规划管理</t>
  </si>
  <si>
    <t>长沙县江背镇梅花社区</t>
  </si>
  <si>
    <t>2019-12</t>
  </si>
  <si>
    <t>2016年9月至2017年8月在长沙县江背镇梅花小学任教小一数学
2017年9月至2018年8月在长沙县江背镇梅花小学任教小二数学
2018年9月至2019年8月在长沙县江背镇梅花小学任教小三数学</t>
  </si>
  <si>
    <t>1021201906131058546937</t>
  </si>
  <si>
    <t>432502199307267141</t>
  </si>
  <si>
    <t>杨玲</t>
  </si>
  <si>
    <t>13387385882</t>
  </si>
  <si>
    <t>1993-07-26</t>
  </si>
  <si>
    <t>湖南省冷水江市涟溪桥智慧树幼儿园</t>
  </si>
  <si>
    <t>201710</t>
  </si>
  <si>
    <t>本人于2011年至2015年在怀化学院就读，大四期间曾在初中实习。毕业后考上湖南省特岗教师，已在新化县炉观镇思礼小学服务期满三年，主要教小学语文。</t>
  </si>
  <si>
    <t>已经教授小学语文三年，每次期末考试所教班级成绩都名列前茅。</t>
  </si>
  <si>
    <t>1021201906131101596940</t>
  </si>
  <si>
    <t>43250219990802302X</t>
  </si>
  <si>
    <t>王星君</t>
  </si>
  <si>
    <t>18873823160</t>
  </si>
  <si>
    <t>1999-08-02</t>
  </si>
  <si>
    <t>347175472@qq.com</t>
  </si>
  <si>
    <t>湖南省娄底市冷水江市毛易镇长铺村九组</t>
  </si>
  <si>
    <t>湖南省民族职业学院</t>
  </si>
  <si>
    <t>学习两年视唱，一年民族唱法。</t>
  </si>
  <si>
    <t>2014年9月至2017年7月于娄底幼儿师范学校学习；
2017年9月至2019年6月于湖南民族职业学院学习。</t>
  </si>
  <si>
    <t>1021201906131102056941</t>
  </si>
  <si>
    <t>430528199605032326</t>
  </si>
  <si>
    <t>雷思涵</t>
  </si>
  <si>
    <t>13973971506</t>
  </si>
  <si>
    <t>1996-05-03</t>
  </si>
  <si>
    <t>武冈市步行街小王城27号</t>
  </si>
  <si>
    <t>2011.9-2016.6  长沙师范学院学习
2012.9-2017.6  湖南师范大学学习(自考本科)
2016.9-2018.7  武冈石龙小学代课</t>
  </si>
  <si>
    <t>1021201906131106076946</t>
  </si>
  <si>
    <t>432502199106152348</t>
  </si>
  <si>
    <t>钟婧颖</t>
  </si>
  <si>
    <t>18373873506</t>
  </si>
  <si>
    <t>1991-06-15</t>
  </si>
  <si>
    <t>辽宁石油化工大学</t>
  </si>
  <si>
    <t>油气储运</t>
  </si>
  <si>
    <t>1991-06</t>
  </si>
  <si>
    <t>湖南省冷水江市冷水江煤矿电梯房3栋</t>
  </si>
  <si>
    <t>2016年7月4日</t>
  </si>
  <si>
    <t>2015.07-2016.11 中国石油湖南长沙销售分公司
2016.11-今      中国石油湖南娄底销售分公司</t>
  </si>
  <si>
    <t>1021201906131106326947</t>
  </si>
  <si>
    <t>431322199506290022</t>
  </si>
  <si>
    <t>易海霞</t>
  </si>
  <si>
    <t>18890576587</t>
  </si>
  <si>
    <t>1995-06-29</t>
  </si>
  <si>
    <t>1197431470@qq.com</t>
  </si>
  <si>
    <t>湖南省冷水江市二号岗亭内蒋家院</t>
  </si>
  <si>
    <t>2014年9月——2017年6月   湖南人文科技学院读书
2017年3月——2018年1月   新化油溪中学教初二语文政治
2018年2月——现在        新化安正教学六年级语文</t>
  </si>
  <si>
    <t>2017年3月——2018年1月   新化油溪中学教初二语文政治
2018年2月——现在        新化安正教学六年级语文</t>
  </si>
  <si>
    <t>1021201906131107066948</t>
  </si>
  <si>
    <t>430521199507198483</t>
  </si>
  <si>
    <t>尹智霖</t>
  </si>
  <si>
    <t>15574804012</t>
  </si>
  <si>
    <t>湖南省邵东县大禾塘街道文体路</t>
  </si>
  <si>
    <t>1021201906131107226949</t>
  </si>
  <si>
    <t>432501198705166505</t>
  </si>
  <si>
    <t>黄亮</t>
  </si>
  <si>
    <t>15273867333</t>
  </si>
  <si>
    <t>1987-05-16</t>
  </si>
  <si>
    <t>湖南省娄底市娄星区乐坪办事处街心居委会十组</t>
  </si>
  <si>
    <t>乙婚</t>
  </si>
  <si>
    <t>282052817@qq.com</t>
  </si>
  <si>
    <t>湖南省娄底市娄星区建设路城典丽园小区</t>
  </si>
  <si>
    <t>初级中学教师</t>
  </si>
  <si>
    <t>唱歌，演讲</t>
  </si>
  <si>
    <t xml:space="preserve">2002年9月-2005年6月娄底市第三中学读高中
2005年9月-2008年6月湖南人文科技学院英语教育读大专
2005年9月-2008年6月湖南人文科技学院自考经济法学本 科
2008年6月-2010年12月在湖南楚佳电器销售
2011年5月-2018年1月在湖南文康科技有限公司做客户经理
2018年3月至今，自己开小学辅导班。
</t>
  </si>
  <si>
    <t>1021201906131111496957</t>
  </si>
  <si>
    <t>432503199805230583</t>
  </si>
  <si>
    <t>田瑶</t>
  </si>
  <si>
    <t>15616268900</t>
  </si>
  <si>
    <t>小学教育专业</t>
  </si>
  <si>
    <t>湖南省涟源市石马山医院</t>
  </si>
  <si>
    <t>2012年9月-2015年6月 涟源一中学习
2015年9月-2019年6月 长沙师范学院学习</t>
  </si>
  <si>
    <t>1021201906131112596960</t>
  </si>
  <si>
    <t>432522199111125761</t>
  </si>
  <si>
    <t>朱牡丹</t>
  </si>
  <si>
    <t>18573875605</t>
  </si>
  <si>
    <t>1991-11-12</t>
  </si>
  <si>
    <t>湖南省娄底市新化县桑梓镇满竹村</t>
  </si>
  <si>
    <t>2015年9月到2019年6月娄底市双峰县农村教师任教</t>
  </si>
  <si>
    <t>1021201906131115316964</t>
  </si>
  <si>
    <t>432502199808130063</t>
  </si>
  <si>
    <t>刘梦琦</t>
  </si>
  <si>
    <t>15576353589</t>
  </si>
  <si>
    <t>1998-08-13</t>
  </si>
  <si>
    <t>长沙职业技术学院</t>
  </si>
  <si>
    <t>963743083@qq.com</t>
  </si>
  <si>
    <t>湖南省娄底市冷水江市布溪国土局家属楼</t>
  </si>
  <si>
    <t>还未认定，要等到冷水江市下半年认定</t>
  </si>
  <si>
    <t xml:space="preserve">舞蹈 </t>
  </si>
  <si>
    <t>="	
刘梦琦
联系电话：15576353589
电子邮箱：963743083@qq.com	                         	 	
求职意向：小学教师		
专业	2016.10 - 2019.06	
	小学教育	长沙职业技术学院  湖南第一师范学院    	大专
本科         
	普通话二乙证书	
	计算机一级证书	
	2018.03 - 2018.04
	实习	湖南省娄底市冷水江市金星中学
	实习期间，分配在各个</t>
  </si>
  <si>
    <t>在湖南省冷水江市金型中学担任小学代课老师，周末在冷水江市步行街丹桔教育担任小学作文老师</t>
  </si>
  <si>
    <t>1021201906131117136965</t>
  </si>
  <si>
    <t>432502199307030064</t>
  </si>
  <si>
    <t>袁泉</t>
  </si>
  <si>
    <t>15773851573</t>
  </si>
  <si>
    <t>1993-07-03</t>
  </si>
  <si>
    <t>重庆文理学院</t>
  </si>
  <si>
    <t>576683681@qq.com</t>
  </si>
  <si>
    <t>湖南省冷水江市涟溪桥居委会</t>
  </si>
  <si>
    <t>2018年5月20日</t>
  </si>
  <si>
    <t>唱歌、计算机、英语</t>
  </si>
  <si>
    <t>2008年月至2011年6月在湖南省冷水江市第一中学学习；2011年9月至2015年6月在重庆文理学院经济管理学院工商管理专业学习，在班级任心理健康委员；2015年6月至2016年3月在重庆新华企业咨询有限公司任人事专员；2016年3月-2017年1月在湖南省冷水江市湘淮村镇银行任综合柜员；2017年1月至2018年8月在冷水江市腾顺保险有限公司任车险专员；2018年9月至今在冷水江市中心小学任语文代课教师。</t>
  </si>
  <si>
    <t>在2018年9月至今在冷水江市中心小学任三年级语文代课教师期间，在市教育局与环保局主办的环保征文竞赛中辅导学生获得优胜奖；在学校诗句默写大赛中任教班级取得全年级第二名的好成绩。</t>
  </si>
  <si>
    <t>1021201906131120256972</t>
  </si>
  <si>
    <t>430522199708043863</t>
  </si>
  <si>
    <t>李昳慧</t>
  </si>
  <si>
    <t>15399732663</t>
  </si>
  <si>
    <t>1997-08-04</t>
  </si>
  <si>
    <t>赣州师范高等专科学校</t>
  </si>
  <si>
    <t>湖南邵阳市新邵县</t>
  </si>
  <si>
    <t>湖南省邵阳市新邵县坪上镇</t>
  </si>
  <si>
    <t xml:space="preserve">2105年9月-2018年7，就读于赣州师范高等专科学校中文系语文教育专业，曾任生活委员和系学生会女生部部长一职。
2018年9月-至今，在长沙市开福区红领巾教育培训机构任辅导老师
</t>
  </si>
  <si>
    <t>1021201906131121306974</t>
  </si>
  <si>
    <t>432524199404277729</t>
  </si>
  <si>
    <t>13572996441</t>
  </si>
  <si>
    <t>1994-04-27</t>
  </si>
  <si>
    <t>西安财经学院</t>
  </si>
  <si>
    <t>2016-07</t>
  </si>
  <si>
    <t>479011243@qq.com</t>
  </si>
  <si>
    <t>湖南省新化县温塘镇大坪村</t>
  </si>
  <si>
    <t>初级会计职称，小学语文教师资格证（7.22发）</t>
  </si>
  <si>
    <t>2016.02；将于2019.07月取得小学语文教师资格证</t>
  </si>
  <si>
    <t>2009.9-2012.6 在冷水江市第一中学读高中；
2012.9-2016.7 在西安财经学院学习会计学专业；
2018.9-2019.8在长沙开福区伍家岭小学担任五年级语文老师及班主任。我很喜欢教学工作，希望能为冷水江教育事业贡献自己的力量！</t>
  </si>
  <si>
    <t>2018.9-2019.8在长沙开福区伍家岭小学担任五年级语文老师及班主任。</t>
  </si>
  <si>
    <t>1021201906131122106976</t>
  </si>
  <si>
    <t>432502199810057125</t>
  </si>
  <si>
    <t>毕晓红</t>
  </si>
  <si>
    <t>19976875653</t>
  </si>
  <si>
    <t>1998-10-05</t>
  </si>
  <si>
    <t xml:space="preserve">湖南人文科技学院 </t>
  </si>
  <si>
    <t>2019.06.05</t>
  </si>
  <si>
    <t>1753065565@qq.com</t>
  </si>
  <si>
    <t>湖南省冷水江市株木山</t>
  </si>
  <si>
    <t>湖南人文科技学院档案馆</t>
  </si>
  <si>
    <t>2013.09-2016.06在湖南省冷水江市第六中学读高中
2016.09-2019.06在湖南人文科技学院文学院读语文教育专业
2018.10-2018.11在湖南省娄底一中附属实验学校进行教育实习</t>
  </si>
  <si>
    <t>2018.10-2018.11在湖南省娄底一中附属实验学校进行教育实习
在湖南省娄底市培训机构学亿教育当过作业辅导老师</t>
  </si>
  <si>
    <t>1021201906131126036985</t>
  </si>
  <si>
    <t>430526199312110025</t>
  </si>
  <si>
    <t>赵敏</t>
  </si>
  <si>
    <t>1993-12-11</t>
  </si>
  <si>
    <t>邵阳武冈</t>
  </si>
  <si>
    <t>422400</t>
  </si>
  <si>
    <t>1048204632@qq.com</t>
  </si>
  <si>
    <t>湖南省邵阳武冈市步行街</t>
  </si>
  <si>
    <t>201209-201606	毕业于:湖南工学院		
201807-至今	工作单位:武冈医疗保障局</t>
  </si>
  <si>
    <t>1021201906131126516987</t>
  </si>
  <si>
    <t>431322199203110020</t>
  </si>
  <si>
    <t>戴思琴</t>
  </si>
  <si>
    <t>18273805887</t>
  </si>
  <si>
    <t>1992-03-11</t>
  </si>
  <si>
    <t>兰州城市学院</t>
  </si>
  <si>
    <t>唤女声娄底市新化县上梅镇马鞍山煤矿家属楼3栋201</t>
  </si>
  <si>
    <t>729306574@qq.com</t>
  </si>
  <si>
    <t>娄底市国土资源测绘院</t>
  </si>
  <si>
    <t>小学语文教师资格证认定中</t>
  </si>
  <si>
    <t>7月22日</t>
  </si>
  <si>
    <t>演讲、主持、朗诵</t>
  </si>
  <si>
    <t>2007年9月-2010年7月 就读于新化三中
2010年9月-2014年7月 就读于兰州城市学院
2014年9月-2017年4月 于新化电视台广告有限公司工作
2018年7月   至今    于娄底市国土资源测绘院工作</t>
  </si>
  <si>
    <t>2014年-2017年在新化电视台工作期间，利用周末时间在朋友的口才培训学校兼职，由于多变的教学风格和极强的亲和力，深受孩子们的喜爱，也获得了广大家长的一致好评。</t>
  </si>
  <si>
    <t>1021201906131129186992</t>
  </si>
  <si>
    <t>432524199904184924</t>
  </si>
  <si>
    <t>陈红桃</t>
  </si>
  <si>
    <t>13574505303</t>
  </si>
  <si>
    <t>1999-04-18</t>
  </si>
  <si>
    <t>2909301472@qq.com</t>
  </si>
  <si>
    <t>湖南省娄底市新化县文田镇付公坳村第一小组</t>
  </si>
  <si>
    <t>排球，羽毛球，舞蹈，</t>
  </si>
  <si>
    <t>2014.09-2019.06就读于湖南民族职业学院。在校期间表现优秀，自从2014年进入湖南民族职业学院学习，一直以严谨的态度和积极的热情的投身于学习和工作中。在读书期间，严格要求自己，努力刻苦学习。曾获得学院二等奖学金被评为“三好学生”，担任学生会干部期间多次被评为“优秀学生会干部”。性格开朗、积极向上，敢于接受挑战，积极参加各种公益活动。生活上严谨自律，勤工俭学，利用课余时间以及寒暑假担任小学家庭辅导教师。</t>
  </si>
  <si>
    <t xml:space="preserve">2014.09-2019.06就读于湖南民族职业学院。
2018.09-2019.01在临湘市源潭中学担任小学三年级代理班主任及语文教师。其余利用课余时间以及寒暑假担任小学家庭辅导教师。
</t>
  </si>
  <si>
    <t>1021201906131129256993</t>
  </si>
  <si>
    <t>430511199606242029</t>
  </si>
  <si>
    <t>马紫烟</t>
  </si>
  <si>
    <t>15207489336</t>
  </si>
  <si>
    <t>1996-06-24</t>
  </si>
  <si>
    <t>回族</t>
  </si>
  <si>
    <t>湖南省邵阳市大祥区邵府街社区</t>
  </si>
  <si>
    <t>2014年10月，常德市工农小学，见习老师；
2015年7月，常德市丹州中心小学，见习语文老师；
2016年10月至11月，常德市湖南幼专附属小学，实习老师；
2018年6月，长沙市春建小学，见习老师；
2018年9月至2019年1月 ，邵阳市汇江小学，五年级数学实习老师。</t>
  </si>
  <si>
    <t>2017年6月至7月，邵阳金汇徐思众教育，补习班数学老师，一对一辅导老师。
2018年7月至8月，邵阳金汇徐思众教育，补习班数学老师，一对一辅导老师。</t>
  </si>
  <si>
    <t>1021201906131134157005</t>
  </si>
  <si>
    <t>432524199708227747</t>
  </si>
  <si>
    <t>吴乐福</t>
  </si>
  <si>
    <t>16673807661</t>
  </si>
  <si>
    <t>1997-08-22</t>
  </si>
  <si>
    <t>453051853@qq.com</t>
  </si>
  <si>
    <t>新化县人力资源</t>
  </si>
  <si>
    <t>绘画、舞蹈、唱歌</t>
  </si>
  <si>
    <t>2012年9月至2015年6月在涟源市第六中学读高中；
2015年9月至2018年6月在湖南民族职业学院读大学；
2018年9月至今在涟源市双栗小学代课。</t>
  </si>
  <si>
    <t>1021201906131135557011</t>
  </si>
  <si>
    <t>431227199509101529</t>
  </si>
  <si>
    <t>姚明</t>
  </si>
  <si>
    <t>18944927237</t>
  </si>
  <si>
    <t>1995-09-10</t>
  </si>
  <si>
    <t>侗</t>
  </si>
  <si>
    <t>1206341998@qq.com</t>
  </si>
  <si>
    <t>湖南省怀化市新晃县柏树林村</t>
  </si>
  <si>
    <t>暂未取得</t>
  </si>
  <si>
    <t>唱歌 会一点尤克里里</t>
  </si>
  <si>
    <t xml:space="preserve">2019年9月到1月份 在湖南省吉首市第六小学担任英语老师 </t>
  </si>
  <si>
    <t>大一到大四都有见习经历  学习优秀的小学语文老师的上课经验</t>
  </si>
  <si>
    <t>1021201906131136387014</t>
  </si>
  <si>
    <t>431229199606212821</t>
  </si>
  <si>
    <t>邓沅珍</t>
  </si>
  <si>
    <t>13487663750</t>
  </si>
  <si>
    <t>1996-06-21</t>
  </si>
  <si>
    <t>湖南省怀化市靖州县渠阳镇</t>
  </si>
  <si>
    <t>硬笔、毛笔书法等级 六级</t>
  </si>
  <si>
    <t>2011.9-2014.6靖州一中学习
2014.9-2017.6湖南幼儿师范高等专科学校学习
2017.9-2019.6长沙师范学院 学习</t>
  </si>
  <si>
    <t>2018.09-2019.01靖州文溪学校实习 班主任兼语文老师</t>
  </si>
  <si>
    <t>1021201906131139117015</t>
  </si>
  <si>
    <t>432502198912080049</t>
  </si>
  <si>
    <t>张腊萍</t>
  </si>
  <si>
    <t>15399886323</t>
  </si>
  <si>
    <t>1989-12-08</t>
  </si>
  <si>
    <t>湖南娄底冷水江市冷新居委会</t>
  </si>
  <si>
    <t>2015.6.25</t>
  </si>
  <si>
    <t>453134578@qq.com</t>
  </si>
  <si>
    <t>湖南娄底冷水江市妇幼保健院对面</t>
  </si>
  <si>
    <t>唱歌，运动</t>
  </si>
  <si>
    <t>2015.6-2016.12  湖南长沙电信局担任输单员
2017.3-2018.3   湖南长沙学成教育小升初数学老师</t>
  </si>
  <si>
    <t>2019.3-2019.6   明礼代课担任小学一年级语文老师</t>
  </si>
  <si>
    <t>1021201906131140307017</t>
  </si>
  <si>
    <t>432524199901202517</t>
  </si>
  <si>
    <t>刘锟</t>
  </si>
  <si>
    <t>15573800160</t>
  </si>
  <si>
    <t>1999-01-20</t>
  </si>
  <si>
    <t>1048415204@qq.com</t>
  </si>
  <si>
    <t>湖南省新化县孟公镇坪砥村</t>
  </si>
  <si>
    <t>美术、演讲</t>
  </si>
  <si>
    <t>2013年9月至2016年6月就读于新化县第二中学
2016年9月至2019年6月就读于湖南民族职业学院</t>
  </si>
  <si>
    <t>小学数学教师资格证、小学语文合格证明、普通话二乙、计算机一级。
2018年9月至2019年1月在岳阳市经济技术开发区新合小学实习。</t>
  </si>
  <si>
    <t>1021201906131149357027</t>
  </si>
  <si>
    <t>432503199311120106</t>
  </si>
  <si>
    <t>刘诗琦</t>
  </si>
  <si>
    <t>13789320998</t>
  </si>
  <si>
    <t>1993-11-12</t>
  </si>
  <si>
    <t>涟水嘉园8栋</t>
  </si>
  <si>
    <t>201109-201506  湘潭大学兴湘学院
201507-201905  湖南楚才会计师事务所有限公司</t>
  </si>
  <si>
    <t>1021201906131154257030</t>
  </si>
  <si>
    <t>43250219890218301X</t>
  </si>
  <si>
    <t>王勇</t>
  </si>
  <si>
    <t>15080813012</t>
  </si>
  <si>
    <t>1989-02-18</t>
  </si>
  <si>
    <t>2011.07</t>
  </si>
  <si>
    <t>湖南省冷水江市沙塘湾办事处王坪湾居委会十二组</t>
  </si>
  <si>
    <t>长沙高新区管委会</t>
  </si>
  <si>
    <t>2011年7月至2012年3月在长沙中联重科股份有限公司工作，担任售后服务工程师
2012年5月至2014年3月在深圳精敏数字机器有限公司工作，担任机械工程师
2014年9月到今，在冷水江从事婚礼主持人</t>
  </si>
  <si>
    <t>1021201906131158257036</t>
  </si>
  <si>
    <t>522227199412241616</t>
  </si>
  <si>
    <t>邓兰京</t>
  </si>
  <si>
    <t>15608560472</t>
  </si>
  <si>
    <t>1994-12-24</t>
  </si>
  <si>
    <t>鹤岗师范高等专科学校</t>
  </si>
  <si>
    <t>贵州省德江县煎茶镇川岩村跃进组</t>
  </si>
  <si>
    <t>565200</t>
  </si>
  <si>
    <t>393640808@qq.com</t>
  </si>
  <si>
    <t>德江县教育局</t>
  </si>
  <si>
    <t>热爱生活，语言表达能力强，积极进取，专业基础扎实，自学能力强，有较强的沟通协调能力，教育教学领悟非常高，对于教育学生，有自己的独特感受，希望把自己的所有经历都留给可爱的学生们</t>
  </si>
  <si>
    <t>我教育经验丰富，毕业一年多了，自学了很多专业知识以及教育综合知识</t>
  </si>
  <si>
    <t>1021201906131200477039</t>
  </si>
  <si>
    <t>431381199905030068</t>
  </si>
  <si>
    <t>谢芳</t>
  </si>
  <si>
    <t>15973823609</t>
  </si>
  <si>
    <t>1999-05-03</t>
  </si>
  <si>
    <t>3062458785@qq.com</t>
  </si>
  <si>
    <t>湖南省娄底市冷水江市铎山镇王家村五组</t>
  </si>
  <si>
    <t>三笔字、跑步</t>
  </si>
  <si>
    <t>本人性格热情开朗，待人友好，为人诚实谦虚。工作勤奋，认真负责，能吃苦耐劳，尽职尽责，有耐心。具有亲和力，平易近人，善于与人沟通。学习刻苦认真，成绩优秀，名列前茅。品学兼优，连续三年获得学院奖学金。熟练掌握了本专业的知识，并将所学的知识应用于实际生活中。</t>
  </si>
  <si>
    <t>2014.09-2019.06就读于湖南民族职业学院。
2017.09-2018.06课余时间在彭老师培训班当助教。
2018.09-2019.01在临湘市雁南小学担任小学三年级语文教师。以及利用寒暑假兼职家庭教师</t>
  </si>
  <si>
    <t>1021201906131208057047</t>
  </si>
  <si>
    <t>432524198708018385</t>
  </si>
  <si>
    <t>王绍芬</t>
  </si>
  <si>
    <t>18890612629</t>
  </si>
  <si>
    <t>1987-08-01</t>
  </si>
  <si>
    <t>2009年6月8日</t>
  </si>
  <si>
    <t>湖南娄底新化药监局旁</t>
  </si>
  <si>
    <t>初级中学教师资格</t>
  </si>
  <si>
    <t>2009年5月28日</t>
  </si>
  <si>
    <t>2009年到2010年在圳上中心小学代课
2010年到2011年在白溪中心小学代课
2011年到2019年自由职业</t>
  </si>
  <si>
    <t>1021201906131209357048</t>
  </si>
  <si>
    <t>432524199802103417</t>
  </si>
  <si>
    <t>刘伟宣</t>
  </si>
  <si>
    <t>15274319983</t>
  </si>
  <si>
    <t>1998-02-10</t>
  </si>
  <si>
    <t>19980210</t>
  </si>
  <si>
    <t>417607</t>
  </si>
  <si>
    <t>湖南省新化县琅塘镇太平铺</t>
  </si>
  <si>
    <t>小学教师</t>
  </si>
  <si>
    <t>2019年5月24日</t>
  </si>
  <si>
    <t>擅长与小学生打交道</t>
  </si>
  <si>
    <t>取得小学教师资格证，本科毕业，有过教学实践经历。</t>
  </si>
  <si>
    <t>于吉首大学师范学院附小实习两个月，并有过多次见习的经历。</t>
  </si>
  <si>
    <t>1021201906131210247049</t>
  </si>
  <si>
    <t>432503199609185041</t>
  </si>
  <si>
    <t>阳瑶</t>
  </si>
  <si>
    <t>13327386652</t>
  </si>
  <si>
    <t>20190630</t>
  </si>
  <si>
    <t>2442767881@qq.com</t>
  </si>
  <si>
    <t>湖南省娄底市娄星区万宝镇百弘学府城B1702</t>
  </si>
  <si>
    <t>吉他、写作</t>
  </si>
  <si>
    <t>201109-201407就读于娄底四中
201409-201507就读于娄星补习学习，复读
201509-201906就读于湖南涉外经济学院文法学院汉语言文学专业</t>
  </si>
  <si>
    <t>201903-201905在湖南师大附中博才实验中学学士校区担任实习生</t>
  </si>
  <si>
    <t>1021201906131210337050</t>
  </si>
  <si>
    <t>433130199712028923</t>
  </si>
  <si>
    <t>彭建婷</t>
  </si>
  <si>
    <t>18874024737</t>
  </si>
  <si>
    <t>湖南农业大学教育学院</t>
  </si>
  <si>
    <t>农学教育</t>
  </si>
  <si>
    <t>15116181359@qq.com</t>
  </si>
  <si>
    <t>湖南省龙山县里耶镇东桃村</t>
  </si>
  <si>
    <t>高级中学生物</t>
  </si>
  <si>
    <t>湖南省龙山县教育局</t>
  </si>
  <si>
    <t>教育：
2015年9月至2019年6月  湖南农业大学教育学院
工作：
2015年9月至2016年6月  院督导队女生部干事、生活委员
2016年9月至2017年6月    院督导队女生部副部长
2018年12月至2019年4月   深圳市诺普信农资销售有限公司 人资专员--企划专员
成绩：四年中，在班级排名前八，20116年-2017年度校级三好学生。</t>
  </si>
  <si>
    <t>2018年10月 慈利职业中专   农学专业老师、实习班主任</t>
  </si>
  <si>
    <t>1021201906131212277053</t>
  </si>
  <si>
    <t>432502199101020020</t>
  </si>
  <si>
    <t>李利特密</t>
  </si>
  <si>
    <t>13723819668</t>
  </si>
  <si>
    <t>1991-01-02</t>
  </si>
  <si>
    <t>湖南省长沙市芙蓉区芙蓉中路二段</t>
  </si>
  <si>
    <t>2014.6.</t>
  </si>
  <si>
    <t>3145774783@qq.com</t>
  </si>
  <si>
    <t>湖南省冷水江市人民医院家属楼1单元701</t>
  </si>
  <si>
    <t>2014.5.2</t>
  </si>
  <si>
    <t>湖南省长沙市人才中心</t>
  </si>
  <si>
    <t>美术，音乐，英语等</t>
  </si>
  <si>
    <t>本人性格开朗，活泼，有自己的独特的教学风格，爱好广泛</t>
  </si>
  <si>
    <t>从事教育行业5年，了解学生的需求</t>
  </si>
  <si>
    <t>1021201906131214287055</t>
  </si>
  <si>
    <t>432524199903208349</t>
  </si>
  <si>
    <t>18307361130</t>
  </si>
  <si>
    <t>1999-03-20</t>
  </si>
  <si>
    <t>1721331579@qq.com</t>
  </si>
  <si>
    <t>小学信息技术</t>
  </si>
  <si>
    <t>学校保管</t>
  </si>
  <si>
    <t>办公软件</t>
  </si>
  <si>
    <t>2010.9-2013.6 在何思中学学习 
2013.9-2016.6 在新化六中学习
2016.9-2019.6 在湖南幼儿师范高等专科学校数理学院学习</t>
  </si>
  <si>
    <t>1021201906131214557056</t>
  </si>
  <si>
    <t>430503198507081544</t>
  </si>
  <si>
    <t>王保成</t>
  </si>
  <si>
    <t>15573807085</t>
  </si>
  <si>
    <t>1985-07-08</t>
  </si>
  <si>
    <t>200706</t>
  </si>
  <si>
    <t>湖南省冷水江市民政路十八号</t>
  </si>
  <si>
    <t>初级中学教育资格证</t>
  </si>
  <si>
    <t>2007</t>
  </si>
  <si>
    <t xml:space="preserve">无
</t>
  </si>
  <si>
    <t>1021201906131216577057</t>
  </si>
  <si>
    <t>432502199612180026</t>
  </si>
  <si>
    <t>刘依琴</t>
  </si>
  <si>
    <t>15386343022</t>
  </si>
  <si>
    <t>384923645@qq.com</t>
  </si>
  <si>
    <t>湖南冷水江教育局</t>
  </si>
  <si>
    <t>2019年7月(认定时间）</t>
  </si>
  <si>
    <t>2011.09—2014.07 冷水江市一中学习
2014.09—2017.07 长沙航空职业技术学院学习 
2017.09—2019.06 吉首大学学习</t>
  </si>
  <si>
    <t>1021201906131223017062</t>
  </si>
  <si>
    <t>432502199203223021</t>
  </si>
  <si>
    <t>苏梦云</t>
  </si>
  <si>
    <t>15084785012</t>
  </si>
  <si>
    <t>1992-03-22</t>
  </si>
  <si>
    <t>湖南省冷水江市沙塘湾街道筻溪村</t>
  </si>
  <si>
    <t>2007年9月—2010年6月 毕业于冷水江市第六中学
2010年9月—2014年6月 毕业于湖南商学院北津学院</t>
  </si>
  <si>
    <t>1021201906131225147065</t>
  </si>
  <si>
    <t>432503199705280823</t>
  </si>
  <si>
    <t>王迎香</t>
  </si>
  <si>
    <t>17673100174</t>
  </si>
  <si>
    <t>1997-05-28</t>
  </si>
  <si>
    <t>湖南涟源市三甲乡</t>
  </si>
  <si>
    <t>417509</t>
  </si>
  <si>
    <t>1297422660@qq.com</t>
  </si>
  <si>
    <t>湖南冷水江市铎山镇青龙村</t>
  </si>
  <si>
    <t>中学数学教师资格证</t>
  </si>
  <si>
    <t>2019年6月底</t>
  </si>
  <si>
    <t>小学奥数教练员</t>
  </si>
  <si>
    <t xml:space="preserve">2011年9月至2014年6月在长沙市实验中学就读高中。
2014年9月至2018年6月在湖南第一师范学院读大学。
</t>
  </si>
  <si>
    <t>2017年10月到2018年1月在长沙市岳麓区实验小学当实习老师。</t>
  </si>
  <si>
    <t>1021201906131226077066</t>
  </si>
  <si>
    <t>431122199506275120</t>
  </si>
  <si>
    <t>简倩</t>
  </si>
  <si>
    <t>17680949903</t>
  </si>
  <si>
    <t>1995-06-27</t>
  </si>
  <si>
    <t>916577605@qq.com</t>
  </si>
  <si>
    <t>湖南省永州市零陵区沙沟湾社区</t>
  </si>
  <si>
    <t>写作、旅游、计算机</t>
  </si>
  <si>
    <t>2014.09-2018.06邵阳学院学习</t>
  </si>
  <si>
    <t>1021201906131226337067</t>
  </si>
  <si>
    <t>430621199612028748</t>
  </si>
  <si>
    <t>陈晨</t>
  </si>
  <si>
    <t>18874022087</t>
  </si>
  <si>
    <t>1996-12-02</t>
  </si>
  <si>
    <t>1099273500@qq.com</t>
  </si>
  <si>
    <t>湖南省岳阳市岳阳县饶村乡金溪村</t>
  </si>
  <si>
    <t>湖南省岳阳县教育局</t>
  </si>
  <si>
    <t xml:space="preserve">="教育：
2015年9月至2019年6月  湖南农业大学教育学院
工作：
2015.12 – 2016.04  （辅导老师）
&amp;#9658; 指导学生完成各科学习任务
2017.10 – 2017.12  （销售员）
2018.03 – 2018.07  （农学实践）
2018.10 – 2018.11  （教学实习）
&amp;#9658; 在张家界慈利职业中专担任任课老师及助理班主任、协助老师开展一系列有关学生的工作
2018.12– 2019.04    (公司实习)
&amp;#9658; </t>
  </si>
  <si>
    <t>2018.10 – 2018.11  （教学实习）
&amp;#9658; 在张家界慈利职业中专担任任课老师及助理班主任、协助老师开展一系列有关学生的工作</t>
  </si>
  <si>
    <t>1021201906131229507071</t>
  </si>
  <si>
    <t>432524199210270027</t>
  </si>
  <si>
    <t>刘俊欢</t>
  </si>
  <si>
    <t>18890572833</t>
  </si>
  <si>
    <t>1992-10-27</t>
  </si>
  <si>
    <t>北京科技大学天津学院</t>
  </si>
  <si>
    <t>新化县上海星城</t>
  </si>
  <si>
    <t xml:space="preserve">2007.09-2010.06 新化县第一中学         读书
2010.09-2014.06 北京科技大学天津学院    读书
2014.09-至今 新化县广播电视台   实习 工作 </t>
  </si>
  <si>
    <t>1021201906131230437074</t>
  </si>
  <si>
    <t>432524199612080023</t>
  </si>
  <si>
    <t>扶柯</t>
  </si>
  <si>
    <t>18390926326</t>
  </si>
  <si>
    <t>1996-12-08</t>
  </si>
  <si>
    <t>服装设计与工艺教育</t>
  </si>
  <si>
    <t>湖南省娄底市新化县上梅镇龙山花园六栋一单元</t>
  </si>
  <si>
    <t>美术，舞蹈</t>
  </si>
  <si>
    <t>2013.09-2017.06湖南师范大学树达学院 本科
2018.05-2019.02湖南平安环保股份有限公司 行政/法务</t>
  </si>
  <si>
    <t>1021201906131231007075</t>
  </si>
  <si>
    <t>432503199611210082</t>
  </si>
  <si>
    <t>龙钰</t>
  </si>
  <si>
    <t>17752697307</t>
  </si>
  <si>
    <t>2018年6月25日</t>
  </si>
  <si>
    <t>1003945870@qq.com</t>
  </si>
  <si>
    <t>湖南省娄底市涟源市福源街</t>
  </si>
  <si>
    <t>涟源市人力资源市场</t>
  </si>
  <si>
    <t>2011年9月至2014年7月，在涟源一中学习；
2014年9月至2018年7月，在湖南女子学院学习。</t>
  </si>
  <si>
    <t>1021201906131237007080</t>
  </si>
  <si>
    <t>430124199701072929</t>
  </si>
  <si>
    <t>何靖</t>
  </si>
  <si>
    <t>15111041621</t>
  </si>
  <si>
    <t>湖南省宁乡师范</t>
  </si>
  <si>
    <t>湖南省宁乡县流沙河镇红梅村</t>
  </si>
  <si>
    <t>1466813544@qq.com</t>
  </si>
  <si>
    <t>湖南省宁乡县煤炭坝中心小学</t>
  </si>
  <si>
    <t>湖南省人社局</t>
  </si>
  <si>
    <t>阅读，爱看书，讲故事</t>
  </si>
  <si>
    <t>2016.04-2017.01 白马桥中心幼儿园
2017.02-2019.01 晶晶国际幼儿园
2019.02-至今   宁乡县煤炭坝中心小学</t>
  </si>
  <si>
    <t>2019.02-至今   宁乡县煤炭坝中心小学  班主任
青年赛课比赛 优胜奖</t>
  </si>
  <si>
    <t>1021201906131237247082</t>
  </si>
  <si>
    <t>432502199801190020</t>
  </si>
  <si>
    <t>谭雪玉</t>
  </si>
  <si>
    <t>17711689608</t>
  </si>
  <si>
    <t>1998-01-19</t>
  </si>
  <si>
    <t>819683376@qq.com</t>
  </si>
  <si>
    <t>冷水江市布溪水文站对面</t>
  </si>
  <si>
    <t>2015.9-2018.6年    长沙师范学院就读
2012.6-2015.6      娄底幼儿师范学校就读</t>
  </si>
  <si>
    <t>2018年5月-6月在新化县安正学校实习，6月底顺利通过考核成为正式老师。
2018年9月-2019年6月担任一年级1班班主任及两个班的数学老师，各项工作获得了学校和家长的一致好评，也被学校誉称“教坛新秀”。</t>
  </si>
  <si>
    <t>1021201906131237417083</t>
  </si>
  <si>
    <t>432524199711266720</t>
  </si>
  <si>
    <t>吴佳玲</t>
  </si>
  <si>
    <t>15197820283</t>
  </si>
  <si>
    <t>1997-11-26</t>
  </si>
  <si>
    <t>湖南省娄底市新化县吉庆镇崇山管区</t>
  </si>
  <si>
    <t>710476219@qq.com</t>
  </si>
  <si>
    <t>新化县老人事局</t>
  </si>
  <si>
    <t>2012.09-2015.06 新化十二中
2015.09-2018.06 湖南民族职业学院、湖南师范大学</t>
  </si>
  <si>
    <t>2017.11 吉庆镇中心小学实习
2018.09 崇山中学代课</t>
  </si>
  <si>
    <t>1021201906131238237085</t>
  </si>
  <si>
    <t>432503199305210324</t>
  </si>
  <si>
    <t>谭敏</t>
  </si>
  <si>
    <t>18153798893</t>
  </si>
  <si>
    <t>1993-05-21</t>
  </si>
  <si>
    <t>网络工程</t>
  </si>
  <si>
    <t>涟源市六亩塘镇</t>
  </si>
  <si>
    <t>涟源市人才交流市场服务中心</t>
  </si>
  <si>
    <t xml:space="preserve">2016.10-至今 涟源 </t>
  </si>
  <si>
    <t>1021201906131245237092</t>
  </si>
  <si>
    <t>432502199702098325</t>
  </si>
  <si>
    <t>苏宇嘉</t>
  </si>
  <si>
    <t>18390591693</t>
  </si>
  <si>
    <t>1997-02-09</t>
  </si>
  <si>
    <t>417508</t>
  </si>
  <si>
    <t>2113777805@qq.com</t>
  </si>
  <si>
    <t>湖南省娄底市冷水江市岩口镇</t>
  </si>
  <si>
    <t>初中语文资格证</t>
  </si>
  <si>
    <t>2017.6.28</t>
  </si>
  <si>
    <t>2011.9-2014.6 冷水江市第一中学
2014.9-2017.6湖南人文科技学院</t>
  </si>
  <si>
    <t>1021201906131250337094</t>
  </si>
  <si>
    <t>432503199208244047</t>
  </si>
  <si>
    <t>谢依恬</t>
  </si>
  <si>
    <t>15873864047</t>
  </si>
  <si>
    <t>1992-08-24</t>
  </si>
  <si>
    <t>共产党员</t>
  </si>
  <si>
    <t>涟源市桥头河镇第四中学</t>
  </si>
  <si>
    <t>2011年9月-2015年6月，就读于湖南工学院；
2014年11月-2016年底，就职于广州矿工珠宝有限公司
2017年待业一年
2018年3月-2019年1月，代课于娄底第二完全小学</t>
  </si>
  <si>
    <t>1021201906131252007096</t>
  </si>
  <si>
    <t>432503198706192206</t>
  </si>
  <si>
    <t>吴敏丽</t>
  </si>
  <si>
    <t>18711880601</t>
  </si>
  <si>
    <t>湖南省娄底市檀香山小区13栋2402</t>
  </si>
  <si>
    <t>中小学二级教师、初级中学教师资格证</t>
  </si>
  <si>
    <t>2019年5月、2008年5月</t>
  </si>
  <si>
    <t>娄星区人社局</t>
  </si>
  <si>
    <t>唱歌，电脑办公操作</t>
  </si>
  <si>
    <t>2005年9月至2008年6月就读于湖南人文科技学院
2008年9月至2009年7月在涟源市安平四古小学任代课教师
2009年9月至今就职于湖南省娄星区培星小学</t>
  </si>
  <si>
    <t>2009年9月至今我一直担任娄星区培星小学数学教师（2017年到2019年同时还担任班主任）。
连续多年被评为娄星区培星小学优秀教师。</t>
  </si>
  <si>
    <t>1021201906131300197107</t>
  </si>
  <si>
    <t>433123198604070042</t>
  </si>
  <si>
    <t>胡丹</t>
  </si>
  <si>
    <t>13786886767</t>
  </si>
  <si>
    <t>1986-04-07</t>
  </si>
  <si>
    <t>中文教育</t>
  </si>
  <si>
    <t>湘西自治州凤凰县</t>
  </si>
  <si>
    <t>湖南省冷水江市轧钢加油站后美丽之约理发店对面一楼</t>
  </si>
  <si>
    <t>湘西州教育局</t>
  </si>
  <si>
    <t>2004年9——2007年6月就读于怀化学院中文系
2008年2月——2009年4月怀化电脑培训学校担任教育一职。
2009年9——2018年6月冷水江蓝天幼儿园工作。</t>
  </si>
  <si>
    <t>2017年获得冷水江优秀民办教师</t>
  </si>
  <si>
    <t>1021201906131304227111</t>
  </si>
  <si>
    <t>432522199810063328</t>
  </si>
  <si>
    <t>谭葵花</t>
  </si>
  <si>
    <t>18779921808</t>
  </si>
  <si>
    <t>1998-10-06</t>
  </si>
  <si>
    <t>娄底市双峰县</t>
  </si>
  <si>
    <t>湖南省长沙市雨花区韶山南路路桥集团</t>
  </si>
  <si>
    <t>长跑，网球</t>
  </si>
  <si>
    <t>本人在校期间多次参加志愿支教，深受学生和家长的喜爱。有过多次家教经验。</t>
  </si>
  <si>
    <t>1021201906131307217118</t>
  </si>
  <si>
    <t>432524199308214920</t>
  </si>
  <si>
    <t>罗芳</t>
  </si>
  <si>
    <t>15707381314</t>
  </si>
  <si>
    <t>湖南省新化县文田镇</t>
  </si>
  <si>
    <t>冷水江万盛广场</t>
  </si>
  <si>
    <t>小学一级</t>
  </si>
  <si>
    <t>2008年初中毕业考取湖南第一师范小教大专，2013年6月从一师范毕业，并同时考取湖南师范大学的自考本科。分配在新化七中任教数学，已有6年教育工作经验。</t>
  </si>
  <si>
    <t>2013年～2018年在新化七中任教数学。在此期间荣获“一师一优课”部级优课，多次参与教学竞赛并获奖。</t>
  </si>
  <si>
    <t>1021201906131308167119</t>
  </si>
  <si>
    <t>430522199206218061</t>
  </si>
  <si>
    <t>何五叶</t>
  </si>
  <si>
    <t>15616184857</t>
  </si>
  <si>
    <t>1992-06-21</t>
  </si>
  <si>
    <t>湖南省邵阳市新邵县雀塘镇</t>
  </si>
  <si>
    <t xml:space="preserve">200809-201106,在湖南邵阳师新邵县一中就读高中；
201109-201206，在湖南邵东创新实验学校就读高复；
201209-201606，在湖南商学院北津学院经济系国际经济与贸易专业就读大学本科；
201609-201906,在浏阳市沙市镇敦睦完全小学任教二年级语数，三年级英语兼班主任，以及学校教导处的工作。
</t>
  </si>
  <si>
    <t xml:space="preserve">201609-201906,在浏阳市沙市镇敦睦完全小学任教二年级语数，三年级英语兼班主任，以及学校教导处的工作。
</t>
  </si>
  <si>
    <t>1021201906131311507121</t>
  </si>
  <si>
    <t>430202199411292023</t>
  </si>
  <si>
    <t>郭亚文</t>
  </si>
  <si>
    <t>15273331925</t>
  </si>
  <si>
    <t>793791664@qq.com</t>
  </si>
  <si>
    <t>湖南省株洲市芦淞区龙泉街道荷叶一村10栋801号</t>
  </si>
  <si>
    <t>2017年6月13日</t>
  </si>
  <si>
    <t>株洲人社局人才市场</t>
  </si>
  <si>
    <t>2016年10月-2016年12月娄底市冷水市金竹山镇中心学校初中语文教师教育实习 
2017年3月-2017年5月 涟源市市政府机关市委办公室文秘实习
2017年6月-2017年12月 研究生备考
2018年3月-2018年4月株洲市黄冈学校三四年级语文老师
2018年5月-2018年6月 湖南映客互联网络信息有限公司 审核专员
2019年1月-2019年4月 兴嘉源燃气有限公司 行政文员</t>
  </si>
  <si>
    <t>2016年10月-2016年12月娄底市冷水市金竹山镇中心学校初中语文教师教育实习 
2018年3月-2018年4月株洲市黄冈学校三四年级语文老师</t>
  </si>
  <si>
    <t>1021201906131311537122</t>
  </si>
  <si>
    <t>430522199401056360</t>
  </si>
  <si>
    <t>李妍艳</t>
  </si>
  <si>
    <t>18570343837</t>
  </si>
  <si>
    <t>1994-01-05</t>
  </si>
  <si>
    <t>长沙雨花区</t>
  </si>
  <si>
    <t>长沙雨花区东塘劳动西路</t>
  </si>
  <si>
    <t>2009.9-2012.6冷水江市第七中学
2012.9-2016.6湖南农业大学东方科技学院
2016.6-2019.2长沙市调子高酒有限公司</t>
  </si>
  <si>
    <t>1021201906131313357129</t>
  </si>
  <si>
    <t>431322199803211626</t>
  </si>
  <si>
    <t>刘萍</t>
  </si>
  <si>
    <t>13575009435</t>
  </si>
  <si>
    <t>1998-03-21</t>
  </si>
  <si>
    <t>1710241876@qq.com</t>
  </si>
  <si>
    <t>湖南省冷水江市金电大厦</t>
  </si>
  <si>
    <t>2013年9月-2016年6月冷水江市第六中学
2016年9月-2018年2月湖南省民族职业学院
2018年3月-2018年7月岳阳市临湘市源潭镇中学实习
2018年9月-2019年6月湖南民族职业学院</t>
  </si>
  <si>
    <t>2018年3月在岳阳市临湘市源潭镇中学实习，在此期间取得青年教师比赛数学组一等奖</t>
  </si>
  <si>
    <t>1021201906131313357130</t>
  </si>
  <si>
    <t>432503199608253583</t>
  </si>
  <si>
    <t>龙玉姣</t>
  </si>
  <si>
    <t>18573895028</t>
  </si>
  <si>
    <t>1996-08-25</t>
  </si>
  <si>
    <t>湖南 涟源</t>
  </si>
  <si>
    <t>2017.06.20</t>
  </si>
  <si>
    <t>41700</t>
  </si>
  <si>
    <t>1542195128@qq.com</t>
  </si>
  <si>
    <t>湖南省涟源市湄江镇排门村</t>
  </si>
  <si>
    <t>唱歌 跳舞</t>
  </si>
  <si>
    <t>本人性格开朗、稳重、有活力，待人热情、真诚。工作认真负责，积极主动，能吃苦耐劳;喜欢思考，虚心与人交流,以取长补短。有较强的组织能力、实际动手能力和团体协作精神，能迅速的适应各种环境，并融合其中。社会责任感强,踏实肯干,主动争取锻炼机会。</t>
  </si>
  <si>
    <t>2017.09-2019.05 在教育培训机构担任小学语文教师</t>
  </si>
  <si>
    <t>1021201906131314347132</t>
  </si>
  <si>
    <t>43250219870318006X</t>
  </si>
  <si>
    <t>刘姝姝</t>
  </si>
  <si>
    <t>15873827658</t>
  </si>
  <si>
    <t>1987-03-18</t>
  </si>
  <si>
    <t>护理学</t>
  </si>
  <si>
    <t>湖南省娄底市冷水江市冷园社区2组</t>
  </si>
  <si>
    <t>中学语文二级</t>
  </si>
  <si>
    <t>2011年6月毕业于吉首大学张家界学院。2011年6月至2016年2月在外工作。2016年9月至今，工作于新化县维山乡维山中学，教中学语文。</t>
  </si>
  <si>
    <t>目前已在教师岗位上工作满3年。</t>
  </si>
  <si>
    <t>1021201906131319347140</t>
  </si>
  <si>
    <t>432502199110282321</t>
  </si>
  <si>
    <t>梁倩</t>
  </si>
  <si>
    <t>17573886651</t>
  </si>
  <si>
    <t>1991-10-28</t>
  </si>
  <si>
    <t>湖南省冷水江市金竹山镇中通快递</t>
  </si>
  <si>
    <t>2014～2018   伏口镇中心学校任教
2018～2019   桥头河镇中心学校任教</t>
  </si>
  <si>
    <t>优秀岗位教师</t>
  </si>
  <si>
    <t>1021201906131324527145</t>
  </si>
  <si>
    <t>432502199512156520</t>
  </si>
  <si>
    <t>文雪</t>
  </si>
  <si>
    <t>15773155080</t>
  </si>
  <si>
    <t>1995-12-15</t>
  </si>
  <si>
    <t>2017年8月至今在爱米特幼儿园工作。
2016年6月至2017年8月在金色梯田幼儿园工作。
2013年9月至2016年6月在长沙师范学院英语教育专业学习。
2010年9月至2013年6月在冷水江第六中学学习。</t>
  </si>
  <si>
    <t>1021201906131325137146</t>
  </si>
  <si>
    <t>432501198802192529</t>
  </si>
  <si>
    <t>童伟燕</t>
  </si>
  <si>
    <t>15367606687</t>
  </si>
  <si>
    <t>1988-02-19</t>
  </si>
  <si>
    <t>湖南省娄底市娄星区茶园镇路口村公佳组</t>
  </si>
  <si>
    <t>娄底市娄星区茶园镇娄底南收费站200米湘土生态农庄</t>
  </si>
  <si>
    <t>2007.9-2011.7海南师范大学
2011.7-2012.9杭州科雷机电
2012.9-2014.9株洲天机文化传媒
2014.9至今湘土生态农庄</t>
  </si>
  <si>
    <t>1021201906131330257149</t>
  </si>
  <si>
    <t>430522199204126382</t>
  </si>
  <si>
    <t>邓志艳</t>
  </si>
  <si>
    <t>15576710412</t>
  </si>
  <si>
    <t>1992-04-12</t>
  </si>
  <si>
    <t>湖南省娄底市冷水江禾青镇杨坪村</t>
  </si>
  <si>
    <t>湖南省娄底市冷水江市禾青镇</t>
  </si>
  <si>
    <t>2016至2017在冷水江城东学校当代课教师
2017至2019在衡阳市衡东县天英学校当教师（班主任和数学老师）</t>
  </si>
  <si>
    <t>班主任期间获得优秀教师的荣誉</t>
  </si>
  <si>
    <t>1021201906131335017152</t>
  </si>
  <si>
    <t>432502198603293024</t>
  </si>
  <si>
    <t>李艳玲</t>
  </si>
  <si>
    <t>17763766499</t>
  </si>
  <si>
    <t>1986-03-29</t>
  </si>
  <si>
    <t>江苏大学</t>
  </si>
  <si>
    <t>418927603@qq.com</t>
  </si>
  <si>
    <t>湖南省冷水江市东站居委会1组</t>
  </si>
  <si>
    <t>江苏省丹阳市人才市场</t>
  </si>
  <si>
    <t>2005年9月-2009年6月 江苏大学工商管理专业
2009年7月-2011年5月 江苏太平橡胶股份有限公司担任办公室副主任
2011年9月-2013年2月 俊红天下有限公司担任电子商务运营主管
2013年2月-2014年2月 李阳疯狂英语（冷水江）担任英语教师
2016年1月-2017年8月 冷水江洋博士教育担任英语教师和副教务长。</t>
  </si>
  <si>
    <t>自2013年2月至今一直从事教育行业，先后在金星中学和冷办中小代过课。</t>
  </si>
  <si>
    <t>1021201906131335157153</t>
  </si>
  <si>
    <t>430521198404156147</t>
  </si>
  <si>
    <t>曾娜</t>
  </si>
  <si>
    <t>15273822740</t>
  </si>
  <si>
    <t>1984-04-15</t>
  </si>
  <si>
    <t>福建莆田学院</t>
  </si>
  <si>
    <t>湖南娄底娄星区</t>
  </si>
  <si>
    <t>湖南娄底涟钢五江百弘帝景</t>
  </si>
  <si>
    <t>="2016/9-至今  在娄底市第六小学任教   担任语文教学 、英语教学  兼班主任   
　在三年任教期间，本人吃苦耐劳，勇于挑重担。所带班级教学成绩连续三年居全年级前三名。
　　 个人所获奖项
在2019年庆六一课本剧展演的节目&amp;#171;圆明园的毁灭&amp;#187;荣获二等奖；
在2018年下学期评比中被评为“优秀班主任”；
在2018年下学期辅导学生袁晶在娄底市“扣好人生第一粒口子”征文比赛中荣获三等奖；
在2018年1月辅导的五年纪7班在“我拼写，我传承”词语拼写比赛中，荣获二等奖；</t>
  </si>
  <si>
    <t>1021201906131336317155</t>
  </si>
  <si>
    <t>43250219881119002X</t>
  </si>
  <si>
    <t>曾翔</t>
  </si>
  <si>
    <t>18627381088</t>
  </si>
  <si>
    <t>1988-11-19</t>
  </si>
  <si>
    <t>湖南省冷水江市冷水江街道办事处建新居委会48组</t>
  </si>
  <si>
    <t>湖南省冷水江市信和商业广场2607</t>
  </si>
  <si>
    <t>2010年6月20日</t>
  </si>
  <si>
    <t>1994年9月至2000年6月就读于冷水江市红日学校
2000年9月至2003年6月就读于冷水江市第七中学
2003年9月至2006年6月就读于冷水江市第一中学
2006年9月至2010年6月就读于湘南学院
2010年6月至今工作于冷水江市自来水公司</t>
  </si>
  <si>
    <t>2009年实习于郴州市嘉禾中学（高中）</t>
  </si>
  <si>
    <t>1021201906131343167161</t>
  </si>
  <si>
    <t>433101199811040520</t>
  </si>
  <si>
    <t>姚慧</t>
  </si>
  <si>
    <t>18143330573</t>
  </si>
  <si>
    <t>1998-11-04</t>
  </si>
  <si>
    <t>1019544672@qq.com</t>
  </si>
  <si>
    <t>湖南省吉首市火车站阳光城</t>
  </si>
  <si>
    <t>2019.5.30</t>
  </si>
  <si>
    <t>2016.9—2019.6三年间于湖南人文科技学院学习</t>
  </si>
  <si>
    <t>2018.10—2018.12两个月间于娄底一中附属实验学校担任实习老师兼班主任 ，获得“优秀实习生称号”。</t>
  </si>
  <si>
    <t>1021201906131345027162</t>
  </si>
  <si>
    <t>432501198703226025</t>
  </si>
  <si>
    <t>廖燕</t>
  </si>
  <si>
    <t>18973827858</t>
  </si>
  <si>
    <t>1987-03-22</t>
  </si>
  <si>
    <t>2010年7月1日</t>
  </si>
  <si>
    <t>湖南省娄底市娄星区众一桂府一期</t>
  </si>
  <si>
    <t>2006年9月至2010年6月：就读于西南大学戏剧影视文学专业；
2010年7月至2011年10月：在深圳华强集团担任编剧；
2011年12月至2014年9月：在红网娄底站担任记者；
2014年10月至今：在广州优智教育担任语文老师。</t>
  </si>
  <si>
    <t>从2014年开始，所带的高中学生考上了中国传媒大学、西南大学、暨南大学、广州大学等高等院校。</t>
  </si>
  <si>
    <t>1021201906131345507164</t>
  </si>
  <si>
    <t>432502199901221023</t>
  </si>
  <si>
    <t>龙奎丹</t>
  </si>
  <si>
    <t>15973869732</t>
  </si>
  <si>
    <t>1999-01-22</t>
  </si>
  <si>
    <t>1574952071@qq.com</t>
  </si>
  <si>
    <t>高中就读于冷水江市第六中学，2016年步入大学，就读于湖南人文科技学院，是文学院语文教育专业的一名学生。2016年9月至2017年12月，担任文学院办公室干事一职，积极投入各项常规工作中，组织学校多次活动，努力提升自己的水平。</t>
  </si>
  <si>
    <t>2018年10月至2018年12月，在娄底一中附属实验学校进行两个月的实习工作，做三年级语文老师兼班主任工作，丰富自己的实践能力。</t>
  </si>
  <si>
    <t>1021201906131347107166</t>
  </si>
  <si>
    <t>432524199009190068</t>
  </si>
  <si>
    <t>彭沛</t>
  </si>
  <si>
    <t>15307386663</t>
  </si>
  <si>
    <t>1990-09-19</t>
  </si>
  <si>
    <t>2010.06</t>
  </si>
  <si>
    <t>499219640@qq.com</t>
  </si>
  <si>
    <t>湖南省新化县上梅镇城西路五马冲巷48号</t>
  </si>
  <si>
    <t>2010</t>
  </si>
  <si>
    <t>打乒乓球</t>
  </si>
  <si>
    <t>2005.09-2010.06 就读于湖南第一师范学院
2010.09-2011.06 新化县双语实验小学教书
2011.09-2012.06 新化大中华幼儿园教书
2015.09-2016.06 新化童欣幼儿园教书
2019.02-至今      冷水江金星中学教书</t>
  </si>
  <si>
    <t>1021201906131348247167</t>
  </si>
  <si>
    <t>432502199806233026</t>
  </si>
  <si>
    <t>段凤仪</t>
  </si>
  <si>
    <t>17873227189</t>
  </si>
  <si>
    <t>1998-06-23</t>
  </si>
  <si>
    <t>1097289624@qq.com</t>
  </si>
  <si>
    <t>湖南省娄底市冷水江市制碱厂一生活区和谐苑</t>
  </si>
  <si>
    <t>2019年07月</t>
  </si>
  <si>
    <t>中国舞，少儿歌曲，简笔画，课本剧</t>
  </si>
  <si>
    <t xml:space="preserve">气质类型：多血质
性格：性格色彩为红色，开朗，喜欢挑战新鲜事物
爱好：中国舞，少儿歌曲，简笔画，pia戏，课本剧
学校经历：
合唱团声部长，女生部部长助理，少儿歌曲支教小分队成员，jazz舞蹈优秀学员
工作经历：
2018年3月至7月怡云小学任教数学
2017年暑假文工团任中国舞助教
2018年9月至1月初中英语家教
2018年9月至今励成教育中国舞教师
2017年少儿歌曲支教
</t>
  </si>
  <si>
    <t xml:space="preserve">工作经历：
2018年3月至7月怡云小学任教数学
2017年暑假文工团任中国舞助教
2018年9月至1月初中英语家教
2018年9月至今励成教育中国舞教师
</t>
  </si>
  <si>
    <t>1021201906131350107170</t>
  </si>
  <si>
    <t>431121199110248760</t>
  </si>
  <si>
    <t>唐兰兰</t>
  </si>
  <si>
    <t>15364352591</t>
  </si>
  <si>
    <t>1991-10-24</t>
  </si>
  <si>
    <t>2013、7</t>
  </si>
  <si>
    <t>冷水江市体育局家属楼</t>
  </si>
  <si>
    <t>小学二级</t>
  </si>
  <si>
    <t>2016、12</t>
  </si>
  <si>
    <t>电脑</t>
  </si>
  <si>
    <t>2009年9月—2013年7月   就读于南华大学船山学院英语专业
2013年9月—2015年8月   代课
2015年8月至今                  新化县特岗教师及转正</t>
  </si>
  <si>
    <t>2013年衡阳市教育见习中获得“优秀学员”。
2014年所教的三年级英语中三个班两次承包前三</t>
  </si>
  <si>
    <t>1021201906131354217172</t>
  </si>
  <si>
    <t>430522198604245626</t>
  </si>
  <si>
    <t>雷密桃</t>
  </si>
  <si>
    <t>15364490660</t>
  </si>
  <si>
    <t>1986-04-24</t>
  </si>
  <si>
    <t>2010-6-19</t>
  </si>
  <si>
    <t>404137187@qq.com</t>
  </si>
  <si>
    <t>湖南省邵阳市大祥区敏州东路和盛中央公园7栋1605</t>
  </si>
  <si>
    <t xml:space="preserve">1999/09-2002/07 新田铺镇中学 学生
2002/09-2006/07 新邵三中 学生
2006/09-2010/06 邵阳学院 学生
201008-201101 深圳市火王然器具有限公司 总经办文秘
2011/02-2012/08  上海天强管理咨询有限公司 市场专员
2012/10-2013/12 北京桃花坞科技发展有限公司 项目运营
2014/03-2016/05 北京香魅紫商贸有限公司 运营总监
201707-至今 福建随行软件有限公司 项目助理 </t>
  </si>
  <si>
    <t>1021201906131400227174</t>
  </si>
  <si>
    <t>430321199710163728</t>
  </si>
  <si>
    <t>张灿</t>
  </si>
  <si>
    <t>18975239852</t>
  </si>
  <si>
    <t>1997-10-16</t>
  </si>
  <si>
    <t>411225</t>
  </si>
  <si>
    <t>湖南省湘潭县分水乡长汾村</t>
  </si>
  <si>
    <t>2012年至2015年就读于湘潭县第九中学
2015年至2018年就读于吉首大学师范学院
2018年至今在湘潭县花石镇日华中学代课</t>
  </si>
  <si>
    <t>一年代课经验</t>
  </si>
  <si>
    <t>1021201906131402487176</t>
  </si>
  <si>
    <t>432503199511290863</t>
  </si>
  <si>
    <t>陈露</t>
  </si>
  <si>
    <t>13246160532</t>
  </si>
  <si>
    <t>1995-11-29</t>
  </si>
  <si>
    <t>湖南省娄底市涟源市三甲乡</t>
  </si>
  <si>
    <t>1491886356@qq.com</t>
  </si>
  <si>
    <t>教师资格证 （初中数学）</t>
  </si>
  <si>
    <t>2010年-2013年 行知中学（高中）；
2013年-2017年 衡阳师范学院（全日制本科）；
2017年1月-2019年4月底  就业于东莞市晓教育集团分公司惠州分公司，一对一及精品课堂初中数学老师；
大学期间及后期：教师资格证（初中数学）；篮球赛团队连续三年获奖；英语四级；计算机一级；会计从业资格证；银行从业资格证；</t>
  </si>
  <si>
    <t>大学期间（兼职）：2016年7,8月：衡阳戴氏教育 初中数学老师；2016年9月-2016年12月：衡阳市环球远航教育 初小数学老师；
2017年1月-2019年4月底（全职）： 
就业于东莞市晓教育集团分公司惠州分公司，一对一及精品课堂初中数学老师；
连续两年获得学生进步率三等奖</t>
  </si>
  <si>
    <t>1021201906131406157182</t>
  </si>
  <si>
    <t>43252419890814006X</t>
  </si>
  <si>
    <t>曾颖</t>
  </si>
  <si>
    <t>18073801952</t>
  </si>
  <si>
    <t>1989-08-14</t>
  </si>
  <si>
    <t>郑州轻工业学院</t>
  </si>
  <si>
    <t>工业设计（产品设计）</t>
  </si>
  <si>
    <t>2012-07-01</t>
  </si>
  <si>
    <t>323161670@qq.com</t>
  </si>
  <si>
    <t>湖南省娄底市新化县上梅镇人民路煤炭总公司家属楼里面</t>
  </si>
  <si>
    <t>2018-11-22</t>
  </si>
  <si>
    <t>新化县人才流动服务中心</t>
  </si>
  <si>
    <t>美术，唱歌</t>
  </si>
  <si>
    <t>1995/09-2001/07，就读于新化县第三小学；
2001/09-2004/07，就读于新化县上梅中学；
2004/09-2005/07，就读于新化县铁牛中学；
2005/09-2008/07，就读于新化县第三中学；
2008/09-2012/07，就读于郑州轻工业学院；
2012/07-至今，就职于新化思维绘画美术培训学校；
2018/09-2019/01，于新化实验小学代课。</t>
  </si>
  <si>
    <t>2012/07-至今，就职于新化思维绘画美术培训学校；
2018/09-2019/01，于新化实验小学代课。</t>
  </si>
  <si>
    <t>1021201906131408257183</t>
  </si>
  <si>
    <t>432524199505046161</t>
  </si>
  <si>
    <t>张露</t>
  </si>
  <si>
    <t>15574903390</t>
  </si>
  <si>
    <t>1995-05-04</t>
  </si>
  <si>
    <t>湖南省新化县曹家镇勤一村第一村民小组011号</t>
  </si>
  <si>
    <t>871720149@qq.com</t>
  </si>
  <si>
    <t>湖南省冷水江市天宇大厦</t>
  </si>
  <si>
    <t>毕业后在各个电视台做实习生，也在传媒公司呆过，结婚生子之后决定找一份稳定的工作，而且自己超喜欢小孩子，所以想当一名人民教师。</t>
  </si>
  <si>
    <t>1021201906131410417185</t>
  </si>
  <si>
    <t>432524199203141622</t>
  </si>
  <si>
    <t>曾金华</t>
  </si>
  <si>
    <t>18873807230</t>
  </si>
  <si>
    <t>湖南省新化县维山乡石屋村横溪片</t>
  </si>
  <si>
    <t>2015年12月</t>
  </si>
  <si>
    <t>自2014年毕业以来，一直从事教育一线工作。</t>
  </si>
  <si>
    <t>1021201906131413227188</t>
  </si>
  <si>
    <t>430521199404237304</t>
  </si>
  <si>
    <t>曾娅玲</t>
  </si>
  <si>
    <t>13762837600</t>
  </si>
  <si>
    <t>1994-04-23</t>
  </si>
  <si>
    <t>597493879@qq.com</t>
  </si>
  <si>
    <t>湖南省邵东县水东江镇石牛村木子组13号</t>
  </si>
  <si>
    <t>初级中学英语资格证</t>
  </si>
  <si>
    <t>2014.05</t>
  </si>
  <si>
    <t>2008.09-2011.06  湖南经纬实验学校
2011.09-2014.06  湖南女子学院
2014.09-2015.06  邵东水井头学校代课
2015.08至今      新化白水小学任教</t>
  </si>
  <si>
    <t>1021201906131414367190</t>
  </si>
  <si>
    <t>43252419970720122X</t>
  </si>
  <si>
    <t>肖汝姿</t>
  </si>
  <si>
    <t>15115685796</t>
  </si>
  <si>
    <t>1997-07-20</t>
  </si>
  <si>
    <t>湖南省娄底市新化县科头乡桃林村</t>
  </si>
  <si>
    <t>2018年3月从事教育工作至今。</t>
  </si>
  <si>
    <t>1021201906131415127191</t>
  </si>
  <si>
    <t>432524199504221423</t>
  </si>
  <si>
    <t>曾如钢</t>
  </si>
  <si>
    <t>15073818372</t>
  </si>
  <si>
    <t>1995-04-22</t>
  </si>
  <si>
    <t>2012至2016就读于湖南科技大学潇湘学院
2016至2017在深圳工作
2018至今在学校教书</t>
  </si>
  <si>
    <t>1021201906131415257192</t>
  </si>
  <si>
    <t>432502198612196023</t>
  </si>
  <si>
    <t>康悦</t>
  </si>
  <si>
    <t>15580363163</t>
  </si>
  <si>
    <t>1986-12-19</t>
  </si>
  <si>
    <t>635978032@qq.com</t>
  </si>
  <si>
    <t>湖南省冷水江市海弘波月家园</t>
  </si>
  <si>
    <t>2005至2008湖南省第一师范学院，英语教育 专科
2006至2008中南大学，商务英语  长线自考本科
2009至2011启明学校，班主任老师   小学六年级英语教学
2016至2018 洋博士教育 英语老师  英语教学</t>
  </si>
  <si>
    <t>热爱教育，善于班级管理工作，并取得过昂立国际教育初级教师资格证书。</t>
  </si>
  <si>
    <t>1021201906131417027193</t>
  </si>
  <si>
    <t>432524199705131424</t>
  </si>
  <si>
    <t>曾胡斌</t>
  </si>
  <si>
    <t>18773174558</t>
  </si>
  <si>
    <t>1997-05-13</t>
  </si>
  <si>
    <t>809781252@qq.com</t>
  </si>
  <si>
    <t>湖南省娄底市新化县天华南路五栋</t>
  </si>
  <si>
    <t>2017年6月30号</t>
  </si>
  <si>
    <t>2012年9月—2014年6月       就读于新化县上梅中学
2014年9月—2017年6月       就读于湖南幼儿师范高等专科学校
2015年10月—2015年11月     在常德市武陵中心小学实习一个月
2017年9月—2019年6月       就读于长沙师范学院
2018年9月—2019年1月       在浏阳市道吾中学实习一学期（任教初一历史）</t>
  </si>
  <si>
    <t>1021201906131417457195</t>
  </si>
  <si>
    <t>500225198708080759</t>
  </si>
  <si>
    <t>熊庆</t>
  </si>
  <si>
    <t>13882330713</t>
  </si>
  <si>
    <t>1987-08-08</t>
  </si>
  <si>
    <t>重庆</t>
  </si>
  <si>
    <t>201107</t>
  </si>
  <si>
    <t>小学数学教师资格</t>
  </si>
  <si>
    <t xml:space="preserve">2007-2011年重庆科技学院毕业
2011-2016钢钒集团上班
2016-2017小学辅导
2018-2019县聘教师一年
</t>
  </si>
  <si>
    <t>1021201906131418307196</t>
  </si>
  <si>
    <t>432524199207020027</t>
  </si>
  <si>
    <t>康馨月</t>
  </si>
  <si>
    <t>13786106955</t>
  </si>
  <si>
    <t>1992-07-02</t>
  </si>
  <si>
    <t>湖南省娄底市新化上梅镇金色海岸B栋20楼</t>
  </si>
  <si>
    <t>2015至今，在湖南万睿医药有限公司担任出纳一职。工作认真负责，能够拼尽全力达成自己的目标；乐于与人沟通，具有较强的团队合作精神，能够积极主动、努力配合达成团队的目标。吃苦耐劳，有较强的主观能动性，愿意积极实现自身价值。作风优良、待人诚恳，能合理地统筹安排生活中的事务。</t>
  </si>
  <si>
    <t>晚上在培训机构辅导学生作业。</t>
  </si>
  <si>
    <t>1021201906131424257201</t>
  </si>
  <si>
    <t>432502199605252327</t>
  </si>
  <si>
    <t>张海丽</t>
  </si>
  <si>
    <t>18774537069</t>
  </si>
  <si>
    <t>湖南省冷水江市金竹山镇杨桥村</t>
  </si>
  <si>
    <t>2018.12—2019.6培训学校老师</t>
  </si>
  <si>
    <t>1021201906131426087203</t>
  </si>
  <si>
    <t>432501199306227029</t>
  </si>
  <si>
    <t>周珺</t>
  </si>
  <si>
    <t>18890577021</t>
  </si>
  <si>
    <t>1993-06-22</t>
  </si>
  <si>
    <t>471381244@qq.com</t>
  </si>
  <si>
    <t>娄底市娄星区新星南路</t>
  </si>
  <si>
    <t>娄星区档案局</t>
  </si>
  <si>
    <t>200809-201106 娄底三中 高中
201109-201506 湖南人文科技学院 本科
201506-201608 娄星区就业局
201609-2019   新化县株梓中学</t>
  </si>
  <si>
    <t>1021201906131427297204</t>
  </si>
  <si>
    <t>432502199604023821</t>
  </si>
  <si>
    <t>李玉珏</t>
  </si>
  <si>
    <t>18570537553</t>
  </si>
  <si>
    <t>1996-04-02</t>
  </si>
  <si>
    <t>1602885667@qq.com</t>
  </si>
  <si>
    <t>湖南省娄底市冷水江市教师进修学校</t>
  </si>
  <si>
    <t>20190125</t>
  </si>
  <si>
    <t>200909-201206 冷水江市第七中学
201209-201306  冷水江市广播电视大学
201309-201706  湖南工程学院应用技术学院
201706-至今   待业</t>
  </si>
  <si>
    <t>1021201906131432497211</t>
  </si>
  <si>
    <t>432524199901251626</t>
  </si>
  <si>
    <t>周露</t>
  </si>
  <si>
    <t>15107418770</t>
  </si>
  <si>
    <t>1999-01-25</t>
  </si>
  <si>
    <t>870316162@qq.com</t>
  </si>
  <si>
    <t>湖南省娄底市新化县学府南路</t>
  </si>
  <si>
    <t>2019.1.25</t>
  </si>
  <si>
    <t>在2013年9月到2016年6月期间，我在湖南省新化县第一中学就读高中。在2016年9月到2019年6月，我在吉首大学师范学院就读大学。</t>
  </si>
  <si>
    <t>2018年10月，我在学校的安排下进入吉首市第二小学两个月实习。在学习之余，我还做过晚托老师，教学经验较为丰富。</t>
  </si>
  <si>
    <t>1021201906131439297217</t>
  </si>
  <si>
    <t>431382199405180023</t>
  </si>
  <si>
    <t>李赛君</t>
  </si>
  <si>
    <t>18692822345</t>
  </si>
  <si>
    <t>1994-05-18</t>
  </si>
  <si>
    <t>741583472@qq.com</t>
  </si>
  <si>
    <t>湖南省娄底市涟源原医药大楼</t>
  </si>
  <si>
    <t>2009.6-2012.9 涟源市一中
2012.6-2015.6 长沙民政职业技术学院
2015.6-2015.7 涟源昂立英语
2015.9-2017.6 湖南第一师范学院
2016.9-2017.1 上海城昂立英语
2017.2-2017.6 上海恰颜贸易有限公司
2017.7-2018.1 瑞星电子商务有限公司
2018.2-2018.8 娄底超越英语
2018.9-2019.1 娄底经济开发区一中</t>
  </si>
  <si>
    <t>2015.6-2015.7 涟源昂立英语 涟源市第二小学四年级英语老师
2016.9-2017.1 上海城昂立英语英语老师
018.2-2018.8 娄底超越英语英语老师
2018.9-2019.1 娄底经济开发区一中担任初一英语老师</t>
  </si>
  <si>
    <t>1021201906131441047218</t>
  </si>
  <si>
    <t>432502199604266022</t>
  </si>
  <si>
    <t>刘慧玲</t>
  </si>
  <si>
    <t>13762298924</t>
  </si>
  <si>
    <t>1996-04-26</t>
  </si>
  <si>
    <t>2011.9-2014.6新化县上梅中学
2014.9-2017.6湖南幼儿师范高等专科学校</t>
  </si>
  <si>
    <t>曾在新化清华园、集云学校代课，担任过语文数学教师，及班主任</t>
  </si>
  <si>
    <t>1021201906131441467219</t>
  </si>
  <si>
    <t>431226199408261543</t>
  </si>
  <si>
    <t>黄颖川</t>
  </si>
  <si>
    <t>13974345281</t>
  </si>
  <si>
    <t>1134934234@qq.com</t>
  </si>
  <si>
    <t>湖南邵阳市新邵县新田铺镇</t>
  </si>
  <si>
    <t xml:space="preserve">2010-2013年就读于麻阳一中
2013-2018年就读于吉首大学
</t>
  </si>
  <si>
    <t>2018年6月大学毕业一直在公立学校当代课老师</t>
  </si>
  <si>
    <t>1021201906131454257233</t>
  </si>
  <si>
    <t>430522199009085626</t>
  </si>
  <si>
    <t>周美姣</t>
  </si>
  <si>
    <t>15273892952</t>
  </si>
  <si>
    <t>1990-09-08</t>
  </si>
  <si>
    <t>湖南省新邵县大新乡中南村</t>
  </si>
  <si>
    <t>本人周美姣，28岁，于2014年毕业于湖南工业大学科技学院，专业英语，大学期间我认真努力学习专业知识，取得了优秀的成绩。大学毕业后的我，一直从事着语文和英语教学工作，在教学工作中，兢兢业业，保质保量完成教学任务，对待学生因材施教，积级发现学生的闪光点，在学生中很受欢迎。在考试中，所教课目取得了巨大的进步，受到了领导的好评。</t>
  </si>
  <si>
    <t>2014.6-2015.9在株洲分校北京四中网校担任辅导员，任教数学和英语课目，学生进步显著。
2016.9-2018.9在株洲天元区妙泉小学任教六年级语文和英语，在期末考试中，班排名位居第三名的好成绩</t>
  </si>
  <si>
    <t>1021201906131456177239</t>
  </si>
  <si>
    <t>431021198906103049</t>
  </si>
  <si>
    <t>成柳吉</t>
  </si>
  <si>
    <t>18900799903</t>
  </si>
  <si>
    <t>1989-06-10</t>
  </si>
  <si>
    <t>内蒙古科技大学包头医学院</t>
  </si>
  <si>
    <t>湖南省郴州市桂阳县</t>
  </si>
  <si>
    <t>湖南省长沙市岳麓区岳麓大道荣盛花语馨苑4栋2004</t>
  </si>
  <si>
    <t>2008.9-2012.7 就读于内蒙古科技大学包头医学院
现就职于湖南优积谷网络科技有限公司题库编辑岗</t>
  </si>
  <si>
    <t>1021201906131500047244</t>
  </si>
  <si>
    <t>432502199712043846</t>
  </si>
  <si>
    <t>吴清</t>
  </si>
  <si>
    <t>13548801201</t>
  </si>
  <si>
    <t>1658548749@qq.com</t>
  </si>
  <si>
    <t>湖南省冷水江市人和家园</t>
  </si>
  <si>
    <t>冷水江市人力资源市场</t>
  </si>
  <si>
    <t>排球</t>
  </si>
  <si>
    <t xml:space="preserve">2012年9月—2015年6月在冷水江市第六中学学习
2015年9月—2018年6月在湖南幼儿师范高等专科学校学习
2018年9月—2019年6月在温泉学校代课
</t>
  </si>
  <si>
    <t>2018年9月—2019年6月在温泉学校代课</t>
  </si>
  <si>
    <t>1021201906131502037247</t>
  </si>
  <si>
    <t>431382199612260085</t>
  </si>
  <si>
    <t>李晨阳</t>
  </si>
  <si>
    <t>15576316231</t>
  </si>
  <si>
    <t>1996-12-26</t>
  </si>
  <si>
    <t>长沙师范</t>
  </si>
  <si>
    <t>湖南省娄底南苑上和小区</t>
  </si>
  <si>
    <t>2015. 9-2018.6  长沙师范学院学习
2018.9-2019 娄底跨世纪幼儿园工作</t>
  </si>
  <si>
    <t>1021201906131502307248</t>
  </si>
  <si>
    <t>432502199405029024</t>
  </si>
  <si>
    <t>杨瑞</t>
  </si>
  <si>
    <t>18229942902</t>
  </si>
  <si>
    <t>1994-05-02</t>
  </si>
  <si>
    <t>华中科技大学武昌分校</t>
  </si>
  <si>
    <t>湖南省冷水江市锡矿山矿务局北区家委会新华昌片11组</t>
  </si>
  <si>
    <t>2016.03-2016.08 湖南玉叠妃文化产业集团 设计师
2016.09-2017.03 湖南省湘绣研究所 市场营销
2017.04-2018.08 湖南大农股份有限公司 运营专员
2018.09-2019.06 湖南颇普教育咨询有限公司 推广专员</t>
  </si>
  <si>
    <t>1021201906131509177253</t>
  </si>
  <si>
    <t>432502198801267628</t>
  </si>
  <si>
    <t>17788964841</t>
  </si>
  <si>
    <t>1988-01-26</t>
  </si>
  <si>
    <t>北京航空航天大学北海学院</t>
  </si>
  <si>
    <t>564151674@qq.com</t>
  </si>
  <si>
    <t>湖南省冷水江市铎山镇王家村六组</t>
  </si>
  <si>
    <t>2015年6月23日</t>
  </si>
  <si>
    <t>健美操、大学英语六级且口语 流利</t>
  </si>
  <si>
    <t>2006年9月至2010年6月于广西省北海市北京航空航天大学北海学院学习 
2010年8月至2014年8于河北省张家口市马承英语培训学校工作 
2014年10月至2017年1月于湖南省长沙市学成教育集团工作
2018年1月至2018年8月于涟源市第二课堂培训学校工作 2018年9月至至今于冷水江市第二中学（代课）工作</t>
  </si>
  <si>
    <t>2018年冷水江二中教学比武一等奖</t>
  </si>
  <si>
    <t>1021201906131519447263</t>
  </si>
  <si>
    <t>522223199207223229</t>
  </si>
  <si>
    <t>杨亚</t>
  </si>
  <si>
    <t>18798804364</t>
  </si>
  <si>
    <t>1992-07-22</t>
  </si>
  <si>
    <t>贵州大学科技学院</t>
  </si>
  <si>
    <t>201707</t>
  </si>
  <si>
    <t>贵州省玉屏侗族自治县大龙经济开发区管理委员会</t>
  </si>
  <si>
    <t>20170601</t>
  </si>
  <si>
    <t xml:space="preserve">2009年9月-2012年6月 玉屏民族中学 2012年9-2017年7月 贵州大学科级学院 2017年8月至今大学生西部计划志愿者服务于贵州大龙经济开发区 </t>
  </si>
  <si>
    <t>1021201906131525117268</t>
  </si>
  <si>
    <t>432524199210105486</t>
  </si>
  <si>
    <t>万慧娟</t>
  </si>
  <si>
    <t>15580024728</t>
  </si>
  <si>
    <t>1992-10-10</t>
  </si>
  <si>
    <t>湖南省娄底市新化县鑫湘园小区</t>
  </si>
  <si>
    <t>2011.09-2015.06  就读于吉首大学
2015.06-2019.01 于民办小学担任数学老师</t>
  </si>
  <si>
    <t>毕业后一直于民办学校担任数学老师</t>
  </si>
  <si>
    <t>1021201906131527477270</t>
  </si>
  <si>
    <t>432502199501193027</t>
  </si>
  <si>
    <t>王玉洁</t>
  </si>
  <si>
    <t>18807385640</t>
  </si>
  <si>
    <t>1995-01-19</t>
  </si>
  <si>
    <t>长沙市涉外经济学院</t>
  </si>
  <si>
    <t>湖南省冷水江市天宇b座</t>
  </si>
  <si>
    <t>2019年7月4日</t>
  </si>
  <si>
    <t>2009年9月-2012年6月 就读于冷水江市第六中学
2012年9月-2015年6月 就读于湖南省信息学院
2015年9月-2017年6月 就读于涉外经济学院
2018年3月-7月 于金星中学就职
2018年8月-2019年1月 于英才实验学校就职</t>
  </si>
  <si>
    <t>1021201906131528147271</t>
  </si>
  <si>
    <t>430524199610110725</t>
  </si>
  <si>
    <t>彭群展</t>
  </si>
  <si>
    <t>13260516056</t>
  </si>
  <si>
    <t>1996-10-11</t>
  </si>
  <si>
    <t>武汉设计工程学院</t>
  </si>
  <si>
    <t>2019-7-1</t>
  </si>
  <si>
    <t>湖南省娄底市冷水江市广场路博长花园</t>
  </si>
  <si>
    <t xml:space="preserve">        本人从小就向往成为一名人民教师，虽然大学时因为个别原因没能选择师范专业，但是，心中依然怀揣着成为老师的梦想。因此，在大学期间多次做家教兼职，大四时在辅导机构实习。这些经历让我更加明白教书育人的本质，更加向往成为一名真正的老师。</t>
  </si>
  <si>
    <t>1021201906131532447273</t>
  </si>
  <si>
    <t>432502199703280022</t>
  </si>
  <si>
    <t>伍巧丽</t>
  </si>
  <si>
    <t>17373247374</t>
  </si>
  <si>
    <t>单身</t>
  </si>
  <si>
    <t>湖南省娄底冷水江市冷钢二生活区</t>
  </si>
  <si>
    <t>小学教师资格证已经通过认定，未发放</t>
  </si>
  <si>
    <t xml:space="preserve">2012年9月—2015年6月 就读于湖南省冷水江市一中
2015年9月—2019年6月 就读于湖南省湘潭市湘潭大学兴湘学院
</t>
  </si>
  <si>
    <t>2019年2月—2019年5月 在冷水江市温泉学校做代课老师</t>
  </si>
  <si>
    <t>1021201906131533337274</t>
  </si>
  <si>
    <t>432524199710050020</t>
  </si>
  <si>
    <t>王甜</t>
  </si>
  <si>
    <t>13786009743</t>
  </si>
  <si>
    <t>湖南省新化县上梅镇小塘村第六村民小组</t>
  </si>
  <si>
    <t>本人参加了学院青协以及舞蹈社团，在学院合唱比赛中获得优秀工作人员证书，在校期间获得学院奖学金以及优秀班干部等证书，在学校举行的第九届运动会中获得优秀裁判员称号等。</t>
  </si>
  <si>
    <t>于2018年参加学校组织的一星期见习，2019年上半年进行了为期半年的小学实习，担任三年级数学老师。</t>
  </si>
  <si>
    <t>1021201906131538217277</t>
  </si>
  <si>
    <t>430522198501260081</t>
  </si>
  <si>
    <t>潘佩玉</t>
  </si>
  <si>
    <t>17773935815</t>
  </si>
  <si>
    <t>1985-01-26</t>
  </si>
  <si>
    <t>2007.6.10</t>
  </si>
  <si>
    <t>279300852@qq.com</t>
  </si>
  <si>
    <t>湖南省邵阳市新邵县酿溪镇大坪林业小区</t>
  </si>
  <si>
    <t>初级中学资格证(英语)</t>
  </si>
  <si>
    <t>自己保管</t>
  </si>
  <si>
    <t>1. 就读新邵八中
2. 就读湖南人文科技学院
3. 任教广东省中山市小榄福兴学校英语教师</t>
  </si>
  <si>
    <t>1021201906131542297283</t>
  </si>
  <si>
    <t>431321199711173320</t>
  </si>
  <si>
    <t>赵靖箐</t>
  </si>
  <si>
    <t>15575107046</t>
  </si>
  <si>
    <t>1997-11-17</t>
  </si>
  <si>
    <t>527759628@qq.com</t>
  </si>
  <si>
    <t>湖南省长沙市雨花区德庆水韵山城</t>
  </si>
  <si>
    <t>湖南涉外经济</t>
  </si>
  <si>
    <t>2015.9—2019.6就读湖南涉外经济学院财务管理专业</t>
  </si>
  <si>
    <t>2018–2019在培训机构兼职初中数学助教</t>
  </si>
  <si>
    <t>1021201906131544277284</t>
  </si>
  <si>
    <t>432522199811155769</t>
  </si>
  <si>
    <t>李娜</t>
  </si>
  <si>
    <t>18573866050</t>
  </si>
  <si>
    <t>1998-11-15</t>
  </si>
  <si>
    <t>3470195751@qq.com</t>
  </si>
  <si>
    <t>湖南省娄底市娄星区黄泥塘街道旁冲彩芝林大药房</t>
  </si>
  <si>
    <t>2019.05.30</t>
  </si>
  <si>
    <t>会简单的办公软件操作</t>
  </si>
  <si>
    <t>校园经历：学生会干部 星星羽毛球协会干部 
个人介绍：大学期间尊敬师长，团结同学，乐于助人，学习认真刻苦，还积极地参加各种社会活动，抓住每一个机会锻炼自己，并且在实践中不断学习、进步。
工作方面：本人热爱祖国、热爱教育事业, 立志于教育行业，崇敬教育职业精神；在教学方法上循循善诱，大胆创新，注重培养学生独立思考问题的能力，并能很好的处理师生关系。
性格方面：性格开朗活泼、思维严谨、乐观豁达、有亲和力、容易相处，团队荣誉感强。</t>
  </si>
  <si>
    <t>2018.10-11    娄底一中附属实验小学     语文老师兼班主任（实习）
2018寒假    卓越辅导班                四、六年级语文老师
2017         娄底五中                 环保行动优秀讲师</t>
  </si>
  <si>
    <t>1021201906131546447286</t>
  </si>
  <si>
    <t>433124199608204029</t>
  </si>
  <si>
    <t>张明霞</t>
  </si>
  <si>
    <t>1507436119</t>
  </si>
  <si>
    <t>1996-08-20</t>
  </si>
  <si>
    <t>415400</t>
  </si>
  <si>
    <t>1046471387@qq.com</t>
  </si>
  <si>
    <t>湖南省花垣县卧龙榜村</t>
  </si>
  <si>
    <t>花垣县档案管理局</t>
  </si>
  <si>
    <t>书法，绘画</t>
  </si>
  <si>
    <t>2012.9-2015.6花垣县花垣民族中学
2015.9-2018.6湖南幼儿师范高等专科学校</t>
  </si>
  <si>
    <t>2018.2-2018.7花垣县花垣小学实习
2018.8-2019.2学仪向上教育
2019.2-今 花垣县花垣小学</t>
  </si>
  <si>
    <t>1021201906131548587288</t>
  </si>
  <si>
    <t>432524198608271260</t>
  </si>
  <si>
    <t>曾富红</t>
  </si>
  <si>
    <t>18073806122</t>
  </si>
  <si>
    <t>1986-08-27</t>
  </si>
  <si>
    <t>湖南省新化县学府路东方名苑2号楼401</t>
  </si>
  <si>
    <t>20080520</t>
  </si>
  <si>
    <t>本人</t>
  </si>
  <si>
    <t>08年至2011年在公立学校代课，担任小学三年级语文和英语教师及班主任工作
2012后在深圳从事外贸工作</t>
  </si>
  <si>
    <t>在公立学校担任代课教师期间，期末考试取得本区语文单科平均分第三名，英语单科平均分第一名</t>
  </si>
  <si>
    <t>1021201906131556027292</t>
  </si>
  <si>
    <t>432503199908275725</t>
  </si>
  <si>
    <t>卢洁</t>
  </si>
  <si>
    <t>13973068827</t>
  </si>
  <si>
    <t>1999-08-27</t>
  </si>
  <si>
    <t>3109290856@qq.com</t>
  </si>
  <si>
    <t>湖南省涟源市石马山镇石桥村新丰组</t>
  </si>
  <si>
    <t>有较强的实践能力和组织能力，喜欢手工和练字</t>
  </si>
  <si>
    <t>2014年9月——2017年6月在娄底幼儿师范学习
2017年9月——2019年6月在湖南民族职业学校学习</t>
  </si>
  <si>
    <t>2018年4月15——2018年4月20在岳阳枫树小学见习一周
2018年9月——2019年1月在岳阳临湘市聂市中心学校实习一学期</t>
  </si>
  <si>
    <t>1021201906131602107298</t>
  </si>
  <si>
    <t>432502199002150081</t>
  </si>
  <si>
    <t>丁科文</t>
  </si>
  <si>
    <t>15507425815</t>
  </si>
  <si>
    <t>1990-02-15</t>
  </si>
  <si>
    <t>湖南省冷水江市江北新村</t>
  </si>
  <si>
    <t>2016年3月-6月 娄底先锋实验学校 
2016年8月至今 新化县炉观镇横岭小学  担任班主任、包班</t>
  </si>
  <si>
    <t xml:space="preserve">2017年度炉观镇“优秀教师”；
2018年下学期教学常规“先进个人”；
</t>
  </si>
  <si>
    <t>1021201906131606277301</t>
  </si>
  <si>
    <t>430124198908125229</t>
  </si>
  <si>
    <t>王璐</t>
  </si>
  <si>
    <t>18664726923</t>
  </si>
  <si>
    <t>1989-08-12</t>
  </si>
  <si>
    <t>湖南省宁乡县双凫铺镇文教路7号</t>
  </si>
  <si>
    <t>已婚已育</t>
  </si>
  <si>
    <t>湖南省宁乡市双凫铺镇中心小学</t>
  </si>
  <si>
    <t>2008年9月-2012年6月就读于湖南商学院北津学院英语系
2012年9月-2013年9月工作于深圳伟易达英文客户支持
2014年2月-2014年7月工作于一家辅导机构，对初中生进行英语课后辅导
2014年8月-2015年4月工作于湖南红太阳光电科技有限公司
2015年5月-2017年2月工作于中国民生银行广州分行
2019年2月至今工作于湖南省宁乡市双凫铺镇中心小学</t>
  </si>
  <si>
    <t>证书：普通话水平测试等级证二甲、CET-6、TEM-8、小学数学教师资格证</t>
  </si>
  <si>
    <t>1021201906131610147303</t>
  </si>
  <si>
    <t>432502198709083826</t>
  </si>
  <si>
    <t>段玉洁</t>
  </si>
  <si>
    <t>15973090023</t>
  </si>
  <si>
    <t>2016年3月25日</t>
  </si>
  <si>
    <t>80342056@qq.com</t>
  </si>
  <si>
    <t>湖南冷水江布溪工商银行家区</t>
  </si>
  <si>
    <t>2008年5月20日</t>
  </si>
  <si>
    <t>英语、早教、唱歌</t>
  </si>
  <si>
    <t>本人姓名段玉洁,从2008年大学毕业以来至今一直从事着与教育（英语）相关的教师工作,我喜欢做一名教师,尤其是一位受人尊敬且能帮助学生提高学业的人民教师。我希望能一直从事这个职业,直到老去。</t>
  </si>
  <si>
    <t>2009-2010年度在冷水江洋话连篇培训学校担任英语老师的职务。
2011-2016年度在冷水江丹桔教育培训学校担任英语、科学老师及教务组长的相关工作。</t>
  </si>
  <si>
    <t>1021201906131612377305</t>
  </si>
  <si>
    <t>432524199208160021</t>
  </si>
  <si>
    <t>王露</t>
  </si>
  <si>
    <t>13548831510</t>
  </si>
  <si>
    <t>1992-08-16</t>
  </si>
  <si>
    <t>应用心理学</t>
  </si>
  <si>
    <t>娄底市冷水江市外环线锑都驾校</t>
  </si>
  <si>
    <t>2017.10</t>
  </si>
  <si>
    <t>2004.9-2007.7 新化县铁牛中学
2007.9-2010.7 冷水江师范学校
2010.9-2014.7 湖南农业大学 教育学院
2014.7-2016.8 惠州市博罗县九潭中心小学
2016.9-至今 新化县曹家镇栗山学校</t>
  </si>
  <si>
    <t>2014.7-2016.8 惠州市博罗县九潭中心小学
2016.9-至今 新化县曹家镇栗山学校</t>
  </si>
  <si>
    <t>1021201906131620567311</t>
  </si>
  <si>
    <t>432503199601150848</t>
  </si>
  <si>
    <t>肖银艳</t>
  </si>
  <si>
    <t>15211306264</t>
  </si>
  <si>
    <t>1996-01-15</t>
  </si>
  <si>
    <t>1036718712@qq.com</t>
  </si>
  <si>
    <t xml:space="preserve">2008年9月-2011年6月  老山中学
2011年9月-2014年6月  新邵二中
2014年9月-2017年6月  湖南幼儿师范高等专科学校
</t>
  </si>
  <si>
    <t>毕业后一直从事跟教育有关的工作</t>
  </si>
  <si>
    <t>1021201906131622327312</t>
  </si>
  <si>
    <t>432524199711091924</t>
  </si>
  <si>
    <t>刘珍珍</t>
  </si>
  <si>
    <t>18797448793</t>
  </si>
  <si>
    <t>1817844683@qq.com</t>
  </si>
  <si>
    <t>湖南省娄底市新化县炉观镇石溪村</t>
  </si>
  <si>
    <t>游泳</t>
  </si>
  <si>
    <t>在2013年9月到2016年6月期间，我在湖南省新化县第三中学就读高中，在此期间我担任过纪律委员、生活委员、财务委员等职务。在2016年9月到2019年6月，我在吉首大学师范学院就读大学，在此期间我班上担任女生委员一职，在校期间我积极参加社团活动，不断充实自我。我曾多次获得优秀班干部，三好学生等荣誉。</t>
  </si>
  <si>
    <t xml:space="preserve">2018年10月，我在吉首大学师范学院的安排下进入吉首市第三小学两个月实习。在学习之余，我还做过晚托老师，暑假老师，家教老师等。教学经验较为丰富。
</t>
  </si>
  <si>
    <t>1021201906131627567315</t>
  </si>
  <si>
    <t>432502198610295124</t>
  </si>
  <si>
    <t>袁佳</t>
  </si>
  <si>
    <t>15573879733</t>
  </si>
  <si>
    <t>1986-10-29</t>
  </si>
  <si>
    <t>湖南娄底冷水江市资江社区</t>
  </si>
  <si>
    <t>湖南省娄底市冷水江市布溪东尚裕嘉园</t>
  </si>
  <si>
    <t>高中外语教师资格证</t>
  </si>
  <si>
    <t>2008.5.20</t>
  </si>
  <si>
    <t>2004.9-2008.6 湖南人文科技学院 英语
2009.2-2012.6 冷水江市洋博士培训学校 英语老师
2012.9-2016.8 浙江省玉环市斌辉机械有限公司 财务
2016.9-2018.8 浙江优博教育 老师
2018.9-2019.6 冷水江市安德学校 老师</t>
  </si>
  <si>
    <t>2016.9-2018.8 浙江优博教育 老师
2018.9-2019.6 冷水江市安德学校 老师</t>
  </si>
  <si>
    <t>1021201906131629507316</t>
  </si>
  <si>
    <t>43250219900307384X</t>
  </si>
  <si>
    <t>姜喜云</t>
  </si>
  <si>
    <t>18774914408</t>
  </si>
  <si>
    <t>1990-03-07</t>
  </si>
  <si>
    <t>474353887@qq.com</t>
  </si>
  <si>
    <t>湖南省冷水江市中连乡青云村8组009号</t>
  </si>
  <si>
    <t>教师从业资格证，人力资源管理师二级</t>
  </si>
  <si>
    <t>擅长办公软件</t>
  </si>
  <si>
    <t xml:space="preserve">一、教育经历
2010年9月-2014年6月，湖南理工学院人力资源管理专业
2007年9月-2010年6月，冷水江市第六中学
2004年9月-2007年6月，诚意中学
二、工作经历
2018年4月至今，优品儿教育课后托辅中心从事教师工作。
2015年11月-2018年4月，恒大物业任人事专员一职；
2014年6月-2015年11月，深圳南油外服人力资源有限公司业务助理，被派遣至外资企业任人事行政专员一职；
</t>
  </si>
  <si>
    <t>已从事教育工作一年多，大学期间每年都参加义务家教活动，辅导学校周边贫困学子。</t>
  </si>
  <si>
    <t>1021201906131631177317</t>
  </si>
  <si>
    <t>431021199710014145</t>
  </si>
  <si>
    <t>邱思梦</t>
  </si>
  <si>
    <t>18473823887</t>
  </si>
  <si>
    <t>1997-10-01</t>
  </si>
  <si>
    <t>湖南桂阳</t>
  </si>
  <si>
    <t>2019年6月8日</t>
  </si>
  <si>
    <t>湖南省娄底市新化县上梅镇中心校</t>
  </si>
  <si>
    <t>大二利用课余时间在培训班兼职初一数学
大三利用课余时间兼职家教，辅导小学生全科作业
大四第一期于娄底市伏口中学实习初一语文老师和班主任
现于娄底市新化县上梅镇中心校任初一英语代课老师一职</t>
  </si>
  <si>
    <t>1021201906131631497318</t>
  </si>
  <si>
    <t>432524199603156428</t>
  </si>
  <si>
    <t>黎莹</t>
  </si>
  <si>
    <t>17673376686</t>
  </si>
  <si>
    <t>1996-03-15</t>
  </si>
  <si>
    <t>湖南新化县桑梓镇</t>
  </si>
  <si>
    <t>2451744317@qq.com</t>
  </si>
  <si>
    <t>湖南省冷水江市万盛广场2栋一单元1901</t>
  </si>
  <si>
    <t>初级中学语文教师资格</t>
  </si>
  <si>
    <t>2017年6月28日</t>
  </si>
  <si>
    <t>2011年-2014年，于冷水江市第七中学就读高中，
2014年-2017年，于湖南人文科技学院就读语文教育专业。</t>
  </si>
  <si>
    <t>2016年于湖南省双峰县甘棠镇大吉小学担任实习班主任，任教三年级语文。</t>
  </si>
  <si>
    <t>1021201906131632347319</t>
  </si>
  <si>
    <t>430219199412186166</t>
  </si>
  <si>
    <t>潘婷</t>
  </si>
  <si>
    <t>18373313105</t>
  </si>
  <si>
    <t>412200</t>
  </si>
  <si>
    <t>940465193@qq.com</t>
  </si>
  <si>
    <t>湖南省醴陵市王仙镇</t>
  </si>
  <si>
    <t>湖南株洲人才市场</t>
  </si>
  <si>
    <t>书法舞蹈</t>
  </si>
  <si>
    <t>代课经验</t>
  </si>
  <si>
    <t>1021201906131635287322</t>
  </si>
  <si>
    <t>432502199412173024</t>
  </si>
  <si>
    <t>范悄悄</t>
  </si>
  <si>
    <t>15080835851</t>
  </si>
  <si>
    <t>1994-12-17</t>
  </si>
  <si>
    <t>冷水江桃园小区24栋</t>
  </si>
  <si>
    <t>2009冷水江六中
2013湖南人文科技学院
2017禾青中学实习英语老师，取得良好成绩</t>
  </si>
  <si>
    <t>1021201906131637267323</t>
  </si>
  <si>
    <t>432502199410025124</t>
  </si>
  <si>
    <t>苏倩倩</t>
  </si>
  <si>
    <t>15616163614</t>
  </si>
  <si>
    <t>1994-10-02</t>
  </si>
  <si>
    <t>1098281066@qq.com</t>
  </si>
  <si>
    <t>湖南娄底冷水江大建煤矿家属区（5G时代对面）</t>
  </si>
  <si>
    <t xml:space="preserve">2012-2016  湖南商学院北津学院   学习
2016-2019  伍家岭小学           教书（数学） </t>
  </si>
  <si>
    <t>2018.5  长沙市开福区“新蕾杯”二等奖</t>
  </si>
  <si>
    <t>1021201906131641237328</t>
  </si>
  <si>
    <t>432502198610246525</t>
  </si>
  <si>
    <t>刘玲珑</t>
  </si>
  <si>
    <t>18711853768</t>
  </si>
  <si>
    <t>1986-10-24</t>
  </si>
  <si>
    <t>2003年至2006年，毕业于冷水江市第七中学
2006年至2009年，毕业于湖南第一师范学院</t>
  </si>
  <si>
    <t>1021201906131643247329</t>
  </si>
  <si>
    <t>432502199809153822</t>
  </si>
  <si>
    <t>姜婷</t>
  </si>
  <si>
    <t>17770954365</t>
  </si>
  <si>
    <t>1998-09-15</t>
  </si>
  <si>
    <t>1426132990@qq.com</t>
  </si>
  <si>
    <t>湖南省冷水江市中连乡余元村二组</t>
  </si>
  <si>
    <t>舞蹈、跑步、英语三级、计算机一级、普通话二甲</t>
  </si>
  <si>
    <t xml:space="preserve">
2013.09-2016.06（娄底幼儿师范学校）
2016.09-2019.06（湖南民族职业学院）
</t>
  </si>
  <si>
    <t xml:space="preserve">
2018.01（小学数学教师资格证）
2018.09-2019.01（岳阳市君山区广兴洲镇庆丰小学实习）
2019.03-2019.06（岳阳市五里牌翔宇培训机构）
</t>
  </si>
  <si>
    <t>1021201906131644397330</t>
  </si>
  <si>
    <t>430522199602113886</t>
  </si>
  <si>
    <t>谢静琪</t>
  </si>
  <si>
    <t>13574991131</t>
  </si>
  <si>
    <t>1996-02-11</t>
  </si>
  <si>
    <t>东北石油大学</t>
  </si>
  <si>
    <t>湖南省邵阳市新邵县酿溪镇</t>
  </si>
  <si>
    <t>羽毛球，绘画</t>
  </si>
  <si>
    <t xml:space="preserve">初中英语教师资格证，
CET6证书，
普通话一级乙等证书，
计算机省二证书
</t>
  </si>
  <si>
    <t>1021201906131650527334</t>
  </si>
  <si>
    <t>431224199810168889</t>
  </si>
  <si>
    <t>向艺婕</t>
  </si>
  <si>
    <t>15873813485</t>
  </si>
  <si>
    <t>1998-10-16</t>
  </si>
  <si>
    <t>湖南省娄底市娄星区湖南人文科技学院</t>
  </si>
  <si>
    <t>唱歌，跳舞，朗诵</t>
  </si>
  <si>
    <t>2013年——2016年就读于溆浦县第一中学
2016年——2019年就读于湖南人文科技学院文学院语文教育专业</t>
  </si>
  <si>
    <t>2017年至2019年寒暑假分别在多家培训机构进行任教，收到了一致好评。
在2017年下半年一次性通过国家教师资格证考试。</t>
  </si>
  <si>
    <t>1021201906131651557336</t>
  </si>
  <si>
    <t>432524199102141463</t>
  </si>
  <si>
    <t>曾艳平</t>
  </si>
  <si>
    <t>15273873852</t>
  </si>
  <si>
    <t>1991-02-14</t>
  </si>
  <si>
    <t>湖南一师的全日制大专和湖南师大的本科</t>
  </si>
  <si>
    <t>小教大专和汉语言文学</t>
  </si>
  <si>
    <t>2012年8月至2017年7月在温塘镇从事班主任和语文教学工作。
2017年8月至今在新化县上梅镇第三小学从事班主任和语文教学工作。</t>
  </si>
  <si>
    <t>2018.4新化县“社会主义核心价值观”录播课二等奖，校级年轻教师教学比武第一名。2019.4新化县“建国70周年，勿忘初心，牢记使命”演讲比赛和才艺比赛二等奖。</t>
  </si>
  <si>
    <t>1021201906131652387337</t>
  </si>
  <si>
    <t>432501199412151021</t>
  </si>
  <si>
    <t>吴佳怡</t>
  </si>
  <si>
    <t>18273176770</t>
  </si>
  <si>
    <t>1994-12-15</t>
  </si>
  <si>
    <t>湖南省娄底市仙人阁小区816栋</t>
  </si>
  <si>
    <t>2011年09月至2016年06月在长沙师范学院初等教育系初等教育专业学习；
2011年09月至2012年07月担任初等教育系11502班班长一职；
2013年10月至2015年07月担任长沙师范学院院学生会主席一职：
2016年09月至今一直代课。</t>
  </si>
  <si>
    <t>2015年09月2016年06顶岗实习，任教小学语文兼任班主任；
2015年09月至今一直代课，先后任教初中历史和小学语文，期间兼任班主任。</t>
  </si>
  <si>
    <t>1021201906131656257341</t>
  </si>
  <si>
    <t>432524199510188826</t>
  </si>
  <si>
    <t>龚玉婷</t>
  </si>
  <si>
    <t>18673825175</t>
  </si>
  <si>
    <t>1995-10-18</t>
  </si>
  <si>
    <t>1464166580@qq.com</t>
  </si>
  <si>
    <t>湖南省娄底市新化县圳上镇中心小学</t>
  </si>
  <si>
    <t>在圳上镇中心小学代课一年，在这期间，同时担任班主任一职。</t>
  </si>
  <si>
    <t>在圳上镇中心小学代课一年，在这期间，同时担任班主任一职。所带班级，表现良好，成绩优异。</t>
  </si>
  <si>
    <t>1021201906131658537342</t>
  </si>
  <si>
    <t>432501199606101022</t>
  </si>
  <si>
    <t>周安</t>
  </si>
  <si>
    <t>17872885107</t>
  </si>
  <si>
    <t>1996-06-10</t>
  </si>
  <si>
    <t>河池学院</t>
  </si>
  <si>
    <t>1242803675@qq.com</t>
  </si>
  <si>
    <t>湖南省娄底市娄星区仙人阁小区835栋三组团三单元</t>
  </si>
  <si>
    <t>2010年7月2日</t>
  </si>
  <si>
    <t>演讲，跳舞</t>
  </si>
  <si>
    <t>2014年9月-2018年6月 就读于河池学院，学习专业为数学与应用数学（师范类）</t>
  </si>
  <si>
    <t>2017年9月-2017年11月 于娄底八中实习，担任七年级数学教师及代班主任。</t>
  </si>
  <si>
    <t>1021201906131707547344</t>
  </si>
  <si>
    <t>431221199812090043</t>
  </si>
  <si>
    <t>潘海英</t>
  </si>
  <si>
    <t>15580703603</t>
  </si>
  <si>
    <t>1998-12-09</t>
  </si>
  <si>
    <t>湖南省怀化市中方县</t>
  </si>
  <si>
    <t>湖南省怀化市中方县和美家园</t>
  </si>
  <si>
    <t>2016年9月至2019年6月在湖南省湘西自治州吉首大学师范学院初教系小学教育专业学习。 
2016年9月至2018年6月在吉首大学师范学院手工协会担任人事部负责人一职，并且在班级担任文艺委员一职。
2018年10月至2018年11月在湘西州吉首市第二小学教育实习担任五年级数学教师。 
2018年12月至2019年2月在湘西州吉首市吉首大学师范学院附属小学担任五年级数学代课教师。 
2019年3月至2019年6月在怀化市中方县中方小学实习担任五年级班主任以及任教五年级科学和二年级语文。</t>
  </si>
  <si>
    <t>2018年在校期间参加教学技能比赛荣获小学组第二名。
2018年10月至2018年11月在湘西州吉首市第二小学教育实习担任五年级数学教师。 
2018年12月至2019年2月在湘西州吉首市吉首大学师范学院附属小学担任五年级数学代课教师。
2019年3月至2019年6月在怀化市中方县中方小学实习担任五年级班主任以及任教五年级科学和二年级语文。</t>
  </si>
  <si>
    <t>1021201906131708307345</t>
  </si>
  <si>
    <t>431382200002160023</t>
  </si>
  <si>
    <t>李豪</t>
  </si>
  <si>
    <t>15197860660</t>
  </si>
  <si>
    <t>2000-02-16</t>
  </si>
  <si>
    <t>1822839503</t>
  </si>
  <si>
    <t>湖南省涟源市斗笠山镇</t>
  </si>
  <si>
    <t>擅长口语表达，具有较好的文学功底</t>
  </si>
  <si>
    <t>2014年9月到2019年6月就读于湖南民族职业学院</t>
  </si>
  <si>
    <t>2018年9月至2019年1月在岳阳临湘市聂市镇中心学校担任实习语文老师
2018年至2019年寒暑假周末期间兼职临湘市金话筒艺校口才老师</t>
  </si>
  <si>
    <t>1021201906131714597351</t>
  </si>
  <si>
    <t>431382199504170023</t>
  </si>
  <si>
    <t>康佳丽</t>
  </si>
  <si>
    <t>15173893137</t>
  </si>
  <si>
    <t>1995-04-17</t>
  </si>
  <si>
    <t>417107</t>
  </si>
  <si>
    <t>853409877@qq.com</t>
  </si>
  <si>
    <t>湖南省娄底市涟源市古塘乡农民街</t>
  </si>
  <si>
    <t>2010年9月至2015年6月就读于湖南第一师范学院
2015年至今   代课教师</t>
  </si>
  <si>
    <t>1021201906131721517355</t>
  </si>
  <si>
    <t>432502198804060040</t>
  </si>
  <si>
    <t>喻欣</t>
  </si>
  <si>
    <t>18073863573</t>
  </si>
  <si>
    <t>1988-04-06</t>
  </si>
  <si>
    <t>教育技术</t>
  </si>
  <si>
    <t>冷水江市禾青镇锦绣东升大酒店</t>
  </si>
  <si>
    <t>2006-2010年就读湖南师范大学树达学院
2011-至今任职于湘乡市毛田镇芬水中学</t>
  </si>
  <si>
    <t>1021201906131733497359</t>
  </si>
  <si>
    <t>431382199809070066</t>
  </si>
  <si>
    <t>康佳红</t>
  </si>
  <si>
    <t>18373863679</t>
  </si>
  <si>
    <t>2013年9月至2018年6月，湖南第一师范学院
2018年9月至今，代课</t>
  </si>
  <si>
    <t>1021201906131735497361</t>
  </si>
  <si>
    <t>43252419990706301X</t>
  </si>
  <si>
    <t>胡珂</t>
  </si>
  <si>
    <t>17769386256</t>
  </si>
  <si>
    <t>1999-07-06</t>
  </si>
  <si>
    <t>湖南省娄底市新化县天门乡土坪村</t>
  </si>
  <si>
    <t>417632</t>
  </si>
  <si>
    <t>1035433340@qq.com</t>
  </si>
  <si>
    <t>湖南省娄底市新化县天门乡土坪村专祥组</t>
  </si>
  <si>
    <t>有责任心、唱歌、有管理经验</t>
  </si>
  <si>
    <t xml:space="preserve">2014年在娄底幼儿师范学校学习，2017年在湖南民族职业学院学习，在校期间表现优秀，曾在娄底幼儿师范学校学习期间担任过学生会男生部部长，在湖南民族职业学院学习期间担任过学生会治保部副部长和班级学习委员有充足的管理和组织经验，在校期间有过见习和实习经历，在实习学校被领导和老师夸奖得到一致好评，有良好的教学经验。
</t>
  </si>
  <si>
    <t>在2018年上学期在岳阳市岳阳楼区枫树小学有过一周的见习经历
2018年9月至2019年1月在岳阳市临湘市聂市镇有过为期五个月的实习经历，担任六年级班主任取得较好成绩</t>
  </si>
  <si>
    <t>1021201906131743437364</t>
  </si>
  <si>
    <t>432501199504177026</t>
  </si>
  <si>
    <t>谭偲</t>
  </si>
  <si>
    <t>15507387858</t>
  </si>
  <si>
    <t>湖南省长沙市望城区月亮岛街道恒大名都25栋</t>
  </si>
  <si>
    <t>2018.8-2018.12 上海海典软件 行政助理
2019.2-2019.5 掌门一对一 小学数学教师</t>
  </si>
  <si>
    <t>1021201906131748077365</t>
  </si>
  <si>
    <t>432502199802086022</t>
  </si>
  <si>
    <t>黄怡</t>
  </si>
  <si>
    <t>18773646336</t>
  </si>
  <si>
    <t>1998-02-08</t>
  </si>
  <si>
    <t>2786126589@qq.com</t>
  </si>
  <si>
    <t>湖南省冷水江市沙塘湾办事处俩塘社区居委会16组013号</t>
  </si>
  <si>
    <t>2019年7月5日</t>
  </si>
  <si>
    <t>书法、日语</t>
  </si>
  <si>
    <t>技能：英语四级、全国计算机一级、普通话二甲
奖项：常德市第一届大学生书法比赛三等奖、常德市第二届大学生书法比赛一等奖</t>
  </si>
  <si>
    <t>1021201906131751457366</t>
  </si>
  <si>
    <t>432524199409051948</t>
  </si>
  <si>
    <t>袁洁</t>
  </si>
  <si>
    <t>15607381995</t>
  </si>
  <si>
    <t>1994-09-05</t>
  </si>
  <si>
    <t>湖南省娄底市冷水江市博长花园小区</t>
  </si>
  <si>
    <t>小学初级教师</t>
  </si>
  <si>
    <t>2014年9月至今在新化县桑梓镇青峰小学任教</t>
  </si>
  <si>
    <t>1021201906131801477375</t>
  </si>
  <si>
    <t>432502199801204840</t>
  </si>
  <si>
    <t>潘倩梅</t>
  </si>
  <si>
    <t>18774338953</t>
  </si>
  <si>
    <t>903913381@qq.com</t>
  </si>
  <si>
    <t>湖南省冷水江市布溪街道潘桥村</t>
  </si>
  <si>
    <t>朗诵，手工</t>
  </si>
  <si>
    <t>2013年9月至2016年6月在湖南省冷水江市第六中学进行学习
2016年9月至2019年6月在湖南省吉首市吉首大学师范学院进行学习</t>
  </si>
  <si>
    <t>2018年9月至2019年5月于湖南省吉首市河溪镇中心小学顶岗实习</t>
  </si>
  <si>
    <t>1021201906131817027378</t>
  </si>
  <si>
    <t>430623198511186120</t>
  </si>
  <si>
    <t>刘纯</t>
  </si>
  <si>
    <t>18173963092</t>
  </si>
  <si>
    <t>1985-11-18</t>
  </si>
  <si>
    <t>湖南邵阳市新邵县巨口铺镇洪家冲村四组</t>
  </si>
  <si>
    <t>1998-2001  河东中学
2001-2005  华容二中
2005-2008   湖南第一师范学院</t>
  </si>
  <si>
    <t xml:space="preserve">2008-2010  湖南湘潭湘乡旭日升培训机构教数学
2019-至今   湖南邵阳市新邵县巨口铺镇田家小学代课语文数学
</t>
  </si>
  <si>
    <t>1021201906131821127380</t>
  </si>
  <si>
    <t>432502200001082326</t>
  </si>
  <si>
    <t>杨乐文</t>
  </si>
  <si>
    <t>18773812363</t>
  </si>
  <si>
    <t>2000-01-08</t>
  </si>
  <si>
    <t>1776630323@qq.com</t>
  </si>
  <si>
    <t>湖南省冷水江市桃园小区南区东12栋</t>
  </si>
  <si>
    <t>2014年9月-2017年6月就读于湖南省冷水江市娄底幼儿师范学校，担任过班级宣传委员获得“优秀班干部”证书。
2017年9月-2018年6月就读于湖南省岳阳市湖南民族职业学院。
2018年9月-2019年1月在岳阳临湘市五里中心小学顶岗实习。
2019年3月-2019年6月就读于湖南省岳阳市湖南民族职业学院。</t>
  </si>
  <si>
    <t>2018年9月-2019年1月在湖南省岳阳市临湘市五里中心小学顶岗实习，实习期间获得在校教师的一致好评。</t>
  </si>
  <si>
    <t>1021201906131821217381</t>
  </si>
  <si>
    <t>432524198812176148</t>
  </si>
  <si>
    <t>阳平连</t>
  </si>
  <si>
    <t>15873843558</t>
  </si>
  <si>
    <t>1988-12-17</t>
  </si>
  <si>
    <t>浙江农林大学</t>
  </si>
  <si>
    <t>农林经济管理</t>
  </si>
  <si>
    <t>2010年9-2014年6月 浙江农林大学  本科
2016年8月-至今    从事 数学教师工作</t>
  </si>
  <si>
    <t>1021201906131825147382</t>
  </si>
  <si>
    <t>432502199701084829</t>
  </si>
  <si>
    <t>李清莹</t>
  </si>
  <si>
    <t>15116201073</t>
  </si>
  <si>
    <t>1997-01-08</t>
  </si>
  <si>
    <t>湖南省冷水江市潘桥乡税塘村2组</t>
  </si>
  <si>
    <t>湖南省冷水江市青云大厦6楼</t>
  </si>
  <si>
    <t>2018年6月毕业
在微猴科技从事活动策划工作
在长沙威廉古堡从事销售工作</t>
  </si>
  <si>
    <t>2017年下半年在长沙东业晨曦小学从事语文教育
普通话二甲
英语四级
计算机一级</t>
  </si>
  <si>
    <t>1021201906131828217384</t>
  </si>
  <si>
    <t>432502199911060024</t>
  </si>
  <si>
    <t>潘雅娴</t>
  </si>
  <si>
    <t>13332589633</t>
  </si>
  <si>
    <t>1999-11-06</t>
  </si>
  <si>
    <t>1747869699@qq.com</t>
  </si>
  <si>
    <t>湖南省娄底市冷水江市烟草局</t>
  </si>
  <si>
    <t>唱歌、跳舞、烹饪、计算机</t>
  </si>
  <si>
    <t xml:space="preserve">2014年9月-2017年6月就读于娄底幼儿师范学院
2017年9月-2019年6月就读于湖南民族职业学院
2018年5月14-5月18于岳阳市枫树小学见习
2018年9月-2019年1日于临湘市詹桥镇沙团小学实习
</t>
  </si>
  <si>
    <t>2018年5月14日-5月18日于岳阳市枫树小学见习，担任班主任一职
2018年9月-2019年1日于临湘市詹桥镇沙团小学实习，期间担任小学二年级一班班主任、数学老师一职，期间获得领导、同事和家长的一致好评</t>
  </si>
  <si>
    <t>1021201906131828327385</t>
  </si>
  <si>
    <t>370883198511190032</t>
  </si>
  <si>
    <t>张文超</t>
  </si>
  <si>
    <t>18974488848</t>
  </si>
  <si>
    <t>1985-11-19</t>
  </si>
  <si>
    <t>湖南张家界</t>
  </si>
  <si>
    <t>3235942936@qq.com</t>
  </si>
  <si>
    <t>湖南张家界永定区蓝色港湾9栋</t>
  </si>
  <si>
    <t xml:space="preserve">2004.9-2008.6吉首大学学习
2008.6-2018.5张家界从事旅游工作，导游，部门经理，张 
                           家界海外国旅
2018.9-2019.6长沙宁乡市煤炭坝双龙小学语文代课教师
</t>
  </si>
  <si>
    <t xml:space="preserve">2018.9-2019.6长沙宁乡市煤炭坝双龙小学语文代课教师
</t>
  </si>
  <si>
    <t>1021201906131832517388</t>
  </si>
  <si>
    <t>43132119911205002X</t>
  </si>
  <si>
    <t>朱丽</t>
  </si>
  <si>
    <t>18873871997</t>
  </si>
  <si>
    <t>1991-12-05</t>
  </si>
  <si>
    <t>贵州师范大学</t>
  </si>
  <si>
    <t>湖南省冷水江市万盛广场</t>
  </si>
  <si>
    <t>高中地理</t>
  </si>
  <si>
    <t>2016年9月-2017年1月在新化西河小水完小代二年级语文和一年级数学
2017年3月-2017年7月在冷水江梓龙杨桥小学代四年级语文</t>
  </si>
  <si>
    <t>1021201906131833027389</t>
  </si>
  <si>
    <t>432502199102278322</t>
  </si>
  <si>
    <t>李燕霞</t>
  </si>
  <si>
    <t>15197824739</t>
  </si>
  <si>
    <t>1991-02-27</t>
  </si>
  <si>
    <t xml:space="preserve">湖南第一师范学院 </t>
  </si>
  <si>
    <t xml:space="preserve">2009年9月至2013年6月就读于湖南第一师范学院英语专业
2013年6月至2014年6月从事外贸工作
2014年8月至今在娄底新化县温塘镇中心学校从教 </t>
  </si>
  <si>
    <t xml:space="preserve">2016年2018年所带语文数学全镇一二名
</t>
  </si>
  <si>
    <t>1021201906131833507391</t>
  </si>
  <si>
    <t>653130199106213169</t>
  </si>
  <si>
    <t>李阳芳</t>
  </si>
  <si>
    <t>15576495209</t>
  </si>
  <si>
    <t>1991-06-21</t>
  </si>
  <si>
    <t>2018-12-30</t>
  </si>
  <si>
    <t>湖南省邵阳市新宁县马头桥镇中心小学</t>
  </si>
  <si>
    <t>2014年9月至今于湖南省邵阳市新宁县马头桥镇中心小学工作     担任小学语文教师一职</t>
  </si>
  <si>
    <t xml:space="preserve">="在2015年下学期全镇义务教育发展水平评价中，荣获五年级语文第二名；
在2016年上学期全镇义务教育发展水平评价中，荣获五年级语文第一名；
在2016年下学期马头桥镇小学质量检测评价中，荣获六年级语文一等奖；
在2017年上学期马头桥镇小学质量检测评价中，荣获六年级语文一等奖；
在2017年下学期马头桥镇举行的“一齐三比”教学比武中，荣获二等奖；
在2018年“新宁县”送教下乡“培训活动中，我的《我要的是葫芦》被评为优质课；                                  </t>
  </si>
  <si>
    <t>1021201906131840567396</t>
  </si>
  <si>
    <t>430321199411100030</t>
  </si>
  <si>
    <t>易盈醉</t>
  </si>
  <si>
    <t>15273232367</t>
  </si>
  <si>
    <t>1994-11-10</t>
  </si>
  <si>
    <t>湖南省湘潭县易俗河镇牛头岭三尺岭13号</t>
  </si>
  <si>
    <t>327623400@qq.com</t>
  </si>
  <si>
    <t>湖南省冷水江市四公司7栋</t>
  </si>
  <si>
    <t>2019.7（已提交资料，等待拿证）</t>
  </si>
  <si>
    <t>湘潭县人才就业中心</t>
  </si>
  <si>
    <t>篮球；吉他</t>
  </si>
  <si>
    <t xml:space="preserve">2009.9—2012.6 在湘潭县第一中学读高中
2012.9—2016.6 在湘潭市湘潭大学兴湘学院读大学
2018.6—现在   在新化县古塘完小代课
</t>
  </si>
  <si>
    <t>2017.6—2018.5 在长沙市学成国际教育机构当初中数学老师。
2018.6—现在   在新化县古塘完小代课。
本人做事认真负责，为人亲和，受到领导、同事和学生的喜爱和好评。</t>
  </si>
  <si>
    <t>1021201906131842047399</t>
  </si>
  <si>
    <t>431281199805295661</t>
  </si>
  <si>
    <t>易芳圆</t>
  </si>
  <si>
    <t>17369415584</t>
  </si>
  <si>
    <t>1998-05-29</t>
  </si>
  <si>
    <t>湖南洪江</t>
  </si>
  <si>
    <t>1970698336@qq.com</t>
  </si>
  <si>
    <t>湖南省洪江市雪峰镇大坪</t>
  </si>
  <si>
    <t>湖南省洪江市人力资源服务中心</t>
  </si>
  <si>
    <t>2013-9——2016-6就读于洪江市黔阳一中
2016-9——2019-6就读于湖南民族职业学院，期间在2018年下学期进行了为期一个学期的实习。</t>
  </si>
  <si>
    <t>1021201906131846267403</t>
  </si>
  <si>
    <t>432524199902033428</t>
  </si>
  <si>
    <t>阳玲</t>
  </si>
  <si>
    <t>18773009265</t>
  </si>
  <si>
    <t>1999-02-03</t>
  </si>
  <si>
    <t>2420597174@qq.com</t>
  </si>
  <si>
    <t>湖南省娄底市新化县琅塘镇太平村</t>
  </si>
  <si>
    <t>ps</t>
  </si>
  <si>
    <t xml:space="preserve">2014年9月至2017年6月就读于娄底幼儿师范学校小教大专班，2017年9月至2019年6月就读于湖南民族职业学院初等教育学院小学教育   </t>
  </si>
  <si>
    <t>2018年5月至2018年5月在岳阳蔡家村小学担任助教，2018年5月至2018年5月在岳阳枫树小学见习，2018年9月至2019年1月岳阳临湘源潭中学担任实习老师，2019年3月至2019年6月在岳阳平江上塔市中心学校担任实习老师。</t>
  </si>
  <si>
    <t>1021201906131851367407</t>
  </si>
  <si>
    <t>430527199906177223</t>
  </si>
  <si>
    <t>陈梦婷</t>
  </si>
  <si>
    <t>13762598217</t>
  </si>
  <si>
    <t>1999-06-17</t>
  </si>
  <si>
    <t xml:space="preserve"> 湘南幼儿师范高等专科学校</t>
  </si>
  <si>
    <t>1596059624@qq.com</t>
  </si>
  <si>
    <t>湖南省邵阳市绥宁县长铺镇文家寨140号</t>
  </si>
  <si>
    <t>绥宁一小2004.09-2010.06
绥宁县民族中学2010.09-2013.06
绥宁县第一中学2013.09-2016.06
湘南幼儿师范高等专科学校2016.09-2019.06</t>
  </si>
  <si>
    <t>教育实习：郴州市七完小2018.11-2018.12
顶岗实习：郴州市桂阳五中2019.02-2019.06八年级数学</t>
  </si>
  <si>
    <t>1021201906131854517410</t>
  </si>
  <si>
    <t>432502199606198326</t>
  </si>
  <si>
    <t>苏璐</t>
  </si>
  <si>
    <t>18817075063</t>
  </si>
  <si>
    <t>1996-06-19</t>
  </si>
  <si>
    <t>1915859482@qq.com</t>
  </si>
  <si>
    <t>湖南省冷水江市岩口镇槐花村</t>
  </si>
  <si>
    <t>高级中学语文教师</t>
  </si>
  <si>
    <t>2011年9月-2014年6月，于冷水江市第一中学就读高中；
2014年9月-2018年6月，于湖南文理学院就读大学。</t>
  </si>
  <si>
    <t>2017年10月-12月，于常德市崇德中学进行初一语文教师兼班主任实习；
2018年9月-2019年7月，于湖南省冷水江市金竹山镇中心学校担任初二两个班的语文教学（无编制）</t>
  </si>
  <si>
    <t>1021201906131858107412</t>
  </si>
  <si>
    <t>43250219960105004X</t>
  </si>
  <si>
    <t>彭佳欣</t>
  </si>
  <si>
    <t>15773278710</t>
  </si>
  <si>
    <t>1996-01-05</t>
  </si>
  <si>
    <t>849760433@qq.com</t>
  </si>
  <si>
    <t>拉丁舞</t>
  </si>
  <si>
    <t>2009.9—2012.6 在冷水江市第一中学读高中
2012.9—2016.6 在湘潭大学兴湘学院读大学
2017.6—2019.2 在新化县白塘学校代课</t>
  </si>
  <si>
    <t>2017.6—2019.2 在新化县白塘学校代课
本人做事有责任感，认真努力，钻研教法，受到同事和学生的喜爱。</t>
  </si>
  <si>
    <t>1021201906131902177415</t>
  </si>
  <si>
    <t>432524199106188023</t>
  </si>
  <si>
    <t>伍艳玲</t>
  </si>
  <si>
    <t>18374253418</t>
  </si>
  <si>
    <t>1991-06-18</t>
  </si>
  <si>
    <t>湖南省新化县油溪乡莲花庵村</t>
  </si>
  <si>
    <t>540629329@qq.com</t>
  </si>
  <si>
    <t>湖南省冷水江市金石山庄十栋四楼</t>
  </si>
  <si>
    <t>2010.9-2014.6    在湖南农业大学教育学院就读；
2014.6-2016.9    在东方南北文武学校教小学语文兼班主任。</t>
  </si>
  <si>
    <t>1021201906131905217418</t>
  </si>
  <si>
    <t>430523198906134362</t>
  </si>
  <si>
    <t>陈群伍</t>
  </si>
  <si>
    <t>18973882039</t>
  </si>
  <si>
    <t>1989-06-13</t>
  </si>
  <si>
    <t>1989年6月</t>
  </si>
  <si>
    <t>383424401@qq.com</t>
  </si>
  <si>
    <t>娄底市娄星区电力科技园</t>
  </si>
  <si>
    <t>2011年06月</t>
  </si>
  <si>
    <t>湖南省新华书店有限责任公司娄底市分公司</t>
  </si>
  <si>
    <t>2004.09-2005.12 邵阳县第一中学
2006.02-2007.06 邵阳县石齐学校
2007.09-2011.06 邵阳学院
2011.08-2018.02 双峰县新华书店
2018.03至今     娄底市新华书店</t>
  </si>
  <si>
    <t>2010.10 邵阳县九公桥镇中学实习
2011.03  邵阳县小溪市中心学校实习</t>
  </si>
  <si>
    <t>1021201906131911267420</t>
  </si>
  <si>
    <t>432524199905181426</t>
  </si>
  <si>
    <t>曾琳</t>
  </si>
  <si>
    <t>18673820892</t>
  </si>
  <si>
    <t>1999-05-18</t>
  </si>
  <si>
    <t>湖南省新化县上梅镇城南街居委会福景山社区5号</t>
  </si>
  <si>
    <t>2014年9月至2017年6月于娄底幼儿师范学校就读
2017年9月至2018年6月于湖南民族职业学院就读
2018年9月至2019年1月于岳阳市临湘市源潭中学实习
2019年3月至2019年6月于岳阳市华容县鲇鱼须镇中心小学实习</t>
  </si>
  <si>
    <t>1021201906131913067421</t>
  </si>
  <si>
    <t>432524199001107821</t>
  </si>
  <si>
    <t>张劲松</t>
  </si>
  <si>
    <t>15073829038</t>
  </si>
  <si>
    <t>1990-01-10</t>
  </si>
  <si>
    <t>湖南省娄底市新化县温塘镇大兴村四组</t>
  </si>
  <si>
    <t>2323907132@qq.com</t>
  </si>
  <si>
    <t>娄底市教育局毕业生办公室</t>
  </si>
  <si>
    <t>本人于2015年毕业于长沙学院旅游管理专业，之后从事专业相关工作一年半，2018年上半年在冷水江铁山小学代课半年，分别教一年级与五年级数学兼五年级班主任，并在期末考试中五年级取得学区第一名一年级取得学区第四名的好成绩，2018年下半年在新化代课，获得了较为丰富的教学经验</t>
  </si>
  <si>
    <t>2018年上半年在冷水江铁山小学代课，教五年级与一年级数学兼五年级班主任，期末考试中五年级取得学区第一名，一年级取得学区第四名，下半年在新化代课，听了很多老师的课，并从中获得了许多教学经验</t>
  </si>
  <si>
    <t>1021201906131916497422</t>
  </si>
  <si>
    <t>432502199908210028</t>
  </si>
  <si>
    <t>宋仕琦</t>
  </si>
  <si>
    <t>17873221507</t>
  </si>
  <si>
    <t>1999-08-21</t>
  </si>
  <si>
    <t>874156249@qq.com</t>
  </si>
  <si>
    <t>湖南省娄底市冷水江幼儿师范学校</t>
  </si>
  <si>
    <t>2014年9月—2017年6月在冷水江市幼儿师范学校就读；
2017年9月—2019年6月在湖南民族职业学院初等教育学院就读；
2018年下半年在湖南省岳阳市临湘市进行为期半年的实习；</t>
  </si>
  <si>
    <t>在校期间进行了为期半年的实习，深受指导老师喜爱，并被评为优秀实习生的称号；每年暑假坚持在培训机构工作，锻炼自己能力，提高教学质量。</t>
  </si>
  <si>
    <t>1021201906131921267424</t>
  </si>
  <si>
    <t>432502199009285421</t>
  </si>
  <si>
    <t>李莫愁</t>
  </si>
  <si>
    <t>18373865128</t>
  </si>
  <si>
    <t>1990-09-28</t>
  </si>
  <si>
    <t>湖南省冷水江市渣渡镇铁山村五组</t>
  </si>
  <si>
    <t>扎实肯干，有上进心</t>
  </si>
  <si>
    <t>本人2008年9月至2011年6月在冷水江市第六中学读高中，2011年9月至2014年6月就读于吉首大学师范学院初等教育系，2014年在冷水江办事处中心小学实习，2014年9月至今在吉庆镇中心小学任小学语文教师</t>
  </si>
  <si>
    <t>曾多次被评为优秀教师，获多次嘉奖</t>
  </si>
  <si>
    <t>1021201906131921587425</t>
  </si>
  <si>
    <t>522223199601020067</t>
  </si>
  <si>
    <t>林欣</t>
  </si>
  <si>
    <t>18212469612</t>
  </si>
  <si>
    <t>1996-01-02</t>
  </si>
  <si>
    <t>贵州省铜仁市玉屏侗族自治县</t>
  </si>
  <si>
    <t>2019年7月31号之前</t>
  </si>
  <si>
    <t>2012年9月1日—2015年7月1日 高中在贵州省铜仁市玉屏侗族自治县玉屏民族中学就读
2015年9月1日—2019年7月1日  大学在贵州省铜仁市铜仁学院</t>
  </si>
  <si>
    <t>1021201906131925137429</t>
  </si>
  <si>
    <t>432524198705080626</t>
  </si>
  <si>
    <t>刘艳平</t>
  </si>
  <si>
    <t>18711812660</t>
  </si>
  <si>
    <t>1987-05-08</t>
  </si>
  <si>
    <t>西华师范大学</t>
  </si>
  <si>
    <t>新化县西河镇广益大市场</t>
  </si>
  <si>
    <t>2003年9月至2006年6月     就读于新化二中
2006年9月至2009年6月     就读于四川文理学院     电子信息工程专业
2009年9月至2011年7月      就读于西华师范大学     电子信息工程专业</t>
  </si>
  <si>
    <t>1021201906131928427431</t>
  </si>
  <si>
    <t>432502198402180023</t>
  </si>
  <si>
    <t>蔡乐</t>
  </si>
  <si>
    <t>13786816494</t>
  </si>
  <si>
    <t>1984-02-18</t>
  </si>
  <si>
    <t>2005年6月</t>
  </si>
  <si>
    <t>冷水江市布溪民祥街5号</t>
  </si>
  <si>
    <t>1990年-1996年 小学毕业于冷水江二中
1996年-2002年  初高中毕业于冷水江二中
2002年-2005年 大学毕业于人文科技学院</t>
  </si>
  <si>
    <t>现已在冷江沙办中小代课一年</t>
  </si>
  <si>
    <t>1021201906131931067434</t>
  </si>
  <si>
    <t>522625199412220048</t>
  </si>
  <si>
    <t>蒋静萍</t>
  </si>
  <si>
    <t>15870240569</t>
  </si>
  <si>
    <t>1994-12-22</t>
  </si>
  <si>
    <t>贵州省镇远县</t>
  </si>
  <si>
    <t>2011年9月1日-2014年7月1日 高中就读于贵州省镇远县镇远第一中学
2014年9月1日-2015年7月1日 高中复读在贵州省镇远县镇远第一中学</t>
  </si>
  <si>
    <t>1021201906131934517438</t>
  </si>
  <si>
    <t>43250220000710002X</t>
  </si>
  <si>
    <t>颜心怡</t>
  </si>
  <si>
    <t>13789004855</t>
  </si>
  <si>
    <t>2000-07-10</t>
  </si>
  <si>
    <t>湖南民族学院</t>
  </si>
  <si>
    <t>1284520028@qq.com</t>
  </si>
  <si>
    <t>湖南省冷水江市四四零一生活区</t>
  </si>
  <si>
    <t>2019.6.25学校统一发放</t>
  </si>
  <si>
    <t>冷水江人力资源市场</t>
  </si>
  <si>
    <t>沟通，朗诵</t>
  </si>
  <si>
    <t>2014.9—2017.6  就读于娄底幼儿师范学院
2017.9—2018.6  就读于湖南民族学院
2018.9—2019.1  实习于岳阳市岳阳楼区枫树小学
2019.2—2019.6  就读于湖南民族学院</t>
  </si>
  <si>
    <t>在岳阳楼区枫树小学任教一年级数学，合格率百分百。优良率百分之92以上</t>
  </si>
  <si>
    <t>1021201906131938597440</t>
  </si>
  <si>
    <t>432524199309138843</t>
  </si>
  <si>
    <t>龚艺嘉</t>
  </si>
  <si>
    <t>18373881776</t>
  </si>
  <si>
    <t>湖南省娄底市新化县圳上镇山溪中学</t>
  </si>
  <si>
    <t>中小学一级，无证，已经公示；小学数学</t>
  </si>
  <si>
    <t>美术、朗诵</t>
  </si>
  <si>
    <t>="我叫龚艺嘉，女，出生于1993年09月13日。2013年06月毕业于湖南第一师范学院，同年获得湖南师范大学自考本科文凭，2013年08月至今分配在新化县圳上镇山溪中学任教，现为小学数学中小学一级教师（已经公示，暂未发证）。期间工作兢兢业业，服从领导安排，2013年08月至2015年07月担任班主任工作，2016年09月至今担任学校信息员工作。先后担任过小学数学，初中数学，初中生物的教学任务，教学成果显著，所教学的科目都曾多次获得镇第二、三名的好成绩。多年来积极参加各种活动，努力提升自己，2015年获圳</t>
  </si>
  <si>
    <t>2015年上六年级数学全镇第二，
2018年下学期五年级数学全镇第二。</t>
  </si>
  <si>
    <t>1021201906131942587444</t>
  </si>
  <si>
    <t>432524199508093449</t>
  </si>
  <si>
    <t>刘姿</t>
  </si>
  <si>
    <t>13617441820</t>
  </si>
  <si>
    <t>1995-08-09</t>
  </si>
  <si>
    <t>湖南省娄底市新化县琅瑭镇长溪村</t>
  </si>
  <si>
    <t>2017-6-1</t>
  </si>
  <si>
    <t>15355193592qq.com</t>
  </si>
  <si>
    <t>2007.9.1-2010.6.1,就读于杨木洲中学
2010.9.1-2013.6.1,就读于新化第四高中
2013.9.1-2017.6.1,就读于吉首大学张家界学院</t>
  </si>
  <si>
    <t>1021201906131957017447</t>
  </si>
  <si>
    <t>432502198605246029</t>
  </si>
  <si>
    <t>李琼</t>
  </si>
  <si>
    <t>15273830332</t>
  </si>
  <si>
    <t>1986-05-24</t>
  </si>
  <si>
    <t>454882423@qq.com</t>
  </si>
  <si>
    <t>湖南省冷水江市同兴乡同心村2组</t>
  </si>
  <si>
    <t>冷水江人力资源保障局</t>
  </si>
  <si>
    <t>2002年9月至2005年6月就读于冷水江市第六中学133班。
2005年9月至2008年6月就读于湖南人文科技学院英语教育专业。
2011年9月至2015年7月就职于育英幼儿园任班主任老师。
2018年9月至今就职于温泉学校，任三年级数学代课老师。</t>
  </si>
  <si>
    <t>现就职于温泉学校，任三年级数学代课老师。</t>
  </si>
  <si>
    <t>1021201906131957077448</t>
  </si>
  <si>
    <t>433122199504256024</t>
  </si>
  <si>
    <t>邓斯瑶</t>
  </si>
  <si>
    <t>17774379205</t>
  </si>
  <si>
    <t>1995-04-25</t>
  </si>
  <si>
    <t>2011年9月至2014年7月在湖南省泸溪县泸溪一中学习，2014年9月至2015年7月在湖南省泸溪县泸溪一中复读，
2015年9月至2019年7月在贵州省铜仁市铜仁学院就读</t>
  </si>
  <si>
    <t>1021201906132002087452</t>
  </si>
  <si>
    <t>432524199308090016</t>
  </si>
  <si>
    <t>刘雨霁</t>
  </si>
  <si>
    <t>13875411610</t>
  </si>
  <si>
    <t>1993-08-09</t>
  </si>
  <si>
    <t>湖南省新化县天华南路62号</t>
  </si>
  <si>
    <t>2012.9——2016.6 长沙医学院
2016.9——至今 湖南省新化县田坪镇白岩学校</t>
  </si>
  <si>
    <t>所任科目多次取得全镇前三</t>
  </si>
  <si>
    <t>1021201906132004057454</t>
  </si>
  <si>
    <t>432502199402047120</t>
  </si>
  <si>
    <t>童小芬</t>
  </si>
  <si>
    <t>18673882859</t>
  </si>
  <si>
    <t>湖南省娄底冷水江市矿山乡洞下村九组</t>
  </si>
  <si>
    <t>t564009779@qq.com</t>
  </si>
  <si>
    <t>湖南省娄底冷水江市矿山乡洞下村</t>
  </si>
  <si>
    <t>小学二级教师</t>
  </si>
  <si>
    <t>湖南省娄底市新化县温塘镇中心小学</t>
  </si>
  <si>
    <t>画画、摄影</t>
  </si>
  <si>
    <t>2015年9月至2016年1月 于矿山中学代课
2016年2月至2016年6月于矿山乡洞下小学代课
2016年9月-至今  t通过特岗招聘于新化县温塘镇中心小学工作</t>
  </si>
  <si>
    <t>于新化县温塘镇中心小学教学三年以及取得了二级教师职称并获得了一些列奖项</t>
  </si>
  <si>
    <t>1021201906132008597457</t>
  </si>
  <si>
    <t>430521199405284962</t>
  </si>
  <si>
    <t>汤海叶</t>
  </si>
  <si>
    <t>15274869174</t>
  </si>
  <si>
    <t xml:space="preserve"> 湖南第一师范学院</t>
  </si>
  <si>
    <t>湖南省娄底市万豪城市花园2栋B座</t>
  </si>
  <si>
    <t>语文写作</t>
  </si>
  <si>
    <t>本人爱好教学，尤其在语文教育科目中有自己心得，能够很好的让学生理解和应用</t>
  </si>
  <si>
    <t>="2014.1-2014.6 娄底石井中心小学实习   语文教学
   通过实习，让我了解到教师的伟大，教师工作的神圣，他真的是人类灵魂的工程师，教师的工作不仅仅是“传道、授业、解惑”，而是要发自内心的关心爱护学生，帮助他们成长。在教授他们知识的同时，更重要的是教他们如何做人，这才是教师意义所在。
2014.9-2019.1 娄底星星实验学校   语文教学兼班主任
   5年任职期间，陪伴着孩子们从一年级步入五年级，陪伴的不仅是岁月，更是对孩子的那份热爱和责任，更是家长给与的信任，带领着他们从</t>
  </si>
  <si>
    <t>1021201906132013547460</t>
  </si>
  <si>
    <t>432503199511110084</t>
  </si>
  <si>
    <t>张思翔</t>
  </si>
  <si>
    <t>18774798497</t>
  </si>
  <si>
    <t>1995-11-11</t>
  </si>
  <si>
    <t>湖南省涟源市蓝田办事处建中村十组</t>
  </si>
  <si>
    <t xml:space="preserve">2018.06-2019.03长沙培训机构工作
2014.09-2018.06怀化学院学习
</t>
  </si>
  <si>
    <t>1021201906132016017462</t>
  </si>
  <si>
    <t>43250219850424303X</t>
  </si>
  <si>
    <t>邹禹斌</t>
  </si>
  <si>
    <t>18692842535</t>
  </si>
  <si>
    <t>1985-04-24</t>
  </si>
  <si>
    <t>湖北省华中师范大学汉口分校</t>
  </si>
  <si>
    <t>湖南省娄底冷水江市</t>
  </si>
  <si>
    <t>2008年6月30日</t>
  </si>
  <si>
    <t>湖南省娄底冷水江市江北新村</t>
  </si>
  <si>
    <t>2003年9月-2008年6月 湖北省华中师范大学汉口分校
2009年9月-2012年6月 湖南省娄底涟源行知中学教务员
2015年3月-2016年6月 湖南省冷水江市英才实验学校教师
2016年9月-至今      湖南省邵阳县下花桥镇中心学校教师</t>
  </si>
  <si>
    <t xml:space="preserve">2009年9月-2012年6月 湖南省娄底涟源行知中学教务员
2015年3月-2016年6月 湖南省冷水江市英才实验学校教师
2016年9月-至今      湖南省邵阳县下花桥镇中心学校教师
2017年湖南邵阳县下花桥镇又兴学校优秀班主任和优秀教师
2018年湖南邵阳县下花桥镇中心学校先进个人
2018年被湖南省邵阳县教育局评为“优秀少先队辅导员”
</t>
  </si>
  <si>
    <t>1021201906132032347470</t>
  </si>
  <si>
    <t>432501199607131020</t>
  </si>
  <si>
    <t>刘荣纳敏</t>
  </si>
  <si>
    <t>15200358258</t>
  </si>
  <si>
    <t>湖南省娄底市娄星区仙人阁816栋</t>
  </si>
  <si>
    <t>2014年9月 至 2018年6月 湖南科技大学潇湘学院</t>
  </si>
  <si>
    <t>1021201906132038217474</t>
  </si>
  <si>
    <t>441622199311112566</t>
  </si>
  <si>
    <t>罗丽容</t>
  </si>
  <si>
    <t>18316841674</t>
  </si>
  <si>
    <t>1993-11-11</t>
  </si>
  <si>
    <t>汉语言文学教育</t>
  </si>
  <si>
    <t>广东河源</t>
  </si>
  <si>
    <t>湖南省长沙市雨花区韶山中路雨花巷31号</t>
  </si>
  <si>
    <t>2015.5.12</t>
  </si>
  <si>
    <t>广东省河源市龙川县民政局</t>
  </si>
  <si>
    <t xml:space="preserve">篮球 书法 跑步 </t>
  </si>
  <si>
    <t xml:space="preserve">2012年9月至2015年6月河源职业技术学院   数学教育         
2012年9月至2015年6月华南师范大学   汉语言文学教育       
2015年9月至2017年9月湖北省武汉市义务兵 通信+话务员
2017年9月至2019年2月河源卫星小学六年级 数学+班主任
2019年3月至至今  长沙市芙蓉区大同小学三年级  数学
</t>
  </si>
  <si>
    <t xml:space="preserve">="2014年9月至2015年1月  河源高埔小学 优秀班主任（全校数学平均分第一）
2015年3月至2015年7月 河源源南学校 优秀班主任
2015年9月至2017年9月 湖北省武汉市 嘉奖和优秀义务兵
2016年9月至2017年9月 湖北省武汉市 兼任副班长并评委优秀话务员
2017年9月至2018年1月 河源卫星学校文艺汇演第一二名（优秀指导老师）
2018年3月至2018年9月 河源卫星小学  毕业班成绩位于源城区第四名
2018年9月至至今   河源卫星小学   学生总体成绩提高</t>
  </si>
  <si>
    <t>1021201906132046007476</t>
  </si>
  <si>
    <t>432524199009108941</t>
  </si>
  <si>
    <t>15243833191</t>
  </si>
  <si>
    <t>1990-09-10</t>
  </si>
  <si>
    <t>湖南省新化县圳上镇回龙村第八村民小组010号</t>
  </si>
  <si>
    <t>2015年6月20日</t>
  </si>
  <si>
    <t>2011年9月到2015年6月在湖南商学院北津学院学习
2015年8月至今在新化海龙中学工作</t>
  </si>
  <si>
    <t>1021201906132050097478</t>
  </si>
  <si>
    <t>431382200001050244</t>
  </si>
  <si>
    <t>邱艳广</t>
  </si>
  <si>
    <t>17670535799</t>
  </si>
  <si>
    <t>2000-01-05</t>
  </si>
  <si>
    <t>湖南省涟源市湄江镇栗山村</t>
  </si>
  <si>
    <t>涟源人才市场</t>
  </si>
  <si>
    <t>体育，数学</t>
  </si>
  <si>
    <t>2014年9月-2017年6月，就读湖南娄底幼儿师范学校
2017年9月-2018年6月，就读湖南民族职业学院，并在初等教育学院担任推普部成员
2018年9月-2019年1月，在湖南岳阳市临湘市五里中心小学担任三年级的数学、英语以及音乐老师
2019年2月-2019年6月，就读湖南民族职业学院</t>
  </si>
  <si>
    <t>2018年9月-2019年1月，在湖南岳阳市临湘市五里中心小学担任三年级的数学、英语以及音乐老师，并且所教班级在期末考试上获得英语年级第一</t>
  </si>
  <si>
    <t>1021201906132108067483</t>
  </si>
  <si>
    <t>43250219920702832X</t>
  </si>
  <si>
    <t>黄媛</t>
  </si>
  <si>
    <t>13973825504</t>
  </si>
  <si>
    <t>娄底市冷水江市</t>
  </si>
  <si>
    <t>湖南省冷水江市布溪公安分局家属楼</t>
  </si>
  <si>
    <t xml:space="preserve">2010年9月至2014年6月在湖南科技大学潇湘学院就读
2014年9月至2016年6月在冷水江市桃园学校上课
2016年9月至今在新化吉庆镇中心小学上课
</t>
  </si>
  <si>
    <t>所带的班级数学成绩排名年级第一</t>
  </si>
  <si>
    <t>1021201906132109347485</t>
  </si>
  <si>
    <t>432524198902012542</t>
  </si>
  <si>
    <t>陈满云</t>
  </si>
  <si>
    <t>15197800071</t>
  </si>
  <si>
    <t>1989-02-01</t>
  </si>
  <si>
    <t>新化县孟公镇太平村</t>
  </si>
  <si>
    <t>湖南高速娄底管理处</t>
  </si>
  <si>
    <t>2008年9月-2012年6月   湖南工业大学学习
2012年7月-2014年5月      在企业做会计
2014年6月-至今        娄底高速大熊山收费站监控员</t>
  </si>
  <si>
    <t>1021201906132114277488</t>
  </si>
  <si>
    <t>432502199702024828</t>
  </si>
  <si>
    <t>潘裴</t>
  </si>
  <si>
    <t>15673822955</t>
  </si>
  <si>
    <t>1997-02-02</t>
  </si>
  <si>
    <t>1169062536@qq.com</t>
  </si>
  <si>
    <t>湖南省娄底市冷水江市布溪渣洋村</t>
  </si>
  <si>
    <t>本人是2019应届毕业生，专业是计算机科学与技术，现在潘桥中学担任初中数学代课老师，大学期间从在各培训学校兼职助教</t>
  </si>
  <si>
    <t>现在潘桥中学担任初中数学代课老师，大学期间从在各培训学校兼职助教，于2018年考试小学数学教师资格证</t>
  </si>
  <si>
    <t>1021201906132114327489</t>
  </si>
  <si>
    <t>432522199809120102</t>
  </si>
  <si>
    <t>龙雨</t>
  </si>
  <si>
    <t>18692825038</t>
  </si>
  <si>
    <t>1998-09-12</t>
  </si>
  <si>
    <t>897755515@qq.com</t>
  </si>
  <si>
    <t>湖南省双峰县永丰镇文星街114号</t>
  </si>
  <si>
    <t>美术、阅读</t>
  </si>
  <si>
    <t>2017年9月-2019年6月在湖南民族职业学院获得“五四优评”奖、第三届与礼仪有关的手抄报一等奖、第一届保护地球手抄报一等奖。</t>
  </si>
  <si>
    <t>2017年6月-8月在湖南省双峰县艺海画室当美术老师一职。
2018年5月在湖南省岳阳市岳阳楼区枫树小学见习一周。
2018年9月-2019年1月在湖南省岳阳市临湘市源潭镇源潭中学，担任小学四年级数学老师一职。</t>
  </si>
  <si>
    <t>1021201906132116057491</t>
  </si>
  <si>
    <t>432501198912300025</t>
  </si>
  <si>
    <t>刘蔚</t>
  </si>
  <si>
    <t>13341387706</t>
  </si>
  <si>
    <t>1989-12-30</t>
  </si>
  <si>
    <t>娄底市娄星区乐坪西街城西惠民小区</t>
  </si>
  <si>
    <t>20100501</t>
  </si>
  <si>
    <t>2010-2011娄底市第二小学
2011-2016娄底市质量技术监督局</t>
  </si>
  <si>
    <t>1021201906132122077493</t>
  </si>
  <si>
    <t>432503199703264686</t>
  </si>
  <si>
    <t>聂慧贞</t>
  </si>
  <si>
    <t>18570516276</t>
  </si>
  <si>
    <t>2409843383@qq.com</t>
  </si>
  <si>
    <t>湖南省涟源市渡头塘镇</t>
  </si>
  <si>
    <t>2018-5-20</t>
  </si>
  <si>
    <t>绘画、舞蹈</t>
  </si>
  <si>
    <t>2012-2015就读于娄底工贸
2015-2018就读于湘南幼儿师范高等专科学校</t>
  </si>
  <si>
    <t xml:space="preserve">2017.9在安仁实验学校实习任教六年级语文老师、数学老师
2017.9伊嘉儿数学上课
2018.8在清华苗幼儿园上课
2019.3在渡头塘杉山小学上五年级英语，一年级语文担任班主任
</t>
  </si>
  <si>
    <t>1021201906132122277495</t>
  </si>
  <si>
    <t>430725199701258044</t>
  </si>
  <si>
    <t>刘佳萍</t>
  </si>
  <si>
    <t>18174269763</t>
  </si>
  <si>
    <t>415700</t>
  </si>
  <si>
    <t>569014457@qq.com</t>
  </si>
  <si>
    <t>湖南省常德市桃源县</t>
  </si>
  <si>
    <t>2018-6-13</t>
  </si>
  <si>
    <t>湖南常德市桃源县教育局</t>
  </si>
  <si>
    <t>书法，善于沟通，有亲和力，有耐心</t>
  </si>
  <si>
    <t xml:space="preserve">
2015-9——2018-6湖南民族职业学院初等教育专业
2012-9——2015-6桃源县职业中专师范专业</t>
  </si>
  <si>
    <t>2017-9——2018-1岳阳县毛田小学任教
2018-3——2019-5岳阳市小书童教育机构</t>
  </si>
  <si>
    <t>1021201906132125327498</t>
  </si>
  <si>
    <t>432524199308028861</t>
  </si>
  <si>
    <t>陈静波</t>
  </si>
  <si>
    <t>18218719203</t>
  </si>
  <si>
    <t>1993-08-02</t>
  </si>
  <si>
    <t>湖南省新化县圳上镇电信局</t>
  </si>
  <si>
    <t>2008年9月-2011年6月   新化县第一中学
2011年9月-2012年6月   新化县资江中学
2012年9月-2016年6月   湖南财政经济学院
2016年6月-2017年3月   恒安集团深圳经营部  往来会计
2017年6月-2018年3月   湖南汇天商务咨询有限公司  财务助理
2018年3月-至今        待业</t>
  </si>
  <si>
    <t>小学数学教师资格证面试合格证明
小学数学教师资格证受理凭证
普通话二乙</t>
  </si>
  <si>
    <t>1021201906132137567504</t>
  </si>
  <si>
    <t>430725199611053563</t>
  </si>
  <si>
    <t>戴燕</t>
  </si>
  <si>
    <t>19974004337</t>
  </si>
  <si>
    <t>1773842865@qq.com</t>
  </si>
  <si>
    <t>湖南省常德市桃源县热市镇</t>
  </si>
  <si>
    <t>2018年6月13日</t>
  </si>
  <si>
    <t>常德市桃源县教育局</t>
  </si>
  <si>
    <t>善于沟通</t>
  </si>
  <si>
    <t>2012.9—2015.6桃源县职业中专师范专业
2015.9—2018.6湖南民族职业学院初等教育专业</t>
  </si>
  <si>
    <t>2017.9—2018.1岳阳县经济开发区梅子柿小学任教
2018.3—2019.5岳阳市小书童教育机构</t>
  </si>
  <si>
    <t>1021201906132146047507</t>
  </si>
  <si>
    <t>432502199703034825</t>
  </si>
  <si>
    <t>肖潇</t>
  </si>
  <si>
    <t>15116449613</t>
  </si>
  <si>
    <t>1997-03-03</t>
  </si>
  <si>
    <t>湖南省长沙师范学院</t>
  </si>
  <si>
    <t>2016.09</t>
  </si>
  <si>
    <t>1.本人在校期间担任校学生会的心理部部长一职，管理与组织能力较强。实习期间获得学院评选的优秀实习生。在校期间普通话达到二甲水平，计算机达到全国一级水平。毕业后任职于长沙市某公立幼儿园，工作认真负责。任职期间利用休息时间努力提升自我，取得小学语文教师资格证书。</t>
  </si>
  <si>
    <t>1.在校期间利用课余时间在托管机构兼职，主要工作的内容是辅导小学低年级的孩子完成家庭作业。
2.大学期间利用暑假时间在培训机构兼职，辅导幼儿的阅读以及写作。
3.辅导幼儿的画作曾获得全国小艺术家金奖。</t>
  </si>
  <si>
    <t>1021201906132200147513</t>
  </si>
  <si>
    <t>432502199002265145</t>
  </si>
  <si>
    <t>周丽</t>
  </si>
  <si>
    <t>13802956537</t>
  </si>
  <si>
    <t>1990-02-26</t>
  </si>
  <si>
    <t>湖南省冷水江市布溪办事处布溪居委会11组</t>
  </si>
  <si>
    <t>湖南省冷水江市禾青镇禾青学校</t>
  </si>
  <si>
    <t xml:space="preserve">2005.09~2008.06冷水江市第一中学 2008.09~2009.06 欧健补习学校 2009.09~2013.06 就读于湖南城市学院 2013.07~至今 广东凯通科技股份有限公司 </t>
  </si>
  <si>
    <t>1021201906132212217522</t>
  </si>
  <si>
    <t>433127199609096014</t>
  </si>
  <si>
    <t>尹绪辉</t>
  </si>
  <si>
    <t>13135066393</t>
  </si>
  <si>
    <t>1996-09-09</t>
  </si>
  <si>
    <t>湖南应用技术学院</t>
  </si>
  <si>
    <t>湖南省永顺县颗砂乡年丰村三组</t>
  </si>
  <si>
    <t>598651167@qq.com</t>
  </si>
  <si>
    <t>湖南省永顺县颗砂乡九年制学校</t>
  </si>
  <si>
    <t>2003年9月至2009年6月，在永顺县颗砂乡九年制学校就读小学。
2009年9月至2012年6月，在永顺二中就读初中。
2012年9月至2015年6月，在永顺二中就读高中。
2015年9月至2019年6月，在湖南应用技术学院就读大学。</t>
  </si>
  <si>
    <t>1021201906132212477523</t>
  </si>
  <si>
    <t>43250219910924001X</t>
  </si>
  <si>
    <t>姜伟豪</t>
  </si>
  <si>
    <t>15273876375</t>
  </si>
  <si>
    <t>1991-09-24</t>
  </si>
  <si>
    <t>2015.6月</t>
  </si>
  <si>
    <t>407867398@qq.com</t>
  </si>
  <si>
    <t>桃园小区东21栋</t>
  </si>
  <si>
    <t>2018.11.20</t>
  </si>
  <si>
    <t>计算机操作，声乐</t>
  </si>
  <si>
    <t>2010.9-2015.6   湖南工业大学
2015.9月至今    市自来水公司</t>
  </si>
  <si>
    <t>1021201906132215307524</t>
  </si>
  <si>
    <t>432524198911110144</t>
  </si>
  <si>
    <t>曾倩</t>
  </si>
  <si>
    <t>17873801807</t>
  </si>
  <si>
    <t>1989-11-11</t>
  </si>
  <si>
    <t>长沙师范学校</t>
  </si>
  <si>
    <t>湖南省新化县石冲口镇合龙村5组</t>
  </si>
  <si>
    <t>2005.9-2008.6 就读于新化上梅中学
2008.9-2011.6 就读于长沙师范学校，学前教育专业
2011年年初自主择业，在广州市某幼儿园工作三年
2014.9一直在新化石冲口镇某幼儿园工作</t>
  </si>
  <si>
    <t>2017年暑假在新化县长春藤国际教育培训机构，教英语</t>
  </si>
  <si>
    <t>1021201906132226277528</t>
  </si>
  <si>
    <t>430522199507223868</t>
  </si>
  <si>
    <t>刘璐璐</t>
  </si>
  <si>
    <t>17673869066</t>
  </si>
  <si>
    <t>赣南师范大学科技学院</t>
  </si>
  <si>
    <t xml:space="preserve">湖南省邵阳市新邵县 </t>
  </si>
  <si>
    <t>986906999@qq.com</t>
  </si>
  <si>
    <t>湖南省邵阳市新邵县坪上镇东岭村六组</t>
  </si>
  <si>
    <t>2018年7月18日</t>
  </si>
  <si>
    <t>打排球 阅读</t>
  </si>
  <si>
    <t xml:space="preserve">2010年9月——2014年6月 在新邵二中学习
2014年9月——2018年6月 在赣南师范大学科技学院学习
</t>
  </si>
  <si>
    <t>1021201906132234407532</t>
  </si>
  <si>
    <t>432503199102230069</t>
  </si>
  <si>
    <t>刘琴玉</t>
  </si>
  <si>
    <t>18675721068</t>
  </si>
  <si>
    <t>1991-02-23</t>
  </si>
  <si>
    <t>湖南理工学院南湖学校</t>
  </si>
  <si>
    <t>湖南娄底市涟源市</t>
  </si>
  <si>
    <t>湖南娄底市涟源市六亩塘镇温田村</t>
  </si>
  <si>
    <t>2017年10月31日</t>
  </si>
  <si>
    <t>2006-2009年在涟源第一中学读高中。
2009-2013年在湖南理工学院南湖学院读大学。
2013-2018年在佛山市南海区大沥镇盐步乔治中英双语学校任教。
2018年08月至今在涟源市涟水中学任教。</t>
  </si>
  <si>
    <t>1021201906132236577534</t>
  </si>
  <si>
    <t>432502199804230024</t>
  </si>
  <si>
    <t>张君怡</t>
  </si>
  <si>
    <t>18722061689</t>
  </si>
  <si>
    <t>1998-04-23</t>
  </si>
  <si>
    <t>天津工业大学</t>
  </si>
  <si>
    <t>2019.6.17</t>
  </si>
  <si>
    <t>湖南省冷水江市路灯管理所</t>
  </si>
  <si>
    <t>2003.9-2009.6 就读于湖南省冷水江市明礼实验中学
2009.9-2012.6 就读于湖南省冷水江市明礼实验中学
2012.9-2015.6 就读于湖南省冷水江市第一中学
2015.9-2019.6 就读于天津工业大学
掌握多媒体辅助教学技术，熟悉使用powerpoint、Authorware软件制作课件
获普通话水平测试证书（二级乙等）</t>
  </si>
  <si>
    <t>1021201906132240087535</t>
  </si>
  <si>
    <t>43052319960715312X</t>
  </si>
  <si>
    <t>陈洁</t>
  </si>
  <si>
    <t>13142076304</t>
  </si>
  <si>
    <t>1996-07-15</t>
  </si>
  <si>
    <t>湖南警察学院</t>
  </si>
  <si>
    <t>2018/6</t>
  </si>
  <si>
    <t>湖南省长沙市岳麓区麓谷街道加州阳光西组团7栋101</t>
  </si>
  <si>
    <t>2018/9-今于湖南省宁乡市实验中学任教
2014/9-2018/6于湖南警察学院学习</t>
  </si>
  <si>
    <t>1021201906132243167536</t>
  </si>
  <si>
    <t>432524199004241647</t>
  </si>
  <si>
    <t>谢小红</t>
  </si>
  <si>
    <t>13357310675</t>
  </si>
  <si>
    <t>2013.6.21</t>
  </si>
  <si>
    <t>411804875@qq.com</t>
  </si>
  <si>
    <t>湖南省长沙市岳麓区罗马国际23019</t>
  </si>
  <si>
    <t>高中英语教师资格证/普通话（二甲）/一级计算机应用水平</t>
  </si>
  <si>
    <t>2013.5</t>
  </si>
  <si>
    <t>长沙市人才管理市场</t>
  </si>
  <si>
    <t xml:space="preserve"> 2006-2009，娄底市冷水江第七中学
2009-2013，湖南长沙第一师范
2013至今，外贸公司</t>
  </si>
  <si>
    <t>1021201906132243397537</t>
  </si>
  <si>
    <t>431226199202106927</t>
  </si>
  <si>
    <t>黄亚萍</t>
  </si>
  <si>
    <t>17688534757</t>
  </si>
  <si>
    <t>数字媒体技术</t>
  </si>
  <si>
    <t>湖南省怀化市鹤城区城南街道仙鹤湾</t>
  </si>
  <si>
    <t>湖南省怀化市教育局</t>
  </si>
  <si>
    <t>认真负责</t>
  </si>
  <si>
    <t>大学本科就读于湖南科技学院，专业为数字媒体技术，考了小学数学教师资格证、心理咨询师三级证、国家计算机二级、英语四级，大学在学生会担任干部。</t>
  </si>
  <si>
    <t>大学有过一段时间代课经历，也学习了很多教师行业相关知识</t>
  </si>
  <si>
    <t>1021201906132246107538</t>
  </si>
  <si>
    <t>431322199206100100</t>
  </si>
  <si>
    <t>曾滢</t>
  </si>
  <si>
    <t>18573244870</t>
  </si>
  <si>
    <t>1992-06-10</t>
  </si>
  <si>
    <t>201706-201808湖南千思装饰设计公司从事出纳
201809-201906红星美凯龙从事出纳</t>
  </si>
  <si>
    <t>1021201906132255227540</t>
  </si>
  <si>
    <t>450221198409210066</t>
  </si>
  <si>
    <t>韦丹媛</t>
  </si>
  <si>
    <t>15217013022</t>
  </si>
  <si>
    <t>1984-09-21</t>
  </si>
  <si>
    <t>井冈山学院</t>
  </si>
  <si>
    <t>壮族</t>
  </si>
  <si>
    <t>广西柳州市柳江区拉堡镇农市街74号</t>
  </si>
  <si>
    <t>2006年6月</t>
  </si>
  <si>
    <t>湖南省冷水江市禾青镇社学里村</t>
  </si>
  <si>
    <t>2007.3-2009.9 柳州源兴达科技有限公司  销售
2010.5-2012.5 SGS通标标准有限公司  客服
2013.4-2014.5 金海马家具          客服</t>
  </si>
  <si>
    <t>1021201906132307437543</t>
  </si>
  <si>
    <t>43250219971018002X</t>
  </si>
  <si>
    <t>周佳丽</t>
  </si>
  <si>
    <t>18598801889</t>
  </si>
  <si>
    <t>1997-10-18</t>
  </si>
  <si>
    <t>1462639467@qq.com</t>
  </si>
  <si>
    <t>湖南省冷水江市冷钢第一生活区</t>
  </si>
  <si>
    <t>擅长办公软件、打羽毛球</t>
  </si>
  <si>
    <t xml:space="preserve">2009年9月-2012年6月就读博雅学校
2012年9月-2015年6月就读娄底外国语学校
2015年9月-2018年6月就读于湘南幼儿师范高等专科学校
</t>
  </si>
  <si>
    <t>2017年9月--2018年2月在郴州市楚江中学实习
2018年9月--2019年6月在冷水江市冷办中心学校任教</t>
  </si>
  <si>
    <t>1021201906132312307546</t>
  </si>
  <si>
    <t>432503198602032849</t>
  </si>
  <si>
    <t>邱迪波</t>
  </si>
  <si>
    <t>13973877657</t>
  </si>
  <si>
    <t>1986-02-03</t>
  </si>
  <si>
    <t>涟源市龙塘镇沃草村湄江组</t>
  </si>
  <si>
    <t>2004年9月至2007年6月就读于湖南人文科技学院英语教育专业；2007年6月至2013年7月从事剑桥少儿英语培训；2013年9月至2016年12月自考中南大学英语本科；2017年9月至今任教于邵阳县白仓镇石龙小学。</t>
  </si>
  <si>
    <t>1021201906132318447547</t>
  </si>
  <si>
    <t>430522199103036361</t>
  </si>
  <si>
    <t>谭小晶</t>
  </si>
  <si>
    <t>13825138785</t>
  </si>
  <si>
    <t>1991-03-03</t>
  </si>
  <si>
    <t>西北政法大学</t>
  </si>
  <si>
    <t>社会工作</t>
  </si>
  <si>
    <t>湖南省新邵县龙溪铺镇邵新南路99号</t>
  </si>
  <si>
    <t>2016.7</t>
  </si>
  <si>
    <t>840362658@qq.com</t>
  </si>
  <si>
    <t>小学数学资格证</t>
  </si>
  <si>
    <t>性格开朗，待人热情，工作细心。</t>
  </si>
  <si>
    <t>2012.9-2016.7  就读西北政法大学社会工作专业
2016.8-2018.5  任职广州市白云恒福社会工作服务社青少年组
2018.6-2019.4  任职广州市黄冈培优教育培训中心小学数学老师</t>
  </si>
  <si>
    <t xml:space="preserve">
2018.6-2019.4  任职广州市黄冈培优教育培训中心小学数学老师</t>
  </si>
  <si>
    <t>1021201906132321487548</t>
  </si>
  <si>
    <t>430522199701103907</t>
  </si>
  <si>
    <t>龙惠</t>
  </si>
  <si>
    <t>18173986353</t>
  </si>
  <si>
    <t>1622354458@qq.com</t>
  </si>
  <si>
    <t>湖南省新邵县坪上镇灰溪村6组17号</t>
  </si>
  <si>
    <t>本人于2019年6月从衡阳师范学院南岳学院外语系英语专业毕业，于2018年9月至2019年1月在常宁市明珠学校实习4个月，2019年3月至2019年6月在冷水江市山姆大叔少儿英语工作。</t>
  </si>
  <si>
    <t>本人于2019年6月从衡阳师范学院南岳学院外语系英语专业毕业，在校期间先后获得了大学英语四六级证书及英语专业四级证书。于2018年9月至2019年1月在常宁市明珠学校实习4个月，2019年3月至2019年6月在冷水江市山姆大叔少儿英语工作。</t>
  </si>
  <si>
    <t>1021201906132334167551</t>
  </si>
  <si>
    <t>433127198911299475</t>
  </si>
  <si>
    <t>孙杭</t>
  </si>
  <si>
    <t>15580472945</t>
  </si>
  <si>
    <t>1989-11-29</t>
  </si>
  <si>
    <t>416709</t>
  </si>
  <si>
    <t>1009763525@qq.com</t>
  </si>
  <si>
    <t>湖南省湘西土家族苗族自治州永顺县芙蓉镇王者之村小区</t>
  </si>
  <si>
    <t xml:space="preserve">①2005年9月——200年6月在永顺一中学习
②2008年9月——2009年6月在补习班学习
③2009年9月——2013年6月在湖南工业大学学习
④2013年8月——2018年5月在云南富厦建筑工程有限公司任职
⑤2018年5月——至今在家备考教师
</t>
  </si>
  <si>
    <t>大学时期做过中小学数学家教</t>
  </si>
  <si>
    <t>1021201906132338207552</t>
  </si>
  <si>
    <t>431381199904090026</t>
  </si>
  <si>
    <t>郭婕</t>
  </si>
  <si>
    <t>15616952002</t>
  </si>
  <si>
    <t>1999-04-09</t>
  </si>
  <si>
    <t>1932957504@qq.com</t>
  </si>
  <si>
    <t>湖南省冷水江市布溪街道办事处郭家村居委会</t>
  </si>
  <si>
    <t>跳舞、画画</t>
  </si>
  <si>
    <t>2014—2019长沙师范学院</t>
  </si>
  <si>
    <t>曾在潘桥中心学校当过代课老师</t>
  </si>
  <si>
    <t>1021201906132355357556</t>
  </si>
  <si>
    <t>432502199308122323</t>
  </si>
  <si>
    <t>刘丹妮</t>
  </si>
  <si>
    <t>18173869288</t>
  </si>
  <si>
    <t>1993-08-12</t>
  </si>
  <si>
    <t>中文与社会方向</t>
  </si>
  <si>
    <t>湖南冷水江市</t>
  </si>
  <si>
    <t>湖南省冷水江市桃园北区20栋</t>
  </si>
  <si>
    <t>国家二级运动员(篮球)</t>
  </si>
  <si>
    <t>2016.06毕业湖南民族职业学院
2016.09-2018.06工作于广州市海珠区华光小学
2019.02-现在 冷水江市桃园学院(代课教师)</t>
  </si>
  <si>
    <t>1021201906140002277557</t>
  </si>
  <si>
    <t>432502199401280043</t>
  </si>
  <si>
    <t>姜宇慧</t>
  </si>
  <si>
    <t>15074861799</t>
  </si>
  <si>
    <t>1994-01-28</t>
  </si>
  <si>
    <t>视觉传达设计</t>
  </si>
  <si>
    <t>yuhui35@qq.com</t>
  </si>
  <si>
    <t>湖南省冷水江市施塘工商局</t>
  </si>
  <si>
    <t>小学美术教师资格证、高中语文教师资格证（待普通话证认定）</t>
  </si>
  <si>
    <t>绘画、设计、摄影、唱歌</t>
  </si>
  <si>
    <t>2008年09月-2011年06月冷水江市第一中学
2011年09月-2015年06月长沙理工大学城南学院
2015年06月-2016年02月新化化溪中学 代课老师
2016年05月-2018年8月 长沙市工商局雨花分局  任政府雇员
2018年8月至今 冷水江市英才学校  代课老师</t>
  </si>
  <si>
    <t>能熟练操作办公office软件以及Photoshop、AI、Coreldraw，有小学教师资格证、普通话水平测试等级证书、全国计算机二级证书、机动车C1驾驶证，并具有两年的基层教育工作经验。</t>
  </si>
  <si>
    <t>1021201906140006487559</t>
  </si>
  <si>
    <t>432501199202250021</t>
  </si>
  <si>
    <t>刘思慧</t>
  </si>
  <si>
    <t>13973805332</t>
  </si>
  <si>
    <t>1992-02-25</t>
  </si>
  <si>
    <t>373551854@qq.com</t>
  </si>
  <si>
    <t>湖南省娄底市贤童街电子研究所</t>
  </si>
  <si>
    <t>2018年5月28日</t>
  </si>
  <si>
    <t>2007-2010 娄底市第一中学 
2010.09-2014.06 湖南文理学院芙蓉学院 国际经济与贸易 
2014.10-2015.09 娄底泓达房地产开发有限公司 行政助理
2016.09-2017.11 长沙格力暖通制冷设备有限公司 材料会计
2018.09-至今  长沙银行   综合柜员</t>
  </si>
  <si>
    <t>1021201906140402007565</t>
  </si>
  <si>
    <t>430524198410105345</t>
  </si>
  <si>
    <t>戴玉姣</t>
  </si>
  <si>
    <t>13717120378</t>
  </si>
  <si>
    <t>1984-10-10</t>
  </si>
  <si>
    <t>计算机教育</t>
  </si>
  <si>
    <t>湖南省邵阳市隆回县横板桥镇横板桥居委会一组</t>
  </si>
  <si>
    <t>2007/6</t>
  </si>
  <si>
    <t>645758849@qq.com</t>
  </si>
  <si>
    <t>初级教师资格证</t>
  </si>
  <si>
    <t>2004/9至2007/6在株洲师范高等专科学校学习计算机教育，取得大专毕业证、教师资格证、二乙普通话证。
2010/3至2012/6在湖南大学学习工程管理，取得本科毕业证和学士学位证。</t>
  </si>
  <si>
    <t>2018年下学期到现在，在横板桥镇中心小学从事5年级的教育教学工作。</t>
  </si>
  <si>
    <t>1021201906140629267568</t>
  </si>
  <si>
    <t>431381200002120025</t>
  </si>
  <si>
    <t>姜燕红</t>
  </si>
  <si>
    <t>18574633212</t>
  </si>
  <si>
    <t>2000-02-12</t>
  </si>
  <si>
    <t>湖南省娄底市冷水江市中连乡余元村3组</t>
  </si>
  <si>
    <t>朗诵、尤克里里弹唱</t>
  </si>
  <si>
    <t>2014-2019年就读于湖南民族职业学院小学教育系。</t>
  </si>
  <si>
    <t>="2018年上半年于岳阳市枫树小学参加见习工作，这一工作更加强了我对于小学各个年级学生的了解，更是培养了我对于小学教师这份工作的热爱以及对学科教学的了解。
2018年下半年于临湘市源潭中学参加实习工作。在此期间我于学校教导处实习并担任八年级历史及美术的教学工作，八年级历史取得了临湘市第一的好成绩，还负责少年宫朗诵班的教学工作，均取得良好的成绩。
2019年上半年参加岳阳市周边爱心支教活动。于临湘市源潭中学任教八年级历史及五年级语文的教学，并参与少年宫朗诵班的教学工作。使我明白学习于我、于孩子们的意义</t>
  </si>
  <si>
    <t>1021201906140646197569</t>
  </si>
  <si>
    <t>432524199508291621</t>
  </si>
  <si>
    <t>刘鑫玉</t>
  </si>
  <si>
    <t>13034832199</t>
  </si>
  <si>
    <t>1995-08-29</t>
  </si>
  <si>
    <t>湖南省冷水江市布溪体育西路佳美窗帘城</t>
  </si>
  <si>
    <t>2014年9月--2017年6月   湖南幼儿师范高等专科学校
2017年9月到至今         冷水江市温泉小学（代课）</t>
  </si>
  <si>
    <t>通过代课，扎实掌握了有关小学语文教育方面知识并可以自如应用，擅长写作，曾在大学多次获奖。</t>
  </si>
  <si>
    <t>1021201906140717107570</t>
  </si>
  <si>
    <t>432522198506229229</t>
  </si>
  <si>
    <t>18166128577</t>
  </si>
  <si>
    <t>1985-06-22</t>
  </si>
  <si>
    <t>湖南省邵东县两市塘街道办事处</t>
  </si>
  <si>
    <t>2008年6月10日</t>
  </si>
  <si>
    <t>2003年-2005年娄底一中  高中
2005年-2008年湖南人文科技学院 大专  专业语文教育
2007年-2008年  娄底八中实习  认教初中一年级
2016年-2018年  在小红花幼儿园担任园长一职
2018年-至今    在檀山铺初中二年级任教</t>
  </si>
  <si>
    <t>2007年-2008年  娄底八中实习  认教初中一年级并担任班主任
2016年-2018年  在小红花幼儿园担任园长一职
2018年-至今    在檀山铺初中二年级任教 并担任班主任</t>
  </si>
  <si>
    <t>1021201906140722137571</t>
  </si>
  <si>
    <t>432503198610240680</t>
  </si>
  <si>
    <t>周文斌</t>
  </si>
  <si>
    <t>13875419971</t>
  </si>
  <si>
    <t>娄底涟源</t>
  </si>
  <si>
    <t>长沙市天心区南大桥小学</t>
  </si>
  <si>
    <t>2003.09–2005.06 娄底一中（高中），2005.09–2006.06涟源行知中学（复读），2006.09–2009.06湖南工业职业技术学院（大专），2009.09–2011.06长沙学院（全日制本科），2011.08–2017.08涟源大学生村官，2017.09至今南大桥小学（临聘教师）。</t>
  </si>
  <si>
    <t>1021201906140743197575</t>
  </si>
  <si>
    <t>430903199712013029</t>
  </si>
  <si>
    <t>张婷</t>
  </si>
  <si>
    <t>18711770351</t>
  </si>
  <si>
    <t>1997-12-01</t>
  </si>
  <si>
    <t>湖南省益阳市赫山区沧水铺镇碧云峰村</t>
  </si>
  <si>
    <t>毕业学校</t>
  </si>
  <si>
    <t xml:space="preserve">钢琴 画画 跳舞 讲故事 </t>
  </si>
  <si>
    <t>2018.6从湘南幼儿师范高等专科学校毕业，2018.6获取幼儿教师资格证，毕业后在一所公办幼儿园工作一年，有耐心、爱心、责任心，在岗位吃苦耐劳，在岗位上兢兢业业，认真，2019年10月将获取小学教师资格证</t>
  </si>
  <si>
    <t>1021201906140808427581</t>
  </si>
  <si>
    <t>432524199210170026</t>
  </si>
  <si>
    <t>黄梦圆</t>
  </si>
  <si>
    <t>18873819025</t>
  </si>
  <si>
    <t>1992-10-17</t>
  </si>
  <si>
    <t>湖南省新化县上渡办事处金资湾</t>
  </si>
  <si>
    <t>新化人才市场</t>
  </si>
  <si>
    <t>2015年6月至2016年8月于私企从事工程造价工作
2016年9月至2018年6月三支一扶服务于新化圳上镇中六完小</t>
  </si>
  <si>
    <t>1021201906140817527583</t>
  </si>
  <si>
    <t>432501199602285522</t>
  </si>
  <si>
    <t>黄樱</t>
  </si>
  <si>
    <t>15673153437</t>
  </si>
  <si>
    <t>1996-02-28</t>
  </si>
  <si>
    <t xml:space="preserve"> 共青团员</t>
  </si>
  <si>
    <t>湖南省娄底市娄星区小碧乡清泉村新元组</t>
  </si>
  <si>
    <t>2011年-2014年 娄底市第四中学
2014年-2017年  湖南民族职业学院
2017年-2019年  长沙师范学院</t>
  </si>
  <si>
    <t xml:space="preserve">2016年9月-2017年1月 岳阳市岳阳县荆州完小任教五年级
2017年2月-2017年6月 娄底市娄星区小碧中心校任教三年级
2018年9月-2019年1月 长沙市长沙县盼盼小学实习教师
</t>
  </si>
  <si>
    <t>1021201906140823397585</t>
  </si>
  <si>
    <t>431381199704090021</t>
  </si>
  <si>
    <t>李洁茹</t>
  </si>
  <si>
    <t>15581286669</t>
  </si>
  <si>
    <t>1997-04-09</t>
  </si>
  <si>
    <t>湖南省冷水江市广场东路副食公司对面国花杜康</t>
  </si>
  <si>
    <t>教育局已受理认证，预计发证时间为6/7月</t>
  </si>
  <si>
    <t>2016.7-2016.8 小学数学 家教
2017.7-2017.8 冷水江市审计局实习
2018.6-2018.10 湖南新康辉国际旅行社 计调
2019.1至今 湖南省新华书店有限责任公司冷水江市分公司 工作</t>
  </si>
  <si>
    <t>曾辅导小学四年级学生，成绩大幅度提高。</t>
  </si>
  <si>
    <t>1021201906140839497587</t>
  </si>
  <si>
    <t>43252219970102002X</t>
  </si>
  <si>
    <t>陈思雅</t>
  </si>
  <si>
    <t>18711813722</t>
  </si>
  <si>
    <t>1997-01-02</t>
  </si>
  <si>
    <t>1725217846@qq.com</t>
  </si>
  <si>
    <t>2011年9月-2014年6月，就读于双峰县第一中学；
2014年9月-2018年6月，就读于湖南人文科技学院</t>
  </si>
  <si>
    <t>2016年9月-2017年1月，就职于湖南超越英语，助教老师；
2017年9月-2018年6月，就职于湖南五星学校，小学英语老师兼班主任；
2018年9月-至今，就职于湖南伯乐教育，英语老师</t>
  </si>
  <si>
    <t>1021201906140842567588</t>
  </si>
  <si>
    <t>430422199701253985</t>
  </si>
  <si>
    <t>陈菁</t>
  </si>
  <si>
    <t>15886425189</t>
  </si>
  <si>
    <t>湖南省衡南县</t>
  </si>
  <si>
    <t>1261375309@qq.com</t>
  </si>
  <si>
    <t>湖南省衡阳市衡南县硫市镇古山街</t>
  </si>
  <si>
    <t>小学英语教师资格证</t>
  </si>
  <si>
    <t>="2011年9月至2014年7月在衡南县第五中学就读高中，2014年9月至2015年7月在衡南县第十中学复学。2015年9月至2018年7月就读于湘南幼儿师范高等专科学校的初等教育系初等教育专业，其中，2016年4月于郴州市湘南幼专附小见习，2017年6月于郴州市第十一完小见习，2017年9月至2018年2月于郴州市嘉禾县坦坪镇中心学校顶岗实习，任教五年级（5）班英语、数学、美术以及信息技术。大学三年，在班上主要任职寝室长，2015至2016年度被评为学校“三好学生”，2016至2017年度被评为三好学</t>
  </si>
  <si>
    <t xml:space="preserve">2016年4月于郴州市湘南幼专附小见习，2017年6月于郴州市第十一完小见习，2017年9月至2018年2月于郴州市嘉禾县坦坪镇中心学校顶岗实习，任教五年级（5）班英语、数学、美术以及信息技术。其中顶岗实习成绩判定为优秀。2015至2016年度被评为学校“三好学生”，2016至2017年度被评为三好学生，2016年参加校组织全国大学生英语竞赛荣获“二等奖”，2017年参加高等学校英语应用能力A级考试成绩合格，荣获“证书”，2018年6月荣获“校优秀毕业生证书”。
</t>
  </si>
  <si>
    <t>1021201906140845527590</t>
  </si>
  <si>
    <t>430522198607023906</t>
  </si>
  <si>
    <t>谢文艳</t>
  </si>
  <si>
    <t>13319651680</t>
  </si>
  <si>
    <t>1986-07-02</t>
  </si>
  <si>
    <t>湖南省怀化市溆浦县桥江镇</t>
  </si>
  <si>
    <t>289728158@qq.com</t>
  </si>
  <si>
    <t>湖南省娄底市新星南路</t>
  </si>
  <si>
    <t xml:space="preserve">2008.07---2009.07   在新化引航英语培训学校任教
2009.09---2015.01   在广西贵港市港北区江北小学任教
</t>
  </si>
  <si>
    <t xml:space="preserve">2009.09---2015.01   在广西贵港市港北区江北小学任教
</t>
  </si>
  <si>
    <t>1021201906140849037591</t>
  </si>
  <si>
    <t>432502199203287623</t>
  </si>
  <si>
    <t>李兰</t>
  </si>
  <si>
    <t>18169387220</t>
  </si>
  <si>
    <t>1992-03-28</t>
  </si>
  <si>
    <t>湖南省涟源市安平镇石岭村坳上组</t>
  </si>
  <si>
    <t>2015年5月31日</t>
  </si>
  <si>
    <t>湖南冷水江市人才市场</t>
  </si>
  <si>
    <t>2007.6-2010.9    就读于冷水江市第六中学
2010.9-2011.6    就读于涟源市行知复读部
2011.9-2015.6    就读于湖南文理学院芙蓉学院
2014.10-2014.12  实习于常德幼师高等专科学院
2015.8-2016.4    就职于常德市普惠金融信息服务有限公司
2018.10-2019.2   在涟源市安平镇岛石中学代课英语老师</t>
  </si>
  <si>
    <t>曾在涟源市安平镇岛石中学代课英语教师</t>
  </si>
  <si>
    <t>1021201906140853587594</t>
  </si>
  <si>
    <t>432502198801030022</t>
  </si>
  <si>
    <t>曹琪</t>
  </si>
  <si>
    <t>13786896423</t>
  </si>
  <si>
    <t>1988-01-03</t>
  </si>
  <si>
    <t>湖南省农业大学东方科技学院</t>
  </si>
  <si>
    <t>湖南省冷水江市菊花井锑都家属区</t>
  </si>
  <si>
    <t>2010年9月至2013年2月在娄底市宏基混凝土外加剂有限公司担任技术部经理助理；2013年4月至2016年6月在中国移动通信中北指定专营店担任前台文员；2016年8月至2017年8月在冷水江市佳泰家房地产开发有限责任公司担任办公室文员；2017年9月至2018年4月待业；2018年5月至今在金麓湾物业服务中心担任客服人员。</t>
  </si>
  <si>
    <t>1021201906140855497596</t>
  </si>
  <si>
    <t>433101198410031063</t>
  </si>
  <si>
    <t>符萍</t>
  </si>
  <si>
    <t>15274380658</t>
  </si>
  <si>
    <t>1984-10-03</t>
  </si>
  <si>
    <t>初等教育（文史）</t>
  </si>
  <si>
    <t>湖南省湘西自治州经济开发区牯牛坪社区</t>
  </si>
  <si>
    <t>109028631@qq.com</t>
  </si>
  <si>
    <t>2005年7月</t>
  </si>
  <si>
    <t>湖南省湘西自治州人力资源中心</t>
  </si>
  <si>
    <t>2005年9月-2017年7月 在吉首大学师范学院附属小学幼儿园任教并担任班主任
2017年9月-至今 在吉首大学师范学院附属小学任教并担任班主任</t>
  </si>
  <si>
    <t>2017年-2018年 连续两年被评为“优秀班主任”</t>
  </si>
  <si>
    <t>1021201906140920517603</t>
  </si>
  <si>
    <t>432524198311030044</t>
  </si>
  <si>
    <t>刘莹</t>
  </si>
  <si>
    <t>18273801243</t>
  </si>
  <si>
    <t>1983-11-03</t>
  </si>
  <si>
    <t>福建师范大学</t>
  </si>
  <si>
    <t>2012.1</t>
  </si>
  <si>
    <t>湖南省冷水江市同兴乡政府对面涟水湾小区</t>
  </si>
  <si>
    <t>2003年9月--2006年7月  毕业于洛阳大学英语教育专业
2009年9月--2012年1月  毕业于福建师范大学英语教育专业</t>
  </si>
  <si>
    <t>1021201906140923247604</t>
  </si>
  <si>
    <t>430302199510271805</t>
  </si>
  <si>
    <t>刘惠锋</t>
  </si>
  <si>
    <t>17873816106</t>
  </si>
  <si>
    <t>1995-10-27</t>
  </si>
  <si>
    <t>2463519580@qq.com</t>
  </si>
  <si>
    <t>湖南省冷水江市冷江煤矿23栋</t>
  </si>
  <si>
    <t>2017年9月-2018年6月于湖南省涟源市石马山镇扶胜学校任教
2018年9月-2019年6月于湖南省涟源市湄江镇枧头学校任教</t>
  </si>
  <si>
    <t>2017年9月-2018年6月于湖南省涟源市石马山镇扶胜学校任教
2018年9月-2019年6月于湖南省涟源市湄江镇枧头学校任教</t>
  </si>
  <si>
    <t>1021201906140923467605</t>
  </si>
  <si>
    <t>432501199307152022</t>
  </si>
  <si>
    <t>周琳</t>
  </si>
  <si>
    <t>17363856716</t>
  </si>
  <si>
    <t>1993-07-15</t>
  </si>
  <si>
    <t>湖南省娄底市娄星区大科办事处</t>
  </si>
  <si>
    <t>高中物理</t>
  </si>
  <si>
    <t>2008年9月～2011年6月  娄底二中
2012年9月～2016年6月  湖南人文科技学院
2016年～2018年       娄底二小代课</t>
  </si>
  <si>
    <t>1021201906140924287606</t>
  </si>
  <si>
    <t>43052119920217048X</t>
  </si>
  <si>
    <t>李敏</t>
  </si>
  <si>
    <t>13054175534</t>
  </si>
  <si>
    <t>1992-02-17</t>
  </si>
  <si>
    <t>527830003@qq.com</t>
  </si>
  <si>
    <t>湖南省长沙市雨花区中城丽景香山36栋501</t>
  </si>
  <si>
    <t>2018年12月20</t>
  </si>
  <si>
    <t>邵东人才市场</t>
  </si>
  <si>
    <t>画画，钢琴，讲故事</t>
  </si>
  <si>
    <t>2008年9月——2011年6月在振华中学就读
2011年9月——2012年6月在振华中学复读
2012年9月——2015年6月在长沙师范就读
2015年6月——至今在长沙市雨花区兰亭教育从事语文培训</t>
  </si>
  <si>
    <t>毕业至今一直从事语文培训</t>
  </si>
  <si>
    <t>1021201906140926277608</t>
  </si>
  <si>
    <t>431224199802013262</t>
  </si>
  <si>
    <t>15274184107</t>
  </si>
  <si>
    <t>1998-02-01</t>
  </si>
  <si>
    <t>1695505399@qq.com</t>
  </si>
  <si>
    <t>湖南省溆浦县双井镇官庄村2组</t>
  </si>
  <si>
    <t>喜欢运动</t>
  </si>
  <si>
    <t>本人品行端正，有责任心，为人随和，能较快的适应新环境。喜欢小孩子，并且热爱教育事业，愿意为祖国伟大的教育事业奉献出自己的绵薄之力。</t>
  </si>
  <si>
    <t>2018年寒假在溆浦弘慧教育做英语辅导教师
2018年下半年在郴州二完小跟岗实习两个月，并获得“优秀实习生”
2019年上半年在郴州白露塘学校顶岗实习一个学期。</t>
  </si>
  <si>
    <t>1021201906140928427609</t>
  </si>
  <si>
    <t>430525198608124150</t>
  </si>
  <si>
    <t>付勇</t>
  </si>
  <si>
    <t>15916936692</t>
  </si>
  <si>
    <t>1986-08-12</t>
  </si>
  <si>
    <t>景德镇陶瓷学院</t>
  </si>
  <si>
    <t>工业设计</t>
  </si>
  <si>
    <t>706504222@qq.com</t>
  </si>
  <si>
    <t>湖南省邵阳市洞口县兰和大厦</t>
  </si>
  <si>
    <t>2002-2005年就读于洞口一中
2005-2009年就读于景德镇陶瓷学院工业设计专业
2009-2013年于广东易通网络科技有限公司从事设计师职位
2013-2018年于东莞市民健电器实业有限公司从事业务主管</t>
  </si>
  <si>
    <t>1021201906140936537619</t>
  </si>
  <si>
    <t>432524198510052721</t>
  </si>
  <si>
    <t>何彩凤</t>
  </si>
  <si>
    <t>15773882828</t>
  </si>
  <si>
    <t>1985-10-05</t>
  </si>
  <si>
    <t>小教大专</t>
  </si>
  <si>
    <t>2005年1月</t>
  </si>
  <si>
    <t>湖南省新化县梅苑南路</t>
  </si>
  <si>
    <t>2000年-2005年  湖南人文科技学院 小教大专
2007年-2009年  湖南师范大学 汉语言文学
2014年2月至今在新化县桑梓镇大坪学校任教</t>
  </si>
  <si>
    <t>2016年取得二级心理咨询师证</t>
  </si>
  <si>
    <t>1021201906140940287625</t>
  </si>
  <si>
    <t>431222199510262723</t>
  </si>
  <si>
    <t>李秋敏</t>
  </si>
  <si>
    <t>17769425680</t>
  </si>
  <si>
    <t>1995-10-26</t>
  </si>
  <si>
    <t>754725708@qq.com</t>
  </si>
  <si>
    <t>湖南省怀化市沅陵县荔溪乡洞堤村</t>
  </si>
  <si>
    <t>2011～2013沅陵二中就读高中
2014～2015文化补习学校复读
2015～2018吉首大学师范学院就读
2018～2019在黄金坳中心完小工作</t>
  </si>
  <si>
    <t>在校期间，担任过二年级班主任，赛课比赛中获得过三等奖。</t>
  </si>
  <si>
    <t>1021201906140947467631</t>
  </si>
  <si>
    <t>430522199806155623</t>
  </si>
  <si>
    <t>周慧</t>
  </si>
  <si>
    <t>18711968031</t>
  </si>
  <si>
    <t>1998-06-15</t>
  </si>
  <si>
    <t>湖南省邵阳市新邵县大新社区新坪村</t>
  </si>
  <si>
    <t>626678867@qq.com</t>
  </si>
  <si>
    <t>做事认真，有责任心</t>
  </si>
  <si>
    <t>="姓名：周慧
学历：大专
技能证书;普通话二级甲等;小学语文教师资格证;大学英语四级;通过全国计算机一级考试 
在校所获奖励：湖南省优秀毕业生；吉首大学优秀毕业生；国家励志奖学金；校级三好学生标兵；优秀学生班干部；2018于吉首市第一小学被评为“优秀实习生”。
自我评价：本人是2019届应届毕业生，在学习上，勤奋刻苦，目标明确；工作上，大学三年一直担任班上学委，工作积极负责，具有较强的组织协调能力和团队精神；思想上积极进取，性格开朗活泼，在大学期间，严格遵循学校的规章制度，尊敬师长；生活</t>
  </si>
  <si>
    <t>="实习经历2018.10初——2018.11底   吉首市第一小学          四年级九班班主任、语文教师（实习生）了解和研究学生、组织和培养班集体、指导班委会、少先队工作、评定学生操行。在这两个月期间组织了一次大型活动排演以及冬季校运会，在原任班主任适当的指导下顺利完成任务。
2017．05（实习一个星期） 吉首市第一小学  仔细观摩
	在实习期间帮助班主任组织开家长会、对上课的流程以及学生主体地位有了一定的了解。
2016——2019
	这三年内会利用空闲时间勤工俭学，在不影响学业的情</t>
  </si>
  <si>
    <t>1021201906140948507632</t>
  </si>
  <si>
    <t>430723199512214824</t>
  </si>
  <si>
    <t>施林元</t>
  </si>
  <si>
    <t>18627658336/13107045750</t>
  </si>
  <si>
    <t>1995-12-21</t>
  </si>
  <si>
    <t>湖南澧县盐井镇</t>
  </si>
  <si>
    <t>2018.6.</t>
  </si>
  <si>
    <t>421002</t>
  </si>
  <si>
    <t>10901621416@qq.com</t>
  </si>
  <si>
    <t>湖南省衡阳市珠晖区衡花路16号</t>
  </si>
  <si>
    <t>2018.04.20</t>
  </si>
  <si>
    <t>澧县人才交流服务中心</t>
  </si>
  <si>
    <t>2014.9-2018.6  湖南文理学院芙蓉学院  学习
2019.7-今      衡东天英学校          工作</t>
  </si>
  <si>
    <t>担任小学班主任  
担任小学英语教学  对小学教育教学有了全面的了解</t>
  </si>
  <si>
    <t>1021201906140949297634</t>
  </si>
  <si>
    <t>432501198905190024</t>
  </si>
  <si>
    <t>李鶄</t>
  </si>
  <si>
    <t>17763788537</t>
  </si>
  <si>
    <t>1989-05-19</t>
  </si>
  <si>
    <t>教育</t>
  </si>
  <si>
    <t>2010.06.30</t>
  </si>
  <si>
    <t>湖南省娄底市南苑上和</t>
  </si>
  <si>
    <t>2010.06.01</t>
  </si>
  <si>
    <t>美术，英语，书法</t>
  </si>
  <si>
    <t>2005-2010年毕业于湖南省第一师范学院
2010-2017年在娄底实验小学任教
2013-2016年中央广播电视大学自考本科毕业</t>
  </si>
  <si>
    <t>2010-2017年任教小学一至六年级多项科目，2014年并进行图书管管理工作，以及担任年级办公室主任。2015年辅导学生荣获娄底市希望之星大赛二等奖。</t>
  </si>
  <si>
    <t>1021201906140952187636</t>
  </si>
  <si>
    <t>432502199508044825</t>
  </si>
  <si>
    <t>谢杜玫</t>
  </si>
  <si>
    <t>18692869301</t>
  </si>
  <si>
    <t>1995-08-04</t>
  </si>
  <si>
    <t>特殊教育专业</t>
  </si>
  <si>
    <t>8449329252@qq.com</t>
  </si>
  <si>
    <t>手语、盲文、特殊儿童心理学、特殊儿童教育学</t>
  </si>
  <si>
    <t>2010.9--2013.6就读于冷水江市第七中学
2013.9--2016.6就读于长沙职业技术学院特殊教育专业
2016.9------- 特岗服务临武县特殊教育学校，任班主任、图书管理员</t>
  </si>
  <si>
    <t>1021201906140956407642</t>
  </si>
  <si>
    <t>431224199812280022</t>
  </si>
  <si>
    <t>米雅丽</t>
  </si>
  <si>
    <t>15580657536</t>
  </si>
  <si>
    <t>1998-12-28</t>
  </si>
  <si>
    <t>1992617943@qq.com</t>
  </si>
  <si>
    <t>湖南省怀化市溆浦县卢峰镇团结街13组团结社区66号</t>
  </si>
  <si>
    <t>湖南省郴州市北湖区下湄桥街道南岭大道湘南幼儿师范高等专科学校</t>
  </si>
  <si>
    <t>阅读，与人沟通交流</t>
  </si>
  <si>
    <t>2017-11于湘南幼儿师范高等专科学校附属小学学习
2018-5于湖南省郴州市第十一完全小学学习
2018-11于郴州市第二十完全小学学习
2019-2于郴州市白露塘小学定岗实习一学期</t>
  </si>
  <si>
    <t>2017-11于湘南幼儿师范高等专科学校附属小学学习
2018-5于湖南省郴州市第十一完全小学学习
2018-11于郴州市第二十完全小学学习荣获“优秀实习生”
2019-2于郴州市白露塘小学定岗实习一学期</t>
  </si>
  <si>
    <t>1021201906141004047646</t>
  </si>
  <si>
    <t>432502199202090060</t>
  </si>
  <si>
    <t>孙雅卿</t>
  </si>
  <si>
    <t>13786816181</t>
  </si>
  <si>
    <t>1992-02-09</t>
  </si>
  <si>
    <t>湖南省冷水江市菊花名苑</t>
  </si>
  <si>
    <t>高中美术教师资格证</t>
  </si>
  <si>
    <t>从事语文教学3年，美术特长</t>
  </si>
  <si>
    <t>2014年6月-2016年6月冷水江市规划局（临时工）
2016年7月-2019年6月新化县东方文武学校</t>
  </si>
  <si>
    <t>在东方文武学校工作期间，多次获得优秀教师称号，并获得校级赛课“第二名”</t>
  </si>
  <si>
    <t>1021201906141005357647</t>
  </si>
  <si>
    <t>433127199608241427</t>
  </si>
  <si>
    <t>严熙桦</t>
  </si>
  <si>
    <t>15273072287</t>
  </si>
  <si>
    <t>1996-08-24</t>
  </si>
  <si>
    <t>湖南省永顺县灵溪镇新城社区六祖370</t>
  </si>
  <si>
    <t>2019-06-15</t>
  </si>
  <si>
    <t>1368450260@qq.com</t>
  </si>
  <si>
    <t>湖南省湘西州永顺县灵溪镇河西街大理石厂蓝精灵幼儿园</t>
  </si>
  <si>
    <t>湘西州永顺县人力资源与社会保障局</t>
  </si>
  <si>
    <t>羽毛球、趣味数学、唱歌</t>
  </si>
  <si>
    <t>2010.09-2013.06  永顺县第二中学学习   （初中）
2013.09-2016.06  永顺县第二中学学习   （高中）
2016.09-2018.06  湖南民族职业学院学习 （大学）
2018.09-2019.01  岳阳市北港珍珠山小学 （实习）
2019.02-2019.06  湖南民族职业学院学习 （大学）</t>
  </si>
  <si>
    <t>1、2018.03-2018.06在童学苑晚辅机构，辅导二三年级的作业，&amp;#160;&amp;#160;在辅导期间得到了老师和家长的好评；
 2、2018.09-2019.01我被安排在岳阳经开区北港小学进行实习，被评为“优秀实习生”。</t>
  </si>
  <si>
    <t>1021201906141012257651</t>
  </si>
  <si>
    <t>500242199410213185</t>
  </si>
  <si>
    <t>谢晓</t>
  </si>
  <si>
    <t>18896167254</t>
  </si>
  <si>
    <t>1994-10-21</t>
  </si>
  <si>
    <t>2017.06.30</t>
  </si>
  <si>
    <t>共青团团员</t>
  </si>
  <si>
    <t>重庆市酉阳县酉酬镇</t>
  </si>
  <si>
    <t>2017.02-2018.06田坝小学
2018.07-至今    翰书教育</t>
  </si>
  <si>
    <t>1021201906141022237656</t>
  </si>
  <si>
    <t>430321198405051282</t>
  </si>
  <si>
    <t>凌晓兰</t>
  </si>
  <si>
    <t>18073817031</t>
  </si>
  <si>
    <t>1984-05-05</t>
  </si>
  <si>
    <t>娄星区万宝镇东方红村</t>
  </si>
  <si>
    <t>娄底市娄星区万宝镇东方红村</t>
  </si>
  <si>
    <t>2002年至2005年就读于湖南人文科技学院英语系，多次被评为“优秀学生干部”，“三好学生标兵“。
2005年至2010年就职于六盘水市西南计算机学机，担任班主任兼英语教师，多次被评为“优秀教师“，“优秀班主任“。
2010年至2017年在万宝群益小学代课，兼任班主任！
2017年9月至今就职于娄底培星小学，担任班主任兼英语教师！上个学期被评为“优秀教师“。一直在教育一线工作，一直保有一颗热爱教育事业的心！</t>
  </si>
  <si>
    <t>1021201906141022577657</t>
  </si>
  <si>
    <t>43252419920808548X</t>
  </si>
  <si>
    <t>袁靖琳</t>
  </si>
  <si>
    <t>18673890205</t>
  </si>
  <si>
    <t>1992-08-08</t>
  </si>
  <si>
    <t>湖南省娄底市新化县上梅镇桥东街195号</t>
  </si>
  <si>
    <t>1783227594@qq.com</t>
  </si>
  <si>
    <t>新化县上梅镇大汉龙城6栋1707</t>
  </si>
  <si>
    <t xml:space="preserve">2014年4月-2014年7月建设银行新化支行大堂实习
2015年5月-2015年9月 湖南岳阳惠众汽车销售有限责任公司  审计
2015年9月-2016年4月 新化巨典财务咨询有限责任公司会计
2016年8月-2017年9月新化洋溪电商科技有限公司 财务行政
</t>
  </si>
  <si>
    <t>2017年11月-至今   新化县东方文武学校  初中地理教师</t>
  </si>
  <si>
    <t>1021201906141032187664</t>
  </si>
  <si>
    <t>432522199308237003</t>
  </si>
  <si>
    <t>毛玲</t>
  </si>
  <si>
    <t>15197832329</t>
  </si>
  <si>
    <t>1993-08-23</t>
  </si>
  <si>
    <t>湖南省双峰县洪山殿镇</t>
  </si>
  <si>
    <t>2015年11月-至今，就职于中国人寿财产保险股份有限公司娄底市中心支公司。</t>
  </si>
  <si>
    <t>1021201906141041287670</t>
  </si>
  <si>
    <t>432502199706117116</t>
  </si>
  <si>
    <t>康佳成</t>
  </si>
  <si>
    <t>15581285999</t>
  </si>
  <si>
    <t>1997-06-11</t>
  </si>
  <si>
    <t>湖南省长沙开福区湘雅路230号</t>
  </si>
  <si>
    <t>2018年6月10</t>
  </si>
  <si>
    <t>415791690@qq.com</t>
  </si>
  <si>
    <t>湖南省冷水江市新天地18楼D</t>
  </si>
  <si>
    <t>2018年11月21日</t>
  </si>
  <si>
    <t>2012-2015就读于冷水江市一中
2015-2018就读于湖南人文科技学院
2018.7月-至今在冷水江市政府锡矿山前线指挥部实习</t>
  </si>
  <si>
    <t>在冷水江市锡矿山洞下村洞下小学实习</t>
  </si>
  <si>
    <t>1021201906141044027673</t>
  </si>
  <si>
    <t>432524199909063013</t>
  </si>
  <si>
    <t>伍健</t>
  </si>
  <si>
    <t>17673377205</t>
  </si>
  <si>
    <t>1999-09-06</t>
  </si>
  <si>
    <t>2019年6月14号</t>
  </si>
  <si>
    <t>1424239678@qq.com</t>
  </si>
  <si>
    <t>2019年6月25号</t>
  </si>
  <si>
    <t>新化人力资源市场</t>
  </si>
  <si>
    <t>唱歌 书法 计算机</t>
  </si>
  <si>
    <t>2014年9月--2017年6月就读于娄底幼儿师范学校
2017年9月--2019年6月就读于湖南民族职业学院
2018年5月14--5月18于岳阳市学院路小学见习
2018年9月--2019年1月于临湘市聂市中心小学实习</t>
  </si>
  <si>
    <t>2018年5月14--5月18于岳阳市学院路小学见习
2018年9月--2019年1月于临湘市聂市中心小学实习并取得领导一致好评</t>
  </si>
  <si>
    <t>1021201906141055517678</t>
  </si>
  <si>
    <t>432503199011218021</t>
  </si>
  <si>
    <t>18824868911</t>
  </si>
  <si>
    <t>1990-11-21</t>
  </si>
  <si>
    <t>湖南省涟源市荷塘镇观音村</t>
  </si>
  <si>
    <t>湖南娄底市长青街道鹏泰世纪公馆a栋1602</t>
  </si>
  <si>
    <t>湖南三湘人才开发服务有限公司</t>
  </si>
  <si>
    <t>唱歌英语</t>
  </si>
  <si>
    <t>2009.9-2013.6  湖南理工学院南湖学院   全日制本科  会计学
2018.5-2019.6   惠州金博教育咨询服务有限公司  英语教师</t>
  </si>
  <si>
    <t>2017.9-2018.2  荷塘镇观音小学   小学全科教师</t>
  </si>
  <si>
    <t>1021201906141101167680</t>
  </si>
  <si>
    <t>432502199809220028</t>
  </si>
  <si>
    <t>刘文茜</t>
  </si>
  <si>
    <t>13762511853</t>
  </si>
  <si>
    <t>1998-09-22</t>
  </si>
  <si>
    <t>2019.6.28</t>
  </si>
  <si>
    <t>418044689@qq.com</t>
  </si>
  <si>
    <t>湖南省冷水江市冷水江街道涟溪桥</t>
  </si>
  <si>
    <t xml:space="preserve">    本人热情开朗，有很好的亲和力，喜欢并且善于同孩子打交道;工作认真负责，勇于承担任务与责任，有较强的组织、管理能力;较强的团队合作精神，善于和同事学生合作，发现学生的优势，因材施教。我相信自己会为学生的健康成长而努力工作，用爱心去浇灌，用真情去感化，用智慧去启迪，用人格去熏陶，用理想去塑造这一个个充满希望与梦想的生命，做一名认真负责的好老师。</t>
  </si>
  <si>
    <t>1021201906141103167682</t>
  </si>
  <si>
    <t>432502199707114822</t>
  </si>
  <si>
    <t>李正姣</t>
  </si>
  <si>
    <t>18890103562</t>
  </si>
  <si>
    <t>1997-07-11</t>
  </si>
  <si>
    <t>1527693106@qq.com</t>
  </si>
  <si>
    <t>湖南省冷水江市禾青镇税塘村</t>
  </si>
  <si>
    <t>2012.9-2015.6娄底外国语学校
2015.9-2018.6湘南幼儿师范高等专科学校</t>
  </si>
  <si>
    <t>1021201906141106017684</t>
  </si>
  <si>
    <t>432502198912031730</t>
  </si>
  <si>
    <t>刘擎</t>
  </si>
  <si>
    <t>18569733430</t>
  </si>
  <si>
    <t>1989-12-03</t>
  </si>
  <si>
    <t>湖南省冷水江市禾青镇禾青学区</t>
  </si>
  <si>
    <t>1045974801@qq.com</t>
  </si>
  <si>
    <t>湖南省冷水江市禾青镇禾青中学</t>
  </si>
  <si>
    <t>2017.5.7</t>
  </si>
  <si>
    <t>长沙档案保管中心</t>
  </si>
  <si>
    <t>2002年9月―2005年7月湖南省冷水江市禾青中学
2005年9月―2008年7月湖南省冷水江市第一中学
2009年9月―2013年6月湖南科技大学潇湘学院
2015年1月―2016年12月娄底安塞乐米塔尔汽车板公司
2017年2月―2019年3月湖南格莱特新能源发展有限公司</t>
  </si>
  <si>
    <t>1021201906141111277688</t>
  </si>
  <si>
    <t>432502199611010025</t>
  </si>
  <si>
    <t>18273040806</t>
  </si>
  <si>
    <t>120428524@qq.com</t>
  </si>
  <si>
    <t>冷水江市金电三生活区桃山坳</t>
  </si>
  <si>
    <t>2011.09—2014.06 就读于冷水江市第一中学
2014.09—2018.06 就读于湖南理工学院南湖学院
2019.01—至今     于冷水江市劳动就业服务局见习</t>
  </si>
  <si>
    <t>1021201906141122097693</t>
  </si>
  <si>
    <t>430381199612163624</t>
  </si>
  <si>
    <t>颜紫芝</t>
  </si>
  <si>
    <t>18390246172</t>
  </si>
  <si>
    <t>1996-12-16</t>
  </si>
  <si>
    <t>湖南省湘乡市梅桥镇大丰村</t>
  </si>
  <si>
    <t>863553447@qq.com</t>
  </si>
  <si>
    <t xml:space="preserve">2015-2016学年院级自强奖
2016校级潇湘学院大学生写作竞赛一等奖
2016-2017学年院级优秀学生干部
2016-2017学年校级特殊贡献奖
2016-2017学年校级三等奖学金
2017年优秀志愿者
2017-2018学年权益服务办部长
2017-2018学年校级特殊贡献奖
2017-2018学年院级自强奖
</t>
  </si>
  <si>
    <t>1021201906141122427694</t>
  </si>
  <si>
    <t>433127199403080447</t>
  </si>
  <si>
    <t>徐彬彬</t>
  </si>
  <si>
    <t>18273944590</t>
  </si>
  <si>
    <t>1994-03-08</t>
  </si>
  <si>
    <t>786075467@qq.com</t>
  </si>
  <si>
    <t>湖南省邵阳市大祥区水文局</t>
  </si>
  <si>
    <t>永顺县教育局</t>
  </si>
  <si>
    <t>讲冷笑话</t>
  </si>
  <si>
    <t>2010年9月——2013年6月  永顺县上高中
2014年9月——2018年6月  在邵阳市邵阳学院上大学
2018年6月——2019年6月  在邵阳市滑石小学代课</t>
  </si>
  <si>
    <t xml:space="preserve"> 一直从事教师工作，具有系统的理论知识和教育教学实践经验。</t>
  </si>
  <si>
    <t>1021201906141127327697</t>
  </si>
  <si>
    <t>432524199205277021</t>
  </si>
  <si>
    <t>黎平</t>
  </si>
  <si>
    <t>18890587019</t>
  </si>
  <si>
    <t>1992-05-27</t>
  </si>
  <si>
    <t>952322090@qq.com</t>
  </si>
  <si>
    <t>二级教师、 小学教师资格证</t>
  </si>
  <si>
    <t>2014年</t>
  </si>
  <si>
    <t xml:space="preserve">   2008年至2013年，就读于湖南第一师范学院，所学专业为初等教育，2013年6月以优秀毕业生的身份毕业。同年6月，取得湖南师范大学本科文凭，专业为汉语言文学。
   2014年9月获得湖南师范大学文学学士学位。 
   2013年毕业后一直在农村任教，担任过语文、数学等多门学科的教学。曾担任少先队辅导员，现在担任学校的教导主任一职，工作认真负责。
</t>
  </si>
  <si>
    <t xml:space="preserve">2014年被评为镇级优秀教师。
2016年辅导的学生获全国征文比赛二等奖。
2017年年度考核被评为优秀。
2018年获县级教学比武三等奖，县级微课比赛二等奖。
2018年在送教下乡培训活动中，被评为优秀学员。
</t>
  </si>
  <si>
    <t>1021201906141130327699</t>
  </si>
  <si>
    <t>362427199512120863</t>
  </si>
  <si>
    <t>张瑜</t>
  </si>
  <si>
    <t>15970204703</t>
  </si>
  <si>
    <t>豫章师范学院</t>
  </si>
  <si>
    <t>江西省吉安市遂川县</t>
  </si>
  <si>
    <t>343900</t>
  </si>
  <si>
    <t>江西省吉安市遂川县泉江镇银山大市场77号</t>
  </si>
  <si>
    <t>2014年9月1日-2017年7月1日毕业于豫章师范学院
2011年9月1日-2014年7月1日毕业于遂川二中
2011年9月1日-2008年7月1日毕业于泉江中学
2008年9月1日-2002年7月1日毕业于泉江小学</t>
  </si>
  <si>
    <t>1021201906141135307702</t>
  </si>
  <si>
    <t>432524200001083028</t>
  </si>
  <si>
    <t>廖文瑜</t>
  </si>
  <si>
    <t>13786028279</t>
  </si>
  <si>
    <t>304747165@qq.com</t>
  </si>
  <si>
    <t>湖南省娄底市新化县上梅镇城西街崇阳岭5号</t>
  </si>
  <si>
    <t>新化县人才市场</t>
  </si>
  <si>
    <t>阅读，毛笔，写作，唱歌</t>
  </si>
  <si>
    <t xml:space="preserve">2014年9月-2017年6月就读于娄底幼儿师范学校
2017年9月-2019年6月就读于湖南民族职业学院
</t>
  </si>
  <si>
    <t>2018年5月14-5月18于岳阳枫树小学见习
2018年9月-2019年1月于岳阳市经济开发区康王中心小学实习，期间担任二年级一班班主任兼语文老师，在职期间获得领导、同事、家长的一致好评</t>
  </si>
  <si>
    <t>1021201906141136007703</t>
  </si>
  <si>
    <t>432522199809017009</t>
  </si>
  <si>
    <t>洪银霞</t>
  </si>
  <si>
    <t>15173041656</t>
  </si>
  <si>
    <t>1998-09-01</t>
  </si>
  <si>
    <t>1767811704@qq.com</t>
  </si>
  <si>
    <t>湖南省娄底市娄星区吉泰丽园九栋一单元</t>
  </si>
  <si>
    <t>音乐、舞蹈、瑜伽、四会教学</t>
  </si>
  <si>
    <t>2014-2019年就读湖南民族职业学院，在班上担任舞蹈课代表、生活委员等职务，在学校参加社团国旗班负责升旗等各项活动，表现优异。</t>
  </si>
  <si>
    <t>2018年4月在岳阳枫树小学见习，2018年9月在岳阳经济开发区康王中心小学实习，并在学校附近培训学校担任五、六年级的晚托老师。通过实践使我的教学、管理的能力有了很大的提升。</t>
  </si>
  <si>
    <t>1021201906141137347704</t>
  </si>
  <si>
    <t>431230199705140320</t>
  </si>
  <si>
    <t>莫永慧</t>
  </si>
  <si>
    <t>13786621345</t>
  </si>
  <si>
    <t>1997-05-14</t>
  </si>
  <si>
    <t>湖南省怀化市通道侗族自治县</t>
  </si>
  <si>
    <t>418501</t>
  </si>
  <si>
    <t>1610654487@qq.com</t>
  </si>
  <si>
    <t>湖南省怀化市通道侗族自治县县溪镇老街</t>
  </si>
  <si>
    <t>通道县人社局</t>
  </si>
  <si>
    <t>2012年9月就读于通道一中，2015年6月毕业。2015年9月就读于湖南幼儿师范高等专科学校。2018年6月毕业，同年参加工作。现工作于怀化市通道侗族自治县县溪第三完全小学。工作期间，担任四年级语文老师及班主任一职，且在教学比武活动中多次获奖。</t>
  </si>
  <si>
    <t>工作期间，担任四年级语文老师及班主任一职，对于语文学科教学及班主任工作有一定的经验。在教学比武活动中多次获奖。</t>
  </si>
  <si>
    <t>1021201906141139427706</t>
  </si>
  <si>
    <t>432502199805060055</t>
  </si>
  <si>
    <t>杨彪</t>
  </si>
  <si>
    <t>18373004596</t>
  </si>
  <si>
    <t>湖南民族职业技术学院</t>
  </si>
  <si>
    <t>1072772972@qq.com</t>
  </si>
  <si>
    <t>湖南省娄底市冷水江市海弘波月家园</t>
  </si>
  <si>
    <t>2018年2月14日</t>
  </si>
  <si>
    <t>湖南省娄底市冷水江市人力资源服务中心</t>
  </si>
  <si>
    <t>钢琴五级，主持，朗读</t>
  </si>
  <si>
    <t>我是湖南民族职业技术学院毕业的一位应届毕业生，曾在学校担任过校广播站站长，班级推普委员，品德优秀，乐于助人，也在岳阳临湘市担任过一学期的顶岗老师，有一定的教学经验。</t>
  </si>
  <si>
    <t>2018.3–2018.7    岳阳市临湘市源潭中学实习
2019.3–2019.6    岳阳市德惠教育晚辅老师</t>
  </si>
  <si>
    <t>1021201906141143407709</t>
  </si>
  <si>
    <t>43138219960802010X</t>
  </si>
  <si>
    <t>廖金芳</t>
  </si>
  <si>
    <t>18890342616</t>
  </si>
  <si>
    <t>1996-08-02</t>
  </si>
  <si>
    <t>2409147586@qq.com</t>
  </si>
  <si>
    <t>湖南省湘潭市雨湖区湖南科技大学北校区</t>
  </si>
  <si>
    <t>2016年9月考取全国计算二级证书
2017-2018学年被评为“优秀共青团员”
2017年创建全国文明城市志愿服务活动被评为“优秀志愿者”
2017年7月考取普通话二级甲等证书
2017-2018年学度院级特殊贡献奖</t>
  </si>
  <si>
    <t>1021201906141144347710</t>
  </si>
  <si>
    <t>432524199906044925</t>
  </si>
  <si>
    <t>李熠熠</t>
  </si>
  <si>
    <t>18627381687</t>
  </si>
  <si>
    <t>1999-06-04</t>
  </si>
  <si>
    <t>1429282018@qq.com</t>
  </si>
  <si>
    <t>湖南省娄底市新化县文田镇付公坳村第一村民小组</t>
  </si>
  <si>
    <t>唱歌，画画，修图</t>
  </si>
  <si>
    <t xml:space="preserve">本人于2014.09-2016.06在湖南娄底幼儿师范学校担任卫生委员。在该职位期间，工作、认真，被评为“优秀班干部”。2018.09-2019.01实习于临湘市江南中学，担任语文老师。在实习期间，工作积极负责、热爱学生、关心学生，注重学生的个别教育，通过一学期的全身心投入，课堂教学组织严密，具有一定的应变能力。能注意学生的共同错误，即使调整教学，反思有质量。所带班级班风正、学风浓，获得全体师生一致好评。
</t>
  </si>
  <si>
    <t>2018.09-2019.01实习于临湘市江南中学，担任语文老师。在实习期间，工作积极负责、热爱学生、关心学生，通过一学期的全身心投入，课堂教学组织严密，具有一定的应变能力。能注意学生的共同错误，即使调整教学，反思有质量。所带班级班风正、学风浓，获得全体师生一致好评。
在寒暑假期间也当过助教，有一定的教学经验。</t>
  </si>
  <si>
    <t>1021201906141151377717</t>
  </si>
  <si>
    <t>500242199203251728</t>
  </si>
  <si>
    <t>肖娜娜</t>
  </si>
  <si>
    <t>13996978029</t>
  </si>
  <si>
    <t>1992-03-25</t>
  </si>
  <si>
    <t>重庆第二师范学院</t>
  </si>
  <si>
    <t>重庆市酉阳县</t>
  </si>
  <si>
    <t>409806</t>
  </si>
  <si>
    <t>重庆市酉阳县麻旺镇</t>
  </si>
  <si>
    <t>2010-9至2013-6就读于重庆市酉阳民族师范学校
2015-9至2015-6就读于重庆第二师范学院
2015-9至2017-6代课于重庆市酉阳县麻旺吉兴幼儿园
2017-9至2018-6代课于重庆市酉阳县麻旺吉安小学</t>
  </si>
  <si>
    <t>1021201906141156137720</t>
  </si>
  <si>
    <t>432522199103177422</t>
  </si>
  <si>
    <t>朱愈琼</t>
  </si>
  <si>
    <t>13467936710</t>
  </si>
  <si>
    <t>1991-03-17</t>
  </si>
  <si>
    <t>湖南网络工程职业学院</t>
  </si>
  <si>
    <t>应用英语（教育方向）</t>
  </si>
  <si>
    <t>2013.7</t>
  </si>
  <si>
    <t>湖南娄底双峰县走马街镇</t>
  </si>
  <si>
    <t>2007.9--2010.6就读于湖南双峰县双峰四中；
2010.9--2013.7就读于湖南网络工程职业学院商贸旅游系应用英语班；2013.8--2015.8在湖南天盛生物科技有限公司行政办工作；
2015.9--2018.7在湖南双峰走马街镇中心学校白杨中学；
2018.8--至今在湖南双峰县双峰艺芳学校。</t>
  </si>
  <si>
    <t>2015.9--2018.7在白杨中学担任数学老师兼班主任，在2017年及2018年的期末考试中荣获班级第一，数学第一。
2018.8--至今在艺芳学校担任数学老师及地理老师。</t>
  </si>
  <si>
    <t>1021201906141203367721</t>
  </si>
  <si>
    <t>432503199209082801</t>
  </si>
  <si>
    <t>刘新娟</t>
  </si>
  <si>
    <t>18890200069</t>
  </si>
  <si>
    <t>1992-09-08</t>
  </si>
  <si>
    <t>湖南省涟源市龙塘镇</t>
  </si>
  <si>
    <t>2010-06-20</t>
  </si>
  <si>
    <t>584974449@qq.com</t>
  </si>
  <si>
    <t>2007年9月至2010年6月在涟源市第二中学学习；2010年9月至2014年6月在湖南工业大学科技学院经管文法系会计专业学习；2014年8月至2018年2月在株洲和信丰田汽车销售服务有限公司任会计一职；2018年3月至2018年7月在湖南省涟源市龙塘镇龙塘中学实习；2018年8月至2019年6月待业。</t>
  </si>
  <si>
    <t>2018年3月至2018年7月在湖南省涟源市龙塘镇龙塘中学实习；2018年9月至2019年1月在培训学校上英语课。</t>
  </si>
  <si>
    <t>1021201906141212537723</t>
  </si>
  <si>
    <t>441226199402284041</t>
  </si>
  <si>
    <t>李丹</t>
  </si>
  <si>
    <t>13543772664</t>
  </si>
  <si>
    <t>广东石油化工学院</t>
  </si>
  <si>
    <t>广东肇庆德庆</t>
  </si>
  <si>
    <t>523330</t>
  </si>
  <si>
    <t>347773125@qq.com</t>
  </si>
  <si>
    <t>广东省东莞市石排镇诺培小学</t>
  </si>
  <si>
    <t>2015年5月</t>
  </si>
  <si>
    <t>德庆县教育局</t>
  </si>
  <si>
    <t>2012年9月-2015年6月，全日制大专就读于广东石油化工学院
2015年9月-2017年7月，就职于广东省东莞市高埗宝文学校
2017年9月-至今，就职于广东省东莞市石排诺培小学</t>
  </si>
  <si>
    <t>2015年12月，撰写的教学设计《加减混合》荣获高埗镇三等奖
2016年11月，撰写的教学设计《小数的近似数》荣获高埗镇第三批教学能手三等奖
2016年11月，执教的《认识时间》一课荣获高埗镇第三批教学能手三等奖
2018年7月，撰写的论文《信息技术与小学数学教学深度融合研究》荣获石排镇二等奖</t>
  </si>
  <si>
    <t>1021201906141217417728</t>
  </si>
  <si>
    <t>430581199509084304</t>
  </si>
  <si>
    <t>刘万元</t>
  </si>
  <si>
    <t>15673555482</t>
  </si>
  <si>
    <t>1995-09-08</t>
  </si>
  <si>
    <t>湖南省邵阳市武冈市湾头桥镇南桥乡牮楼村5组</t>
  </si>
  <si>
    <t>2016.09——2017.06在武冈市稠树塘镇中心小学任教
2017.09——至今在邵阳市洞口县醪田镇龙江完全小学任教</t>
  </si>
  <si>
    <t>1021201906141219517729</t>
  </si>
  <si>
    <t>432502199802180043</t>
  </si>
  <si>
    <t>严容之</t>
  </si>
  <si>
    <t>18573142528</t>
  </si>
  <si>
    <t>1998-02-18</t>
  </si>
  <si>
    <t>550360391@qq.COM</t>
  </si>
  <si>
    <t>湖南省娄底市冷水江市金竹西路劳保公司家属楼2单元202号</t>
  </si>
  <si>
    <t>中小学教师资格考试合格证明</t>
  </si>
  <si>
    <t>2019年5月31号</t>
  </si>
  <si>
    <t>2018.12到2019.3，律所实习</t>
  </si>
  <si>
    <t>1021201906141219577730</t>
  </si>
  <si>
    <t>432503199010280704</t>
  </si>
  <si>
    <t>易江</t>
  </si>
  <si>
    <t>17711689190</t>
  </si>
  <si>
    <t>1990-10-28</t>
  </si>
  <si>
    <t>湖南省涟源市石马山镇湖泉村</t>
  </si>
  <si>
    <t>二级    高中英语</t>
  </si>
  <si>
    <t>2016 年    2014年</t>
  </si>
  <si>
    <t>2010年9月至2014年6月就读于湖南第一师范学院</t>
  </si>
  <si>
    <t>2015年9月至今，任教于涟源市古塘乡中心小学</t>
  </si>
  <si>
    <t>1021201906141224167732</t>
  </si>
  <si>
    <t>432502199401090020</t>
  </si>
  <si>
    <t>梁子君</t>
  </si>
  <si>
    <t>18670795385</t>
  </si>
  <si>
    <t>环境工程</t>
  </si>
  <si>
    <t>湖南省娄底市冷水江二号岗亭</t>
  </si>
  <si>
    <t>本人性格开朗，在校期间担任团支书，组织能力强，学习能力强，希望能在教师行业中发光发热，争取做更好的自己！</t>
  </si>
  <si>
    <t>1021201906141224487734</t>
  </si>
  <si>
    <t>432524198804144242</t>
  </si>
  <si>
    <t>陈意</t>
  </si>
  <si>
    <t>15873815580</t>
  </si>
  <si>
    <t>1988-04-14</t>
  </si>
  <si>
    <t>琼台师范高等专科学校</t>
  </si>
  <si>
    <t>272432101@qq.com</t>
  </si>
  <si>
    <t>湖南省新化县学府南路金资湾小区1123号</t>
  </si>
  <si>
    <t>1994.9-2000.6就读于新化县孟公小学
2000.9-2003.6就读于新化县孟公中学
2003.9-2006.6就读于新化二中
2006.9-2007.6就读于新化资江中学
2007.9-2010.6就读于海南省琼台高等师范专科学校
2010.9-2011.6就职于海南省海口市新港学校
2011.9-2012.2就职于海南省海口市华兴学校
2012.9-2016.2就职于海南省海口市美舍学校
2016.5-至今自营</t>
  </si>
  <si>
    <t>1021201906141228587737</t>
  </si>
  <si>
    <t>43252419890628342X</t>
  </si>
  <si>
    <t>陈珊珊</t>
  </si>
  <si>
    <t>18975698956</t>
  </si>
  <si>
    <t>1989-06-28</t>
  </si>
  <si>
    <t>湖南省新化县琅塘镇中心村四组</t>
  </si>
  <si>
    <t>2012年8月至2013年8月在新化县琅塘镇中心学校任教语文；
2013年8月至2019年8月在新化县琅塘镇德风学校任教语文。</t>
  </si>
  <si>
    <t>1021201906141231117739</t>
  </si>
  <si>
    <t>432502199705142328</t>
  </si>
  <si>
    <t>张文丽</t>
  </si>
  <si>
    <t>18182005729</t>
  </si>
  <si>
    <t>初等教育专业</t>
  </si>
  <si>
    <t>861421768@qq.com</t>
  </si>
  <si>
    <t>湖南省冷水江市振兴村二组</t>
  </si>
  <si>
    <t>冷江人才市场</t>
  </si>
  <si>
    <t xml:space="preserve">2012.09-2015.06    娄底幼儿师范学校   高中学习
2015.09-2018.06    湖南民族职业学院   初等教育专业
</t>
  </si>
  <si>
    <t xml:space="preserve">2017.11-2018.6   岳阳市板江中心小学   实习
2018.06-至今    长沙市清水塘第三小学  代课
2018年6月在湖南省普通高等学校中荣获“2018届优秀毕业生”
2019年1月在清水塘第三小学荣获“2018年度教学质量奖”
2019年1月在清水塘第三小学荣获“2018度安全管理优秀个人”
</t>
  </si>
  <si>
    <t>1021201906141232157740</t>
  </si>
  <si>
    <t>432501198911140525</t>
  </si>
  <si>
    <t>彭乔俊</t>
  </si>
  <si>
    <t>17700500121</t>
  </si>
  <si>
    <t>1989-11-14</t>
  </si>
  <si>
    <t>娄底市娄星区大同沁园6栋</t>
  </si>
  <si>
    <t>2005年9月—2008年6月  娄底市第一中学就读高中
2009年9月—2013年6月  湖南师范大学树达学院
2013年至今   全职教师</t>
  </si>
  <si>
    <t>1021201906141233227741</t>
  </si>
  <si>
    <t>432522199301240701</t>
  </si>
  <si>
    <t>邹红梅</t>
  </si>
  <si>
    <t>18974847855</t>
  </si>
  <si>
    <t>1993-01-24</t>
  </si>
  <si>
    <t>太原理工大学</t>
  </si>
  <si>
    <t>长沙市岳麓区西湖街道麓山名园</t>
  </si>
  <si>
    <t>2012.09-2016.07 在太原理工大学学习</t>
  </si>
  <si>
    <t>1021201906141234127742</t>
  </si>
  <si>
    <t>43108119980822004X</t>
  </si>
  <si>
    <t>袁清杨</t>
  </si>
  <si>
    <t>18229681127</t>
  </si>
  <si>
    <t>1998-08-22</t>
  </si>
  <si>
    <t>湖南省资兴市</t>
  </si>
  <si>
    <t>湖南省郴州市资兴市唐洞街道汉宁路澳林山庄</t>
  </si>
  <si>
    <t>资兴市人力资源服务中心</t>
  </si>
  <si>
    <t>2015年6月毕业于资兴市立中学；
2015年9月入学湖南幼儿师范高等专科学校；
2017年10月-12月在常德市武陵小学担任五年级语文实习老师及代班班主任；
2018年3月-6月在资兴三都中学担任六年级语文实习老师；
2018年9月毕业于湖南幼儿师范高等专科学校；</t>
  </si>
  <si>
    <t>1021201906141255057754</t>
  </si>
  <si>
    <t>43138219960810002X</t>
  </si>
  <si>
    <t>王奔</t>
  </si>
  <si>
    <t>15673891996</t>
  </si>
  <si>
    <t>1996-08-10</t>
  </si>
  <si>
    <t>湖南省娄底涟源</t>
  </si>
  <si>
    <t>2016.04</t>
  </si>
  <si>
    <t>湖南涟源人才市场</t>
  </si>
  <si>
    <t xml:space="preserve">2010年09月至2013年06月就读于湖南省涟源市第六中学
2013年09月至2016年06月就读于湖南省民族职业学院
</t>
  </si>
  <si>
    <t>1021201906141302317759</t>
  </si>
  <si>
    <t>432502199012193827</t>
  </si>
  <si>
    <t>段姣</t>
  </si>
  <si>
    <t>17307383196</t>
  </si>
  <si>
    <t>1990-12-19</t>
  </si>
  <si>
    <t>湖南省娄底市冷水江市中连乡诚意村7组</t>
  </si>
  <si>
    <t>2016年1月1日</t>
  </si>
  <si>
    <t>2012年5月份在湖南长沙星沙华润小学实习一个星期。
2013年5月份在湖南长沙星沙中南小学，小学五年级数学教学及班主任工作实习。
2013年11月-2014年1月在湖南长沙星沙县泉星小学，小学二年级数学、品德与生活教学及班主任工作。
2014年9月至今在新化县枫林管区大水坪完全小学从事教学和班级管理方面的工作。</t>
  </si>
  <si>
    <t xml:space="preserve">2014年7月-2015年1月所教三年级质量检测荣获第一名
2015年2月-2016年9月所教四年级语文荣获镇抽考第三名；四年级数学荣获镇抽考第四名；获得考核优秀教师称号
2017年被评为上梅镇优秀教师
2018年9月在期末质量检测中荣获二年级语文第四名
</t>
  </si>
  <si>
    <t>1021201906141302517760</t>
  </si>
  <si>
    <t>432501199612012528</t>
  </si>
  <si>
    <t>喻苗</t>
  </si>
  <si>
    <t>18390565725</t>
  </si>
  <si>
    <t>1996-12-01</t>
  </si>
  <si>
    <t>鹰潭职业技术学校</t>
  </si>
  <si>
    <t>小学教育数学方向</t>
  </si>
  <si>
    <t>湖南省娄底市娄星区茶园镇春溪村建新组</t>
  </si>
  <si>
    <t>1710350641@qq.com</t>
  </si>
  <si>
    <t>湖南省娄底市娄星区茶园镇建新组</t>
  </si>
  <si>
    <t>2013.09-2016.07   娄底市第四中学
2016.09-2019.07   鹰潭职业技术学院 数学学院 小学教育数学方向
大学期间在数学学院担任寝室部干事    小学教育数学方向四班担任纪律委员</t>
  </si>
  <si>
    <t>="2018.09-2019.06在娄底市娄星区大科中心学校长井小学代课，在此期间荣获娄底市教育局"优秀辅导教师"称号"</t>
  </si>
  <si>
    <t>1021201906141318097767</t>
  </si>
  <si>
    <t>432524199210021442</t>
  </si>
  <si>
    <t>曾芳</t>
  </si>
  <si>
    <t>13973873838</t>
  </si>
  <si>
    <t>1992-10-02</t>
  </si>
  <si>
    <t>会计学专业</t>
  </si>
  <si>
    <t>2015年06月</t>
  </si>
  <si>
    <t>湖南省浏阳市淳口镇高田村</t>
  </si>
  <si>
    <t>2011.09-2015.06 于湖南文理学院就读
2015.06-2017.08 于昌盛公司做会计
2017.09-2019.07 于高田小学代课</t>
  </si>
  <si>
    <t>1021201906141318127768</t>
  </si>
  <si>
    <t>43252419970411194X</t>
  </si>
  <si>
    <t>邹佳敏</t>
  </si>
  <si>
    <t>17773173242</t>
  </si>
  <si>
    <t>177682640@qq.com</t>
  </si>
  <si>
    <t>2012至2015.6在新化县第三中学上学：2015.9至2018.6在湖南省长沙师范学院学习。</t>
  </si>
  <si>
    <t>1021201906141320067771</t>
  </si>
  <si>
    <t>432503199303093582</t>
  </si>
  <si>
    <t>李亚枝</t>
  </si>
  <si>
    <t>15116473937</t>
  </si>
  <si>
    <t>1993-03-09</t>
  </si>
  <si>
    <t>湖南省涟源市湄江镇</t>
  </si>
  <si>
    <t>2008.9-2011.6:就读于涟源六中
2011.9-2015.6：就读于南华大学</t>
  </si>
  <si>
    <t>1021201906141322067773</t>
  </si>
  <si>
    <t>432503199401032783</t>
  </si>
  <si>
    <t>李桃红</t>
  </si>
  <si>
    <t>18890037891</t>
  </si>
  <si>
    <t>1994-01-03</t>
  </si>
  <si>
    <t>湖南省涟源市龙塘镇新石桥村井口组</t>
  </si>
  <si>
    <t>高中就读于涟源工贸职业中等专业技术学校
大学就读于湖南科技学院</t>
  </si>
  <si>
    <t>1021201906141324457774</t>
  </si>
  <si>
    <t>432501199902040535</t>
  </si>
  <si>
    <t>王怡成</t>
  </si>
  <si>
    <t>15873870204</t>
  </si>
  <si>
    <t>1999-02-04</t>
  </si>
  <si>
    <t>湖南省娄底市娄星区区文化馆</t>
  </si>
  <si>
    <t>应届毕业生 大学期间曾获校文学创作大赛诗歌 散文一等奖</t>
  </si>
  <si>
    <t>1021201906141334487780</t>
  </si>
  <si>
    <t>430528199509144061</t>
  </si>
  <si>
    <t>许洁</t>
  </si>
  <si>
    <t>18073914305</t>
  </si>
  <si>
    <t>1995-09-14</t>
  </si>
  <si>
    <t>湖南省邵阳市新宁县高桥镇清水村</t>
  </si>
  <si>
    <t>2017年6月15日</t>
  </si>
  <si>
    <t>2015年9月至2017年6月在湘南幼儿师范高等专科学校就读大学；
2016年11月至2016年12月在郴州第十一完全小学教育实习；
2017年3月至现在在新宁解放小学(公立学校)代课</t>
  </si>
  <si>
    <t>1021201906141335267781</t>
  </si>
  <si>
    <t>500242199209182065</t>
  </si>
  <si>
    <t>冉福娅</t>
  </si>
  <si>
    <t>18883124430</t>
  </si>
  <si>
    <t>1992-09-18</t>
  </si>
  <si>
    <t>初等教育中文与社会</t>
  </si>
  <si>
    <t>重庆酉阳县麻旺镇长兴村二组</t>
  </si>
  <si>
    <t>1143142069@qq.com</t>
  </si>
  <si>
    <t>2017年7月5日</t>
  </si>
  <si>
    <t>酉阳</t>
  </si>
  <si>
    <t>唱歌跳舞打乒乓球和羽毛球</t>
  </si>
  <si>
    <t>我于2015年9月任教于酉阳泔溪私立中学（泔溪中学），任教4年！</t>
  </si>
  <si>
    <t>1021201906141335287782</t>
  </si>
  <si>
    <t>430381199207218126</t>
  </si>
  <si>
    <t>谭颖</t>
  </si>
  <si>
    <t>18273425547</t>
  </si>
  <si>
    <t>1992-07-21</t>
  </si>
  <si>
    <t>2015年7月</t>
  </si>
  <si>
    <t>湖南省湘乡市毛田镇白杨村峡山组</t>
  </si>
  <si>
    <t>2007年9月-2010年7月 湘乡市第一中学        高中
2010年9月-2011年7月 湘乡启智补习学校      复读
2011年9月-2015年7月 衡阳师范学院南岳学院  本科</t>
  </si>
  <si>
    <t>2019年3月-2019年6月  娄底市蓝圃学校    任教实习</t>
  </si>
  <si>
    <t>1021201906141337477784</t>
  </si>
  <si>
    <t>43250319930110804X</t>
  </si>
  <si>
    <t>龙芳·</t>
  </si>
  <si>
    <t>15526479791</t>
  </si>
  <si>
    <t>娄底市娄星区白塘路肉联厂家属区3栋</t>
  </si>
  <si>
    <t xml:space="preserve">201609-201801长沙藏缘情建筑装饰有限公司   财务主管
201903-201906蓝圃学校班主任兼数学老师     </t>
  </si>
  <si>
    <t>1021201906141337567785</t>
  </si>
  <si>
    <t>432502198607110029</t>
  </si>
  <si>
    <t>杨暕</t>
  </si>
  <si>
    <t>18073869058</t>
  </si>
  <si>
    <t>1986-07-11</t>
  </si>
  <si>
    <t>湖南省娄底市万豪城市花园3栋</t>
  </si>
  <si>
    <t>2005.9-2008.6  湖南人文科技学院
2008.10-2010.3  上海联纵智达咨询集团有限公司
2010.4-2017.11  上海蔚尔科技发展有限公司
2018.9-2019.1   冷水江铁山学校</t>
  </si>
  <si>
    <t>2006.6-2008.4  娄底巴士英语加油站   兼职英语教师
2018.9-2019.1  冷水江铁山学校       代课老师</t>
  </si>
  <si>
    <t>1021201906141340027787</t>
  </si>
  <si>
    <t>430524199606212470</t>
  </si>
  <si>
    <t>廖中华</t>
  </si>
  <si>
    <t>17673458247</t>
  </si>
  <si>
    <t>842706693@qq.com</t>
  </si>
  <si>
    <t>湖南省邵阳市隆回县司门前镇</t>
  </si>
  <si>
    <t>小学语文资格证</t>
  </si>
  <si>
    <t>湖南省隆回县人力资源局</t>
  </si>
  <si>
    <t>运动，看书，喜欢重温小学语文数学</t>
  </si>
  <si>
    <t>2017年下半年在邵阳市隆回县六都寨镇丁山小学学习经验担任三年级的语文兼科学
2018年下半年至今年6月在隆回县六都寨镇马坪学校任教一年级和四年级数学</t>
  </si>
  <si>
    <t>16年在校实习期获得院优秀实习生和见习生的荣誉
然后就是代课一年语文数学英语科学都有过教学经验，在一次统考中所带班级语文获得第三名的成绩</t>
  </si>
  <si>
    <t>1021201906141342527788</t>
  </si>
  <si>
    <t>432502200203200060</t>
  </si>
  <si>
    <t>陈钰</t>
  </si>
  <si>
    <t>18692853971</t>
  </si>
  <si>
    <t>2002-03-20</t>
  </si>
  <si>
    <t>1072883368@qq.com</t>
  </si>
  <si>
    <t>湖南省冷水江市冷水江街道办事处红日社区居委会9组</t>
  </si>
  <si>
    <t>唱歌、画画</t>
  </si>
  <si>
    <t>2014年9月-2017年6月就读于湖南省冷水江市娄底幼儿师范学校曾担任学校学生会成员。
2017年9月-2018年6月就读于湖南省岳阳市湖南民族职业学院。
2018年9月-2019年1月在湖南省岳阳市临湘市五里中心小学顶岗实习。
2019年3月-2019年6月就读于湖南省岳阳市湖南民族职业学院。</t>
  </si>
  <si>
    <t>2018年5月在湖南省岳阳市岳阳楼区枫树小学见习一周。
2018年9月-2019年1月在湖南省岳阳市临湘市五里中心小学实习。</t>
  </si>
  <si>
    <t>1021201906141344497789</t>
  </si>
  <si>
    <t>432502199106094846</t>
  </si>
  <si>
    <t>谢咏梅</t>
  </si>
  <si>
    <t>15207488520</t>
  </si>
  <si>
    <t>1991-06-09</t>
  </si>
  <si>
    <t>信息安全</t>
  </si>
  <si>
    <t>湖南娄底冷水江布溪</t>
  </si>
  <si>
    <t>1344483634@qq.com</t>
  </si>
  <si>
    <t>湖南省冷水江市通和佳园（新市政府对面）</t>
  </si>
  <si>
    <t>20150623</t>
  </si>
  <si>
    <t xml:space="preserve">2011-2015湖南警察学校 信息安全 学生
2016-2018 湖南高阳通联信息技术有限公司 测试工程师
</t>
  </si>
  <si>
    <t>1021201906141357177795</t>
  </si>
  <si>
    <t>431322198807010018</t>
  </si>
  <si>
    <t>康众</t>
  </si>
  <si>
    <t>15581335018</t>
  </si>
  <si>
    <t>1988-07-01</t>
  </si>
  <si>
    <t>娄底新化温塘镇</t>
  </si>
  <si>
    <t>250550081@qq.com</t>
  </si>
  <si>
    <t>娄底新化温塘镇第一居民小组</t>
  </si>
  <si>
    <t>小学数学教师资格证（审核中）</t>
  </si>
  <si>
    <t xml:space="preserve">2007.9~2011.7在湘潭大学土木工程与力学学院学习
2011.7~2013.7在中建六局南方公司工作
</t>
  </si>
  <si>
    <t>上学的时候在外做过家教。</t>
  </si>
  <si>
    <t>1021201906141403077799</t>
  </si>
  <si>
    <t>430424199609185644</t>
  </si>
  <si>
    <t>18374829119</t>
  </si>
  <si>
    <t>湖南衡东</t>
  </si>
  <si>
    <t>421451</t>
  </si>
  <si>
    <t>18374829119@139.com</t>
  </si>
  <si>
    <t>湖南省衡阳市衡东县杨林镇万泉西路035号</t>
  </si>
  <si>
    <t>无  小学教师</t>
  </si>
  <si>
    <t>衡东县人力资源服务中心</t>
  </si>
  <si>
    <t>="1.2015年9月 一等新生奖学金
                                                           2.2016年3月 全国计算机等级考试一级合格证书
                                                           3.2016年4月 优秀青年学生志愿者
                                                            4.2016年1</t>
  </si>
  <si>
    <t>2018年9月10日至2019年1月11日在长沙县盼盼小学担任实习数学教师。</t>
  </si>
  <si>
    <t>1021201906141413077800</t>
  </si>
  <si>
    <t>432502199409020043</t>
  </si>
  <si>
    <t>姜佳玮</t>
  </si>
  <si>
    <t>13017185176</t>
  </si>
  <si>
    <t>1994-09-02</t>
  </si>
  <si>
    <t>162280200@qq.com</t>
  </si>
  <si>
    <t>湖南省冷水江市涟溪桥</t>
  </si>
  <si>
    <t>201608-201803 中博教育湖南分公司 教务
201805-201808 长沙永华体校 文员
201901-201903 长沙文都教育 班主任</t>
  </si>
  <si>
    <t>1021201906141414167801</t>
  </si>
  <si>
    <t>432524199009091422</t>
  </si>
  <si>
    <t>曾秋菊</t>
  </si>
  <si>
    <t>15502584253</t>
  </si>
  <si>
    <t>1990-09-09</t>
  </si>
  <si>
    <t>大学毕业后，连续五年从事毕业班语文教学工作。</t>
  </si>
  <si>
    <t>1021201906141424267806</t>
  </si>
  <si>
    <t>43122419981016794X</t>
  </si>
  <si>
    <t>唐滢</t>
  </si>
  <si>
    <t>17369496320</t>
  </si>
  <si>
    <t>湖南省怀化市溆浦县黄茅园镇横坡村</t>
  </si>
  <si>
    <t>419314</t>
  </si>
  <si>
    <t>2312080023@qq.com</t>
  </si>
  <si>
    <t>湖南省怀化市溆浦县黄茅园镇横坡村4组</t>
  </si>
  <si>
    <t>唱歌、书法</t>
  </si>
  <si>
    <t>唐滢，女，毕业于柳州城市职业学院小学教育专业。通国考获得小学语文教师资格证，曾在黄茅园镇中心小学担任一年的三年级语文教师与班主任一职。</t>
  </si>
  <si>
    <t>在黄茅园镇中心小学担任语文教师与班主任一年。</t>
  </si>
  <si>
    <t>1021201906141425067807</t>
  </si>
  <si>
    <t>432524199902136726</t>
  </si>
  <si>
    <t>康田</t>
  </si>
  <si>
    <t>15773042239</t>
  </si>
  <si>
    <t>1999-02-13</t>
  </si>
  <si>
    <t>2196426151@qq.com</t>
  </si>
  <si>
    <t>湖南省娄底市新化县上梅镇工农河</t>
  </si>
  <si>
    <t>数学教师资格证</t>
  </si>
  <si>
    <t>美术：简笔画，彩铅</t>
  </si>
  <si>
    <t xml:space="preserve">2013年9月-2016年6月就读于新化三中
2016年9月-2018年2月就读于湖南民族职业学院
2018年3月-2018年7月支教于临湘市黄盖中学
2018年9月-2019年6月湖南民族职业学院 </t>
  </si>
  <si>
    <t>2018年3月-2018年7月在临湘市黄盖中学担任一年级班主任及数学老师</t>
  </si>
  <si>
    <t>1021201906141453077817</t>
  </si>
  <si>
    <t>430522198511114950</t>
  </si>
  <si>
    <t>姚林武</t>
  </si>
  <si>
    <t>17378128199</t>
  </si>
  <si>
    <t>1985-11-11</t>
  </si>
  <si>
    <t>中北大学</t>
  </si>
  <si>
    <t>湖南省新邵县新田铺镇新田坊村</t>
  </si>
  <si>
    <t>2004-2008年就读中北大学
2008-2009在家待业
2009-2018在家创业</t>
  </si>
  <si>
    <t>1021201906141459217822</t>
  </si>
  <si>
    <t>432524199309061460</t>
  </si>
  <si>
    <t>曾湘</t>
  </si>
  <si>
    <t>13016104293</t>
  </si>
  <si>
    <t>1993-09-06</t>
  </si>
  <si>
    <t>湖南省娄底新化县</t>
  </si>
  <si>
    <t>冷水江市金鹰大厦801</t>
  </si>
  <si>
    <t>资兴市教育局</t>
  </si>
  <si>
    <t>2009年9月——2012年6月      冷水江市第七中学读高中
2012年9月——2015年6月       长沙职业技术学院读特殊教育专业
2015年9月——至今            湖南郴州资兴市特殊教育专业就职</t>
  </si>
  <si>
    <t>2016年    读书笔记评为优秀   论文省三等奖  教学比武二等奖    2017年        论文省三等奖      市二等奖   教学比武二等奖   课题郴州市二等奖    考核优秀    2018年扶贫优秀个人等</t>
  </si>
  <si>
    <t>1021201906141502017823</t>
  </si>
  <si>
    <t>432502199508043822</t>
  </si>
  <si>
    <t>李璐</t>
  </si>
  <si>
    <t>15669980663</t>
  </si>
  <si>
    <t>河海大学</t>
  </si>
  <si>
    <t>广播电视学</t>
  </si>
  <si>
    <t>湖南省冷水江市中连乡</t>
  </si>
  <si>
    <t>2010.9--2013.6冷水江市第一中学
2013.9--2017.6河海大学</t>
  </si>
  <si>
    <t>1021201906141508347827</t>
  </si>
  <si>
    <t>432503199001035061</t>
  </si>
  <si>
    <t>曾丹</t>
  </si>
  <si>
    <t>15920927532</t>
  </si>
  <si>
    <t>1990-01-03</t>
  </si>
  <si>
    <t>湖南省娄底市涟源市七星街镇仙洞村</t>
  </si>
  <si>
    <t>441253487@qq.com</t>
  </si>
  <si>
    <t>湖南省娄底市娄星区仙人阁湘中北苑5栋2单元904</t>
  </si>
  <si>
    <t>2006年9月-2009年6月  行知中学          学生
2009年9月-2013年6月  湖南人文科技学院  学生
2013年10月-2015年8月 广州市园林建筑工程公司 门市销售
2015年11月-2017年6月 广州恒盛园林股份有限公司 投标员</t>
  </si>
  <si>
    <t>1021201906141514007830</t>
  </si>
  <si>
    <t>362427199807210022</t>
  </si>
  <si>
    <t>彭盛璐</t>
  </si>
  <si>
    <t>13687061819</t>
  </si>
  <si>
    <t>1998-07-21</t>
  </si>
  <si>
    <t>吉安职业技术学院</t>
  </si>
  <si>
    <t xml:space="preserve">1249133078@qq.com </t>
  </si>
  <si>
    <t>遂川县泉江镇</t>
  </si>
  <si>
    <t>我来自吉安职业技术学院师范学院初等教育专业历届毕业生 ,政治面貌：共青团员。历任宣传委员，女生委员等职务,积极参加社会实践活动。性格乐观向上，做事认真负责，具有团队合作精神，乐于助人，多次参加社会志愿服务活动。</t>
  </si>
  <si>
    <t xml:space="preserve">1.2015年11月 吉安新村小学见习
2.2017年5月  水南明德小学见习
3.2018年 5月 吉安市石阳小学见习
4.我在多所小学见习学习过，了解了教师这个岗位的重要性，作为教育者的应该具备的基本技能和素养。
5.2014年开始每年暑期在书法美术班教学，辅导功课，接触不同年纪的孩子，交流互动，与小朋友相处融洽。
  专业相关证书：
1.计算机一级（MS OFFICE）证书
2.普通话水平测试证（二甲)
3.师范学院初等教育专业毕业证
4.小学语文教师资格证
</t>
  </si>
  <si>
    <t>1021201906141516047833</t>
  </si>
  <si>
    <t>433127199803213624</t>
  </si>
  <si>
    <t>涂瑞霞</t>
  </si>
  <si>
    <t>18374367360</t>
  </si>
  <si>
    <t>湖南省湘西州永顺县砂坝镇桃子溪村一组</t>
  </si>
  <si>
    <t>2957078045@qq.com</t>
  </si>
  <si>
    <t>湖南省永顺县温泉街39号</t>
  </si>
  <si>
    <t>2019/7/1</t>
  </si>
  <si>
    <t>湖南省永顺县人力资源与社会保障局</t>
  </si>
  <si>
    <t>跑步，登山</t>
  </si>
  <si>
    <t>2010年9月—2013年6月：桃子溪九年制义务学校（初中）2013年9月—2016年6月：湘西州第二民族中学（高中）
2016年9月—2019年6月：湖南民族职业学院（大学）
2019年2月—2019年7月：岳阳县黄沙街新华教学点实习</t>
  </si>
  <si>
    <t>2019年2月—2019年7月：岳阳县黄沙街新华教学点实习，担任一年级班主任和一二年级数学老师。</t>
  </si>
  <si>
    <t>1021201906141518347837</t>
  </si>
  <si>
    <t>430522199306153867</t>
  </si>
  <si>
    <t>刘昭辉</t>
  </si>
  <si>
    <t>18218175629</t>
  </si>
  <si>
    <t>1993-06-15</t>
  </si>
  <si>
    <t>湖南省长沙市岳麓区望城坡街道中一九骏</t>
  </si>
  <si>
    <t>2008.09-2011.06 冷水江第一中学 高中
2011.09-2012.06 冷江电大       高中
2012.09-2016.06 湖南财政经济学院 大学会计学
2016.06-2017.04 福建恒安集团深圳经营部 往来会计
2017.06-2018.04 湖南艾珂人力资源公司  财务
2018.09-至今    湖南天云软件技术有限公司  财务</t>
  </si>
  <si>
    <t>取得小学数学教师资格证</t>
  </si>
  <si>
    <t>1021201906141524287840</t>
  </si>
  <si>
    <t>430581199601262767</t>
  </si>
  <si>
    <t>18229548834</t>
  </si>
  <si>
    <t>1996-01-26</t>
  </si>
  <si>
    <t>湖南省武冈市</t>
  </si>
  <si>
    <t>3075561482@qq.com</t>
  </si>
  <si>
    <t>湖南省武冈市工业园兴雄鞋业厂</t>
  </si>
  <si>
    <t>初级语文教师资格证</t>
  </si>
  <si>
    <t>201109——201406    武冈二中     团支书
201409——201506    展辉学校     学生
201509——201806    吉首大学师范学院 心协会长</t>
  </si>
  <si>
    <t>201710——201712在吉首市第三小学实习，主要学习班级管理和语文教学工作。201808——201907在长沙绿山墙培训学校从事班级管理和语文教学工作。</t>
  </si>
  <si>
    <t>1021201906141544047846</t>
  </si>
  <si>
    <t>432501198507077042</t>
  </si>
  <si>
    <t>戴静娴</t>
  </si>
  <si>
    <t>13677418882</t>
  </si>
  <si>
    <t>1985-07-07</t>
  </si>
  <si>
    <t>涟源市红旗路</t>
  </si>
  <si>
    <t>2000.9-2005.6  湖南人文科技学院  小学教育
2005.7-2007.12 贵州新时代职业技术学校  教师
2008.3-2010.5  新一佳全国连锁超市有限公司涟源店  人力资源助理
2013.12-至今   涟源市民盟医院  办公室科员</t>
  </si>
  <si>
    <t>1021201906141547017847</t>
  </si>
  <si>
    <t>430522199708134861</t>
  </si>
  <si>
    <t>罗云珍</t>
  </si>
  <si>
    <t>18373280986</t>
  </si>
  <si>
    <t>1997-08-13</t>
  </si>
  <si>
    <t>1447813272@qq.com</t>
  </si>
  <si>
    <t>湖南省邵阳市新邵县城市花园27栋</t>
  </si>
  <si>
    <t>2015年9月至2019年6月在湖南科技大学潇湘学院外国语系学习
2015年9月至2016年6月在湖南科技大学潇湘学院教育二班任学习委员
2016年9月至2018年6月在湖南科技大学军事爱好者协会任部长</t>
  </si>
  <si>
    <t>2018年9月至2018年10月在湘潭市第四中学担任实习英语老师及班主任</t>
  </si>
  <si>
    <t>1021201906141553347853</t>
  </si>
  <si>
    <t>430304199603082061</t>
  </si>
  <si>
    <t>何湘红</t>
  </si>
  <si>
    <t>17573207476</t>
  </si>
  <si>
    <t>1996-03-08</t>
  </si>
  <si>
    <t xml:space="preserve">湖南师范大学 </t>
  </si>
  <si>
    <t>1605285365@qq.com</t>
  </si>
  <si>
    <t>湖南省湘潭市岳塘区菊花塘廉租公寓</t>
  </si>
  <si>
    <t>2011年9月-2014年6月 湖南省湘潭市二中 就读高中 
2014年9月-2017年6月 湖南省岳阳市湖南民族职业学院 就读大学 
2016年5月-2017年6月 湖南省岳阳市岳阳楼区朝阳小学 顶岗实习兼代课老师 
2017年9月-至今 湖南省湘潭市正江学校 代课兼政教主任</t>
  </si>
  <si>
    <t>曾获数学微课制作一等奖
数学教育论文获岳塘区三等奖</t>
  </si>
  <si>
    <t>1021201906141600577855</t>
  </si>
  <si>
    <t>432503198410134082</t>
  </si>
  <si>
    <t>严媞媞</t>
  </si>
  <si>
    <t>19908489262</t>
  </si>
  <si>
    <t>1984-10-13</t>
  </si>
  <si>
    <t>娄底市娄星区花山街道铁西路鑫和便利店</t>
  </si>
  <si>
    <t xml:space="preserve">2005、6-2006、9	广州一建下属项目部 文职类
2006、9-2010、7	涟源公立学校代课 （代）小语教师
2010、9-2014、7	湘中文武学校	  小学班主任兼教师
2014、9-2016、2	育英学校	  小学班主任兼教师
2016、6-2017、6	娄底红日集团	  文职类
</t>
  </si>
  <si>
    <t>1021201906141609087859</t>
  </si>
  <si>
    <t>431381199105206440</t>
  </si>
  <si>
    <t>张丽华</t>
  </si>
  <si>
    <t>15316266061</t>
  </si>
  <si>
    <t>1991-05-20</t>
  </si>
  <si>
    <t>山东科技大学</t>
  </si>
  <si>
    <t>2014/6</t>
  </si>
  <si>
    <t>1522756425@qq.com</t>
  </si>
  <si>
    <t>2019/2-至今，马思特教育集团任小学语文教师
2017/9-2019/2，湖南润诚投资开发集团任行政文秘
2015/6-2017/8，中原地产代理（深圳）有限公司任行政文秘
2014/9-2014/12，湖南冷水江英才实验中学任初一语文教师</t>
  </si>
  <si>
    <t>1021201906141620187864</t>
  </si>
  <si>
    <t>430124199603025862</t>
  </si>
  <si>
    <t>钟赛蓝</t>
  </si>
  <si>
    <t>18229968344</t>
  </si>
  <si>
    <t>湖南省长沙市宁乡市回龙铺镇</t>
  </si>
  <si>
    <t>2010年9月至2013年6月在宁乡第十三高级中学学习
2013年9月至2016年6月在长沙师范学院学习
2016年9月至2016年12月在长沙市小熊之家托教中心工作
2017年3月至2018年6月在长沙市开福区马栏山小学工作
2018年9月至2019年3月在长沙市雨花区泰禹小学工作</t>
  </si>
  <si>
    <t>1021201906141622077866</t>
  </si>
  <si>
    <t>432522199902012026</t>
  </si>
  <si>
    <t>匡有意</t>
  </si>
  <si>
    <t>17397381206</t>
  </si>
  <si>
    <t>2258141741@qq.com</t>
  </si>
  <si>
    <t>湖南省双峰县青树坪镇共同村乔泽组</t>
  </si>
  <si>
    <t>2014年9月至2017年6月就读于娄底幼儿师范小教大专班，2017年6月至2019年6月就读于湖南民族职业学院初等教育学院。</t>
  </si>
  <si>
    <t>2018年5月至2018年5月在岳阳枫树小学担任见习老师，2018年9月至2019年6月岳阳临湘源潭中学担任实习老师。</t>
  </si>
  <si>
    <t>1021201906141625237869</t>
  </si>
  <si>
    <t>432502199506248322</t>
  </si>
  <si>
    <t>欧阳霞</t>
  </si>
  <si>
    <t>15111324973</t>
  </si>
  <si>
    <t>1995-06-24</t>
  </si>
  <si>
    <t>2714596589@qq.com</t>
  </si>
  <si>
    <t>初级中学教师资格证（英语）</t>
  </si>
  <si>
    <t>羽毛球，英语6级，计算机二级</t>
  </si>
  <si>
    <t xml:space="preserve">2011年至2014年  高中 冷水江市第一中学
2014年至2018年  大学  湖南女子学院上大学
</t>
  </si>
  <si>
    <t xml:space="preserve">2017/09 -- 2018/1岩口镇中心学校初中英语教师
2018/3—2018/5 北雅国际教育任雅思托福助教
2018/7-2019/6在冷水江市洋化外语任英语老师
</t>
  </si>
  <si>
    <t>1021201906141628457870</t>
  </si>
  <si>
    <t>432524199907295128</t>
  </si>
  <si>
    <t>奉城保</t>
  </si>
  <si>
    <t>13574514868</t>
  </si>
  <si>
    <t>1999-07-29</t>
  </si>
  <si>
    <t>2498782768@qq.com</t>
  </si>
  <si>
    <t>湖南省娄底市冷水江市金竹山镇金竹山叉路口</t>
  </si>
  <si>
    <t>思维逻辑强</t>
  </si>
  <si>
    <t>2014年9月-2017年6月，在娄底幼儿师范学校学习；
2017年-2019年，在湖南民族职业学院学习</t>
  </si>
  <si>
    <t xml:space="preserve">2018年5月在湖南省岳阳市岳阳楼区枫树小学见习一周；
2018年9月-2019年1月，在湖南省岳阳市临湘市聂市中心小学实习
</t>
  </si>
  <si>
    <t>1021201906141716287884</t>
  </si>
  <si>
    <t>432524199808052526</t>
  </si>
  <si>
    <t>杨梦倩</t>
  </si>
  <si>
    <t>18169384331</t>
  </si>
  <si>
    <t>1998-08-05</t>
  </si>
  <si>
    <t>湖南省娄底市新化县孟公镇红星村</t>
  </si>
  <si>
    <t xml:space="preserve"> 高中数学教师资格证</t>
  </si>
  <si>
    <t>2012.09-2015.06在新化县第二中学学习
2015.09-2019.06在衡阳师范学院学习</t>
  </si>
  <si>
    <t>1021201906141724507889</t>
  </si>
  <si>
    <t>431382199706240202</t>
  </si>
  <si>
    <t>吴沁</t>
  </si>
  <si>
    <t>17358813185</t>
  </si>
  <si>
    <t>1997-06-24</t>
  </si>
  <si>
    <t>湖南省涟源市安平镇观音村寨背组</t>
  </si>
  <si>
    <t>1421126313@qq.com</t>
  </si>
  <si>
    <t>湖南省娄底市涟钢碧溪路50号</t>
  </si>
  <si>
    <t>长跑，篮球，唱歌</t>
  </si>
  <si>
    <t>2013.9-2016.6就读于娄底市第五中学
2016.9-2019.6就读于湖南省郴州市湘南学院语文教育专业
2016.10加入学校广播电视中心摄制部
2016.11加入郴州市小桔灯培训机构当助教老师
2017.7.4-6参加学校组织的“三下乡”活动
2017.7.20-8.25在长沙美特斯邦威到导购员
2018.9-2019.1在郴州市嘉禾县盘江中学成为一名实习语文教师
2019.1.21-29在长沙新东方培训机构当助教
2019.2.20在郴州市嘉禾县盘江中学当代课老师</t>
  </si>
  <si>
    <t>2016.11在郴州市小桔灯培训机构当助教老师
2018.9-2019.1在郴州市嘉禾县盘江中学实习
2019.1.21-29在长沙新东方培训机构当助教
2019.2.20在郴州市嘉禾县盘江中学当一名代课老师</t>
  </si>
  <si>
    <t>1021201906141729567890</t>
  </si>
  <si>
    <t>431228199704112641</t>
  </si>
  <si>
    <t>杨琴</t>
  </si>
  <si>
    <t>17509083279</t>
  </si>
  <si>
    <t>湖南省怀化市芷江县</t>
  </si>
  <si>
    <t>419100</t>
  </si>
  <si>
    <t>1275124106@qq.com</t>
  </si>
  <si>
    <t>阿图什教育局</t>
  </si>
  <si>
    <t xml:space="preserve">2012年9月至2015年6月    就读和平实验中学
2015年9月至2018年6月    就读赣州师范高等专科学校
</t>
  </si>
  <si>
    <t xml:space="preserve">2018年2月至2018年7月    在赣州市全南县龙源坝中心小学顶岗实习，任二年级语文老师及班主任
2018年8月至2019年1月在新疆克州阿图什市松他克乡买谢提小学支教，任二年级语文老师
2019年2月回内地在长沙市宁乡市老粮仓民和小学代课，任四年级语文老师
</t>
  </si>
  <si>
    <t>1021201906141743017891</t>
  </si>
  <si>
    <t>430523199705244340</t>
  </si>
  <si>
    <t>朱翼</t>
  </si>
  <si>
    <t>18890160679</t>
  </si>
  <si>
    <t>2579290384@qq.com</t>
  </si>
  <si>
    <t>邵阳县五峰铺镇</t>
  </si>
  <si>
    <t>邵阳市大祥区教育局</t>
  </si>
  <si>
    <t xml:space="preserve">2013年9月至2017年7于师范学习。
2017年9月至2018年7月在邵阳县五峰铺留旗学校实习一年，任语文教师兼班主任工作。
2018年9月至今在五峰铺留旗学校担任五年级数学教师兼班主任
</t>
  </si>
  <si>
    <t>两年教学经验</t>
  </si>
  <si>
    <t>1021201906141755347897</t>
  </si>
  <si>
    <t>432501199605242560</t>
  </si>
  <si>
    <t>黄岚翼</t>
  </si>
  <si>
    <t>18285026125</t>
  </si>
  <si>
    <t>1996-05-24</t>
  </si>
  <si>
    <t>1487133354@qq.com</t>
  </si>
  <si>
    <t>湖南省娄底市娄星区茶园镇新塘学校</t>
  </si>
  <si>
    <t>电子竞技、唱歌</t>
  </si>
  <si>
    <t xml:space="preserve">2011.09-2014.06 娄底三中学习
2014.09-2015.06 树人学校学习
2015.09-2019.06 贵州师范大学求是学院学习
</t>
  </si>
  <si>
    <t>2018.03-2018.06 长沙市芙蓉区大同瑞致小学实习，并取得优秀成绩</t>
  </si>
  <si>
    <t>1021201906141801187898</t>
  </si>
  <si>
    <t>430181199509280020</t>
  </si>
  <si>
    <t>陈楚芳</t>
  </si>
  <si>
    <t>18874916695</t>
  </si>
  <si>
    <t>1995-09-28</t>
  </si>
  <si>
    <t>黄山学院</t>
  </si>
  <si>
    <t>湖南浏阳县</t>
  </si>
  <si>
    <t>20170701</t>
  </si>
  <si>
    <t>湖南省浏阳市金沙中路433号富丽窗帘</t>
  </si>
  <si>
    <t>浏阳市档案局</t>
  </si>
  <si>
    <t>2018年9月——2019年6月 在浏阳市职业中专</t>
  </si>
  <si>
    <t>1021201906141801447899</t>
  </si>
  <si>
    <t>432503198911280336</t>
  </si>
  <si>
    <t>杜洪涛</t>
  </si>
  <si>
    <t>18973872457</t>
  </si>
  <si>
    <t>1989-11-28</t>
  </si>
  <si>
    <t>414372444@qq.com</t>
  </si>
  <si>
    <t>湖南省涟源市六亩塘镇芦茅塘社区市公路局宿舍</t>
  </si>
  <si>
    <t>能歌善舞</t>
  </si>
  <si>
    <t>2004年09月-2007年06月涟源市行知中学
2007年09月-2011年07月湖南师范大学汉语言文学专业
2011年09月-2012年07月在新化县洋溪小学实习
2012年09月-2015年06月在涟源市实验学校代课
2015年07月至今在涟源市名师堂教育担任培训老师</t>
  </si>
  <si>
    <t>1021201906141806237900</t>
  </si>
  <si>
    <t>432524199805121688</t>
  </si>
  <si>
    <t>张荣</t>
  </si>
  <si>
    <t>18216312186</t>
  </si>
  <si>
    <t>1998-05-12</t>
  </si>
  <si>
    <t>2241455821@qq.com</t>
  </si>
  <si>
    <t>2019-1-25</t>
  </si>
  <si>
    <t>湖南省岳阳市湖南民族职业学院</t>
  </si>
  <si>
    <t>擅长应用Office软件</t>
  </si>
  <si>
    <t>本人主修现代教育技术，通过计算机一级考试，熟练掌握word、excle、flash、powerpoint等软件的使用；在校期间通过大学英语A级、荣获一等奖学金、二等奖学金和取得小学数学教师资格证，具备一定的教育教学能力和专业技能。</t>
  </si>
  <si>
    <t>曾在岳阳市朝阳小学见习一周，利用周末时间在朗格教育机构兼职辅导老师，大三的最后一个学期顶岗实习担任桃林镇浩然中心小学二年级数学老师。</t>
  </si>
  <si>
    <t>1021201906141807527901</t>
  </si>
  <si>
    <t>432524199808285821</t>
  </si>
  <si>
    <t>柯佳妮</t>
  </si>
  <si>
    <t>18711817825</t>
  </si>
  <si>
    <t>1998-08-28</t>
  </si>
  <si>
    <t>2524811913@qq.com</t>
  </si>
  <si>
    <t>湖南省娄底市新化县清水塘路蔚然锦和超市</t>
  </si>
  <si>
    <t>新化县人社局</t>
  </si>
  <si>
    <t>2015.10-2018.5在班内担任团支书一职；
2016.10-2018.5担任校学生会文艺部部长一职；
在校内荣获“魅力团支书”“优秀共青团员”“优秀班干部”等称号。</t>
  </si>
  <si>
    <t>荣获中国书法家协会软笔书法九级证书。</t>
  </si>
  <si>
    <t>1021201906141811067902</t>
  </si>
  <si>
    <t>432524199010030088</t>
  </si>
  <si>
    <t>张乐</t>
  </si>
  <si>
    <t>18273812299</t>
  </si>
  <si>
    <t>1990-10-03</t>
  </si>
  <si>
    <t>153967752@qq.com</t>
  </si>
  <si>
    <t>湖南省冷水江市岩口</t>
  </si>
  <si>
    <t>2013年7月6日</t>
  </si>
  <si>
    <t xml:space="preserve">2009年9月至2013年：湖南商学院北津学院；
</t>
  </si>
  <si>
    <t>2013年9月至2014年7月：新化县石冲口镇和平学校数学教师
2014年8月至今：新化县石冲口镇潮水完小数学教师兼教务主任。</t>
  </si>
  <si>
    <t>1021201906141819067907</t>
  </si>
  <si>
    <t>432524199401178020</t>
  </si>
  <si>
    <t>肖雨晴</t>
  </si>
  <si>
    <t>15973840201</t>
  </si>
  <si>
    <t>1994-01-17</t>
  </si>
  <si>
    <t>20140630</t>
  </si>
  <si>
    <t>湖南省娄底市新化县油溪乡江田窑村</t>
  </si>
  <si>
    <t>2008.09—2013.06  湖南第一师范学院
2009.09—2014.06  湖南人文科技学院</t>
  </si>
  <si>
    <t>1021201906141847537914</t>
  </si>
  <si>
    <t>432502198611123826</t>
  </si>
  <si>
    <t>段矫燕</t>
  </si>
  <si>
    <t>13723817737</t>
  </si>
  <si>
    <t>1986-11-12</t>
  </si>
  <si>
    <t>湖南省娄底市冷水江市中连乡</t>
  </si>
  <si>
    <t>112191172@qq.com</t>
  </si>
  <si>
    <t>湖南省娄底市冷水江市火车站</t>
  </si>
  <si>
    <t>中级</t>
  </si>
  <si>
    <t>写作，朗诵</t>
  </si>
  <si>
    <t>1998.9-2001.7冷水江市诚意中学
2001.9-2004.7冷水江市涟邵二中
2004.9-2007.6湖南人文科技学院
2007.7-2008.7广东省深圳市新科技培训学校
2009-2010广东省深圳市良丰科技有限公司
2011-2019湖南省娄底市冷水江市个体经营</t>
  </si>
  <si>
    <t>1021201906141906377922</t>
  </si>
  <si>
    <t>432524199306114926</t>
  </si>
  <si>
    <t>罗玲玉</t>
  </si>
  <si>
    <t>13786851243</t>
  </si>
  <si>
    <t>1993-06-11</t>
  </si>
  <si>
    <t>湖南省娄底市新化县文田镇文田村</t>
  </si>
  <si>
    <t>2008.9——2013.6在湖南第一师范学院就读，在此期间取得湖南师范大学汉语言文学专业毕业证书，2013.9——2019.6在新化县文田镇中心学校任教。</t>
  </si>
  <si>
    <t>1021201906141917267924</t>
  </si>
  <si>
    <t>431381198904240026</t>
  </si>
  <si>
    <t>段洁</t>
  </si>
  <si>
    <t>15173808776</t>
  </si>
  <si>
    <t>1989-04-24</t>
  </si>
  <si>
    <t>冷水江市同兴汽车站</t>
  </si>
  <si>
    <t>2011年-9月-2013年6月毕业于吉首大学</t>
  </si>
  <si>
    <t>在2017年9月在新化县十八大特色课程教学大赛“一等奖”
在2018年6月新化县琅塘镇教学质检中获得镇“二等奖”</t>
  </si>
  <si>
    <t>1021201906141917337925</t>
  </si>
  <si>
    <t>433122199607252528</t>
  </si>
  <si>
    <t>郑梦霞</t>
  </si>
  <si>
    <t>15073075015</t>
  </si>
  <si>
    <t>1996-07-25</t>
  </si>
  <si>
    <t>416100</t>
  </si>
  <si>
    <t>2437030115@qq.com</t>
  </si>
  <si>
    <t>2014.9～2017.6，于湖南民族职业学院学习；
2017.9～2019.3，于湖南省长沙市岳麓区学士街道塘峡小学从事教育教学工作。</t>
  </si>
  <si>
    <t>2017.9～2019.3，于湖南省长沙市岳麓区学士街道塘峡小学从事教育教学工作。</t>
  </si>
  <si>
    <t>1021201906141922267927</t>
  </si>
  <si>
    <t>432502198306110017</t>
  </si>
  <si>
    <t>刘文君</t>
  </si>
  <si>
    <t>15873879699</t>
  </si>
  <si>
    <t>1983-06-11</t>
  </si>
  <si>
    <t>黔南民族师范学院</t>
  </si>
  <si>
    <t>冷水江市电信局家属楼</t>
  </si>
  <si>
    <t>2006年至今个体</t>
  </si>
  <si>
    <t>1021201906141922517928</t>
  </si>
  <si>
    <t>432503199506200122</t>
  </si>
  <si>
    <t>谭慧琴</t>
  </si>
  <si>
    <t>15073840361</t>
  </si>
  <si>
    <t>1995-06-20</t>
  </si>
  <si>
    <t>948649430@qq.com</t>
  </si>
  <si>
    <t>湖南省娄底市涟源市世纪花园</t>
  </si>
  <si>
    <t>20180530</t>
  </si>
  <si>
    <t>湖南娄底教育局</t>
  </si>
  <si>
    <t>200909至201206  涟源一中学习
201209至201606  湖南财政经济学院学习
201609至201706  湖南芒果科技公司任职
201709至201806  娄底涟滨学校任教
201809至今      涟水学校任教</t>
  </si>
  <si>
    <t>201709至201806  娄底涟滨学校任教
201809至今      涟水学校任教</t>
  </si>
  <si>
    <t>1021201906141930267932</t>
  </si>
  <si>
    <t>432502198408070028</t>
  </si>
  <si>
    <t>李昭</t>
  </si>
  <si>
    <t>15973880299</t>
  </si>
  <si>
    <t>1984-08-07</t>
  </si>
  <si>
    <t>国贸英语</t>
  </si>
  <si>
    <t>湖南省冷水江市布溪电信局家属楼</t>
  </si>
  <si>
    <t>1999年9月至2002年6月冷水江师范普师专业
2002年9月至2006年6月西安翻译学院英语国际贸易专业</t>
  </si>
  <si>
    <t>1021201906141946037937</t>
  </si>
  <si>
    <t>432524199512181425</t>
  </si>
  <si>
    <t>陈静</t>
  </si>
  <si>
    <t>1995-12-18</t>
  </si>
  <si>
    <t>954228156@qq.com</t>
  </si>
  <si>
    <t>湖南省娄底市冷水江市万盛锑都广场4栋1单元2906</t>
  </si>
  <si>
    <t>2014—2017就读于湖南民族职业学院 学前教育系
2017年取得湖南师范大学学前教育本科文凭
2018—2019 冷办中心学校代课</t>
  </si>
  <si>
    <t>2018—2019 冷办中心学校担任二年级班主任及语文老师</t>
  </si>
  <si>
    <t>1021201906141953227940</t>
  </si>
  <si>
    <t>431381200007190022</t>
  </si>
  <si>
    <t>谢羽</t>
  </si>
  <si>
    <t>18692488719</t>
  </si>
  <si>
    <t>2000-07-19</t>
  </si>
  <si>
    <t>湖南省冷水江市铎山镇新台村五组</t>
  </si>
  <si>
    <t xml:space="preserve">  有实习经验且在校成绩合格，多次获得奖学金，及国家奖学金。性格开朗，在校是学生会干事，是班干部，是老师的好助手。
</t>
  </si>
  <si>
    <t>1021201906141954027941</t>
  </si>
  <si>
    <t>430581199802287565</t>
  </si>
  <si>
    <t>曾研</t>
  </si>
  <si>
    <t>13297435664</t>
  </si>
  <si>
    <t>1196440150@qq.com</t>
  </si>
  <si>
    <t>小学语文教师资格证/普通话证书（二甲）</t>
  </si>
  <si>
    <t>2012.92015.6 毕业于娄底第五中学担任学习委员
2015.9 2018.6读于首大学担任儒学会部长
2017110-2017.12在吉首市光明小学担任一年级的语文老师及班主任
20189-2019.6T长沙市乐学笃行辅导班</t>
  </si>
  <si>
    <t>1021201906142008247945</t>
  </si>
  <si>
    <t>430321199801030728</t>
  </si>
  <si>
    <t>谭星</t>
  </si>
  <si>
    <t>18273825864</t>
  </si>
  <si>
    <t>1998-01-03</t>
  </si>
  <si>
    <t xml:space="preserve">未婚 </t>
  </si>
  <si>
    <t>1640051635@qq.com</t>
  </si>
  <si>
    <t xml:space="preserve"> 湖南人文科技学院</t>
  </si>
  <si>
    <t>写作 手工 心理疏导</t>
  </si>
  <si>
    <t xml:space="preserve">2013.09-2016.06在湘潭市第十七中学读高中
2016.09-2019.06在湖南人文科技学院文学院语文教育专业就读
</t>
  </si>
  <si>
    <t>2016.10-2017.06在娄底市特殊学校支教，获优秀支教员证书。
2018.10-2018.11在娄底一中附属实验学校进行教育实习。
2019.01.21-01.25参加响水乡团委联合民政所组织的为帮助留守儿童，困境儿童和其他小学生和初中生开办的公益课堂。辅导孩子们做寒假作业，组织读书分享，讲故事和手工等活动。</t>
  </si>
  <si>
    <t>1021201906142030547954</t>
  </si>
  <si>
    <t>432501199408167047</t>
  </si>
  <si>
    <t>黄晋</t>
  </si>
  <si>
    <t>18973893889</t>
  </si>
  <si>
    <t>娄底市交通局</t>
  </si>
  <si>
    <t>劳动局</t>
  </si>
  <si>
    <t>200909-201206  娄底市第一中学
201209-201606  湖南商学院北津学院
201709-201806  娄底五小</t>
  </si>
  <si>
    <t>1021201906142037077955</t>
  </si>
  <si>
    <t>430524199710260042</t>
  </si>
  <si>
    <t>钱湘芩</t>
  </si>
  <si>
    <t>15974268269</t>
  </si>
  <si>
    <t>1997-10-26</t>
  </si>
  <si>
    <t>2017年6月1日</t>
  </si>
  <si>
    <t>973669070@qq.com</t>
  </si>
  <si>
    <t>湖南省邵阳市隆回县洪塘商业街</t>
  </si>
  <si>
    <t>隆回县人才流动和档案管理中心</t>
  </si>
  <si>
    <t>朗读</t>
  </si>
  <si>
    <t>2011年9月—2014年6月  在隆回九中上高中
2014年9月—2017年6月  在长沙职业技术学院读学前教育专业
2014年9月—2017年6月  同时在湖南师范大学读小学教育专业</t>
  </si>
  <si>
    <t>2016年9月—2017年5月  在湖南云教育集团实习
2017年5月—2018年7月  在隆回县山界回族乡大坪小学担任教师
2018年8月—至今 在隆回县东方红小学担任语文教师</t>
  </si>
  <si>
    <t>1021201906142042567960</t>
  </si>
  <si>
    <t>432502199203270020</t>
  </si>
  <si>
    <t>罗兰雅君</t>
  </si>
  <si>
    <t>18390583363</t>
  </si>
  <si>
    <t>艺术设计学</t>
  </si>
  <si>
    <t>娄底娄星区</t>
  </si>
  <si>
    <t>20140620</t>
  </si>
  <si>
    <t>690014215@qq.com</t>
  </si>
  <si>
    <t>湖南省娄底市娄星区国税局家属区</t>
  </si>
  <si>
    <t>中国人寿保险股份有限公司娄底分公司</t>
  </si>
  <si>
    <t>绘画，制作微课</t>
  </si>
  <si>
    <t>2014年6月至2015年4月 自主创业
2015年5月至今  就业于中国人寿保险股份有限公司娄底分公司</t>
  </si>
  <si>
    <t>2015年以讲师身份入职中国人寿保险股份有限公司
2016年制作的微课获得全国微课大赛三等奖</t>
  </si>
  <si>
    <t>1021201906142043377961</t>
  </si>
  <si>
    <t>430522198707043920</t>
  </si>
  <si>
    <t>谢迷</t>
  </si>
  <si>
    <t>18670511065</t>
  </si>
  <si>
    <t>1987-07-04</t>
  </si>
  <si>
    <t>湖南省冷水江市桃园北区23栋</t>
  </si>
  <si>
    <t>高级中学外语教师资格</t>
  </si>
  <si>
    <t>2011年</t>
  </si>
  <si>
    <t xml:space="preserve">2012年8月—2016年1月   湖南省郴州市汝城县集龙学校初中英语教师
</t>
  </si>
  <si>
    <t>曾获县教学教学质量奖，县优秀班主任等荣誉称号</t>
  </si>
  <si>
    <t>1021201906142049167963</t>
  </si>
  <si>
    <t>432524199402046724</t>
  </si>
  <si>
    <t>鄢春丽</t>
  </si>
  <si>
    <t>15307383917</t>
  </si>
  <si>
    <t>湖南名族职业学院</t>
  </si>
  <si>
    <t>2013</t>
  </si>
  <si>
    <t>唱歌，画简笔画</t>
  </si>
  <si>
    <t>2007年9月～2010年7月毕业于冷水江市第六中学
2010年9月～2013年7月毕业于湖南名族职业学院</t>
  </si>
  <si>
    <t>2017年～2019年于娄底市新化县琅塘镇中心小学代课</t>
  </si>
  <si>
    <t>1021201906142049447964</t>
  </si>
  <si>
    <t>432524199604102544</t>
  </si>
  <si>
    <t>伍艳峰</t>
  </si>
  <si>
    <t>15773875321</t>
  </si>
  <si>
    <t>1996-04-10</t>
  </si>
  <si>
    <t>会弹小吉他，爱好各种常见球类运动。</t>
  </si>
  <si>
    <t>2015.09-2018.06就读于吉首大学；
2018.07-2018.09.8在吉首贝尔安亲培训机构担任六年级班主任工作及六年级数学；
2018.09-2019.6在新化县西河中学任教七年级数学及班主任工作；</t>
  </si>
  <si>
    <t>2017.10-2017-12在吉首大学师范学院附属小学实习时，获得“优秀实习班主任”及“优秀实习教师”等奖项。
2018.09-2019.01在新化县西河中学任教期间，所教班级数学获得全校第二名。</t>
  </si>
  <si>
    <t>1021201906142059157967</t>
  </si>
  <si>
    <t>432502199708115421</t>
  </si>
  <si>
    <t>李秋云</t>
  </si>
  <si>
    <t>18711845290</t>
  </si>
  <si>
    <t>1997-08-11</t>
  </si>
  <si>
    <t>1351326092@qq.com</t>
  </si>
  <si>
    <t>湖南省冷水江市渣渡镇铁山村6组</t>
  </si>
  <si>
    <t>本人毕业于湖南人文科技学院，学习财务管理专业，但因本人性格活泼开朗，喜欢小孩子，后考取教师资格证，希望能成为一名光荣的人民教师，服务于祖国的花朵。</t>
  </si>
  <si>
    <t>1、大学期间，在培训机构给小学生上培训课；
2、考取了湖南省军训教官证，担任中学的军训教官和本校的学生军训教官；
3、在大学课堂上，主动上过专业课和英语课，被老师说有当老师的潜质。</t>
  </si>
  <si>
    <t>1021201906142107527972</t>
  </si>
  <si>
    <t>432502198403273029</t>
  </si>
  <si>
    <t>苏慧虹</t>
  </si>
  <si>
    <t>15273892558</t>
  </si>
  <si>
    <t>1984-03-27</t>
  </si>
  <si>
    <t>湖南省冷水江市禾青镇里福居委会</t>
  </si>
  <si>
    <t>2008年1月</t>
  </si>
  <si>
    <t>湖南省娄底市冷水江市沿江路腾顺保险超市旁</t>
  </si>
  <si>
    <t>2005年5月</t>
  </si>
  <si>
    <t>2005年毕业后在冷水江工业学校任教五年，之后先后在涟源高峰煤矿、冷水江资江煤业工作3年，2018年至今兼职于萌乐园少儿培训中心</t>
  </si>
  <si>
    <t>1021201906142124187978</t>
  </si>
  <si>
    <t>430521199410130503</t>
  </si>
  <si>
    <t>金黔平</t>
  </si>
  <si>
    <t>18711120442</t>
  </si>
  <si>
    <t>1994-10-13</t>
  </si>
  <si>
    <t>湖南省邵东县黄陂桥乡江边村熙乐堂组8号</t>
  </si>
  <si>
    <t>2010.09--2013.06就读于邵东县一中
2013.09--2014.06就读于科达学校
2014.09--2018.06就读于湖南警察学院</t>
  </si>
  <si>
    <t>1021201906142131387983</t>
  </si>
  <si>
    <t>430181199605132669</t>
  </si>
  <si>
    <t>任洁</t>
  </si>
  <si>
    <t>17688390513</t>
  </si>
  <si>
    <t>1996-05-13</t>
  </si>
  <si>
    <t>湖南省浏阳市</t>
  </si>
  <si>
    <t>19960513</t>
  </si>
  <si>
    <t>湖南省浏阳市北盛镇塘下组</t>
  </si>
  <si>
    <t>1、201109--201406 就读于湖南省浏阳市第九中学
2、201409--201706 毕业于湖南幼儿师范高等专科学校
3、201709--至今 工作于广州市花都区龙华学校</t>
  </si>
  <si>
    <t>1、担任四年级班主任且班级平均分常居第一
2、学校集团联考获得集团二等奖</t>
  </si>
  <si>
    <t>1021201906142144397991</t>
  </si>
  <si>
    <t>430522199609061425</t>
  </si>
  <si>
    <t>何芙蓉</t>
  </si>
  <si>
    <t>15111568035</t>
  </si>
  <si>
    <t>湖南省新邵县严塘镇</t>
  </si>
  <si>
    <t>1445929114@qq.com</t>
  </si>
  <si>
    <t>小学教师资格-语文</t>
  </si>
  <si>
    <t>熟练掌握电脑办公技能，兴趣爱好广泛</t>
  </si>
  <si>
    <t>="学习经历： 1.高中毕业于新邵八中，学习认真努力，成绩良好。 2.高考考入怀化学院，曾担任班级文体委员以及班级宣传委员，担任院学生会文体部副部长。 大学两次获得 怀化学院“三好学生”称号，两次获得 校级乙等奖学金，获得“优秀共青团员”称号 工作经历： 2016年5月，参加学校组织的见习，工作岗位是怀化市鹤城区城北街道办事处育林社区，主要负责社区居民信息统计以及居民走访调查研究工作。 2017年10月，参加湖南省第三届高校MPA案例大赛，参与团队下乡调研，调研地点为怀化市麻阳苗族自治县长寿乡。 2018</t>
  </si>
  <si>
    <t>在培训机构做过语文晚辅导</t>
  </si>
  <si>
    <t>1021201906142146017992</t>
  </si>
  <si>
    <t>433126199504274527</t>
  </si>
  <si>
    <t>孙雪芹</t>
  </si>
  <si>
    <t>18390094670</t>
  </si>
  <si>
    <t>1995-04-27</t>
  </si>
  <si>
    <t>湖南省古丈县</t>
  </si>
  <si>
    <t>湖南省湘西自治州古丈县</t>
  </si>
  <si>
    <t>湘西教体局</t>
  </si>
  <si>
    <t>摄影群</t>
  </si>
  <si>
    <t>201109-201407于古丈一中学习；
201409-201706于湖南民族职业学院学习；
201709-201906于吉首市第八小学任教。</t>
  </si>
  <si>
    <t>201709-201906于吉首市第八小学任教。</t>
  </si>
  <si>
    <t>1021201906142149357995</t>
  </si>
  <si>
    <t>43250219871025512X</t>
  </si>
  <si>
    <t>孙瑾</t>
  </si>
  <si>
    <t>18673891082</t>
  </si>
  <si>
    <t>1987-10-25</t>
  </si>
  <si>
    <t>哈尔滨师范大学</t>
  </si>
  <si>
    <t>湖南省冷水江市桃山坳</t>
  </si>
  <si>
    <t xml:space="preserve">2015.9-2017.2 英才实验学校 </t>
  </si>
  <si>
    <t>1021201906142151377996</t>
  </si>
  <si>
    <t>43138219971212016X</t>
  </si>
  <si>
    <t>康冬</t>
  </si>
  <si>
    <t>18274550220</t>
  </si>
  <si>
    <t>1997-12-12</t>
  </si>
  <si>
    <t>1184876923@qq.com</t>
  </si>
  <si>
    <t>湖南省娄底涟源市六亩塘镇树亭村河边组</t>
  </si>
  <si>
    <t>跳舞唱歌</t>
  </si>
  <si>
    <t>性格活泼开朗、善良正直、做事情认真负责、严格要求自己、在大学期间担任过团支书和学习委员，获得了“优秀班干部”荣誉称号，很出色地完成了该职责的任务。</t>
  </si>
  <si>
    <t>在大二时期曾在怀化市新世纪培训机构兼职数学助教；
大二下学期在怀化市舞水小学见习一个星期；
大三上学期在怀化市河西学校实习一个月；
大四下学期在怀化市坨院小学顶岗实习一个学期；</t>
  </si>
  <si>
    <t>1021201906142158577999</t>
  </si>
  <si>
    <t>432502199412170026</t>
  </si>
  <si>
    <t>李媛媛</t>
  </si>
  <si>
    <t>15243826971</t>
  </si>
  <si>
    <t>湖南省娄底市冷水江市乡干楼</t>
  </si>
  <si>
    <t>2012～2016    就读于长沙理工大学城南学院</t>
  </si>
  <si>
    <t>1021201906142159108000</t>
  </si>
  <si>
    <t>432503199803163161</t>
  </si>
  <si>
    <t>杨晶</t>
  </si>
  <si>
    <t>18207479845</t>
  </si>
  <si>
    <t>1998-03-16</t>
  </si>
  <si>
    <t>1660434612@qq.com</t>
  </si>
  <si>
    <t>湖南省涟源市伏口镇温泉村</t>
  </si>
  <si>
    <t>2013年9月-2017年7月在长沙师范学院学习。
2017年9月—2018年8月在长沙县泉星小学实习。
2018年9月至今在长沙县泉星小学工作。</t>
  </si>
  <si>
    <t>从2017年9月至今在长沙县泉星小学担任班主任兼语文老师。在长沙县第三届小学生“爱阅读，善表达”素养大赛中获得优秀指导老师。</t>
  </si>
  <si>
    <t>1021201906142159558001</t>
  </si>
  <si>
    <t>432524199810161625</t>
  </si>
  <si>
    <t>曾若妍</t>
  </si>
  <si>
    <t>18773034927</t>
  </si>
  <si>
    <t>1767694997@qq.com</t>
  </si>
  <si>
    <t>湖南省新化县上梅镇卫生院斜对面邹老四大理石加工</t>
  </si>
  <si>
    <t>美术，舞蹈，跑步，唱歌</t>
  </si>
  <si>
    <t xml:space="preserve"> 2019/6/14 22:09:42
2016年9月至2019年在湖南民族职业学院学习。
2017年下学期获得主题班会策划大赛二等奖。
2018年下学期被评为三好学生并获得学院一等奖学金
2018年下学期通过英语四级等级考试
做事积极热情，态度严谨认真</t>
  </si>
  <si>
    <t xml:space="preserve"> 2019/6/14 22:10:16
2017年署假在新文化培训学校兼职六年级数学教师和五年级英语教师。
2017年寒假在宏博培训学校兼职小升初数学老师
2018年3月至6月在杨田小学实习，任三年级数学教师和三、四年级英语教师
2018年9月至2019年五月在东城小学附近喜之郎培训班进行兼职，辅导五六年级学生全科学习
2018年获得小学语文教师资格证明
2019年获得小学数学教师资格证明
</t>
  </si>
  <si>
    <t>1021201906142201588002</t>
  </si>
  <si>
    <t>432502199808140026</t>
  </si>
  <si>
    <t>李湘</t>
  </si>
  <si>
    <t>13973898604</t>
  </si>
  <si>
    <t>2391490720@qq.com</t>
  </si>
  <si>
    <t>湖南省娄底市冷水江市温泉中学</t>
  </si>
  <si>
    <t>吉他、阅读、手工</t>
  </si>
  <si>
    <t>2016年9月—2019年6月就读于吉首大学师范学院学习小学教育</t>
  </si>
  <si>
    <t>2018年10月—2018年12月在湖南省吉首市光明小学实习
2019年2月—2019年6月在湖南省娄底市新化县油溪乡青实中学担任五年级语文老师兼班主任</t>
  </si>
  <si>
    <t>1021201906142210218004</t>
  </si>
  <si>
    <t>432524199103175489</t>
  </si>
  <si>
    <t>游叶青</t>
  </si>
  <si>
    <t>18711027561</t>
  </si>
  <si>
    <t>1577312513@qq.com</t>
  </si>
  <si>
    <t>湖南省新化县游家镇株树岭村</t>
  </si>
  <si>
    <t>娄底档案管理局</t>
  </si>
  <si>
    <t>绘画，阅读</t>
  </si>
  <si>
    <t>2007年9月-2010年6月 在湖南省娄底市新化县新化县第一中学学习；
2010年9月-2011年6月 在湖南省娄底市新化县资江中学学习；
2011年9月-2015年6月 在湖南省长沙市中南林业科技大学食品学院食品科学与工程专业学习。</t>
  </si>
  <si>
    <t>2015年7月-2016年5月，在湖南健一（长沙）健康服务有限公司担任培训讲师；
2018年9月-2019年7月，在新化水车镇道观小学任代课教师。</t>
  </si>
  <si>
    <t>1021201906142212528006</t>
  </si>
  <si>
    <t>430523199111144342</t>
  </si>
  <si>
    <t>徐湘容</t>
  </si>
  <si>
    <t>15200809812</t>
  </si>
  <si>
    <t>湖南省邵阳县五峰铺邵衡街191号</t>
  </si>
  <si>
    <t>2012.9.1-2016.6.30就读于湖南农业大学东方科技学院;2016.7.1-2017.7.30在湖南正粤餐饮有限公司做出纳;2017.8.1-2019.2.16在家待业;2019.2.17-至今在邵阳县五峰铺保龙小学做代课老师</t>
  </si>
  <si>
    <t>2019.2.17到现在在邵阳县五峰铺保龙小学做代课老师</t>
  </si>
  <si>
    <t>1021201906142221068008</t>
  </si>
  <si>
    <t>432502199001058320</t>
  </si>
  <si>
    <t>黄洁</t>
  </si>
  <si>
    <t>18873858393</t>
  </si>
  <si>
    <t>浙江科技学院</t>
  </si>
  <si>
    <t>艺术设计（服装设计方向）</t>
  </si>
  <si>
    <t>湖南省冷水江市江北路金电大厦</t>
  </si>
  <si>
    <t>2008.09——2012.06就读于浙江科技学院
2013.04——至今就业于冷水江中等工业学校</t>
  </si>
  <si>
    <t xml:space="preserve"> </t>
  </si>
  <si>
    <t>1021201906142225308009</t>
  </si>
  <si>
    <t>432501198811185021</t>
  </si>
  <si>
    <t>15197867432</t>
  </si>
  <si>
    <t>2011-6</t>
  </si>
  <si>
    <t>417003</t>
  </si>
  <si>
    <t>85621801@qq.com</t>
  </si>
  <si>
    <t>湖南省娄底市娄星区杉山镇栗松村</t>
  </si>
  <si>
    <t>2008---2011，湖南第一师范学院
2011---2014，创业
2017---2018，博雅幼儿园，理想幼儿园</t>
  </si>
  <si>
    <t>辅导奥数</t>
  </si>
  <si>
    <t>1021201906142226498010</t>
  </si>
  <si>
    <t>432501199808220062</t>
  </si>
  <si>
    <t>刘晓琴</t>
  </si>
  <si>
    <t>18390967154</t>
  </si>
  <si>
    <t>1998.08</t>
  </si>
  <si>
    <t>865703501@qq.com</t>
  </si>
  <si>
    <t>湖南省娄底市娄星区中兴大市场三得利粮油店</t>
  </si>
  <si>
    <t>吉他美术</t>
  </si>
  <si>
    <t>2012-2015于娄底三中高中部学习
2015-2019于长沙师范学院本科学习</t>
  </si>
  <si>
    <t>1021201906142227248011</t>
  </si>
  <si>
    <t>432524199210306421</t>
  </si>
  <si>
    <t>扶七贞</t>
  </si>
  <si>
    <t>18273777007</t>
  </si>
  <si>
    <t>1992-10-30</t>
  </si>
  <si>
    <t>湖南省娄底市新化县桑梓镇火星村十一组</t>
  </si>
  <si>
    <t>2016.6.12</t>
  </si>
  <si>
    <t>784617543@qq.com</t>
  </si>
  <si>
    <t>湖南省娄底市新化县桑梓镇桑梓岔路口</t>
  </si>
  <si>
    <t>2016.6-2017.3月深圳市中源航空服务有限公司   人力资源专员
2017.4-2019.6月 深圳市宜保通保险销售有限公司   人力资源专员</t>
  </si>
  <si>
    <t>家教</t>
  </si>
  <si>
    <t>1021201906142228178014</t>
  </si>
  <si>
    <t>43250319961108766X</t>
  </si>
  <si>
    <t>刘颖文</t>
  </si>
  <si>
    <t>15115810090</t>
  </si>
  <si>
    <t>黎族</t>
  </si>
  <si>
    <t>377797714@qq.com</t>
  </si>
  <si>
    <t>湖南省娄底市娄星区涟滨街道涟滨农贸市场三和信超市</t>
  </si>
  <si>
    <t>="本人具有良好的思想品质，善于与人协作，能独立完成工作，工作热情高，易于理解新事物，有吃苦耐劳的精神。能用心经营教育，用爱温暖童心，引导孩子浸润书香，志愿做孩子心中真正的的良师益友。
大学期间，本人一直认真学习，尤其对中国文学、外国文学、文学概论、现代汉语、古代汉语等课程进行了深入系统的学习，专业成绩始终名列前茅，连续两年荣获国家励志奖。此外，我还积极参加实践活动，先后带领小组成员参加了办公室装修的实训、电话接听以及资料整理等相关实训。学习之外，我还积极参与社会调查活动，带领小组成员对长沙市天心区居民</t>
  </si>
  <si>
    <t xml:space="preserve">2018年上半年，我在娄底经济开发区大埠桥中心学校进行了为期一个学期的语文教学实习。在教学中，我认真负责，虚心求教，所带的班级在全年级统考中取得了很大的进步。由此，我获得了学校的教学奖。  </t>
  </si>
  <si>
    <t>1021201906142229288015</t>
  </si>
  <si>
    <t>430525199907190064</t>
  </si>
  <si>
    <t>叶楠</t>
  </si>
  <si>
    <t>18373173874</t>
  </si>
  <si>
    <t>1999-07-19</t>
  </si>
  <si>
    <t>湖南省邵阳市洞口县</t>
  </si>
  <si>
    <t>团圆</t>
  </si>
  <si>
    <t>湖南省邵阳市洞口县文昌街道蔡锷路151号</t>
  </si>
  <si>
    <t>2014年9月至2019年6月就读于长沙师范学院初等教育学院小学教育专业</t>
  </si>
  <si>
    <t>1、2016年12月，长沙县百熙实验小学，见习老师
2、2018年6月，长沙县泉塘小学，见习老师
3、2018年9月—2019年1月20日，邵阳市洞口县花古中心小学，实习老师（担任班主任，任教语文、科学、道德法制）
4、2019年2月—2019年7月，邵阳市洞口县花古中心小学，实习老师（担任班主任，任教、语文、科学、道德法制）</t>
  </si>
  <si>
    <t>1021201906142230108016</t>
  </si>
  <si>
    <t>430528199909160028</t>
  </si>
  <si>
    <t>邓雨茜</t>
  </si>
  <si>
    <t>15111078507</t>
  </si>
  <si>
    <t>1999-09-16</t>
  </si>
  <si>
    <t>624669808@qq.com</t>
  </si>
  <si>
    <t>湖南省邵阳市新宁县黄龙镇</t>
  </si>
  <si>
    <t>2019年7月1日前</t>
  </si>
  <si>
    <t>长沙师范学院教务处</t>
  </si>
  <si>
    <t xml:space="preserve">本人性格开朗、团体合作精神和接受新事物的能力较强，具有较强的适应能力和抗压能力，思想上积极要求进步，积极参与各种活动，曾被学校选为代表参加“湖南省学联第九次代表大会”，曾被评为省级大学生志愿者暑期三下乡社会实践“优秀个人”。
在校期间担任校社联主席、校社联组织策划部部长、班长等职位，我有很强的上进心，勇于批评与自我批评，并具有较强的奉献精神，能模范执行安排的各项工作部署，得到了老师同学的一致好评，曾多次被评为 “十佳学生社团干部”、 “优秀共青团干部”、“三好学生”、“优秀学生干部”等荣誉称号。 </t>
  </si>
  <si>
    <t>1.2016年12月，长沙县百熙实验小学，见习老师；
2.2018年6月,长沙县泉星小学，见习老师；
3.2018年9月1日——2019年1月20日，星沙实验小学，实习老师（任教数学、道德与法治、生命与健康常识）；
4.2019年2月15日——7月，长沙县盼盼第二小学，实习老师（任教数学、科学）。
5.2017年7月，参加“大学生暑期三下乡”，荣获</t>
  </si>
  <si>
    <t>1021201906142245078023</t>
  </si>
  <si>
    <t>432524199906203033</t>
  </si>
  <si>
    <t>廖加明</t>
  </si>
  <si>
    <t>15273827721</t>
  </si>
  <si>
    <t>1999-06-20</t>
  </si>
  <si>
    <t>1964973306@qq.com</t>
  </si>
  <si>
    <t>做事专一</t>
  </si>
  <si>
    <t>2014年9月-2017年6月就读于冷水江幼儿师范学校
2017年9月-2019年6月就读于湖南民族职业学院
2018年5月14-5月18于岳阳枫树小学见习
2018年9月-2019年1月于岳阳临湘市聂市镇聂市中学实习</t>
  </si>
  <si>
    <t>实习期间坚持听课，向有经验老教师学习，获得学校领导的肯定</t>
  </si>
  <si>
    <t>1021201906142251498027</t>
  </si>
  <si>
    <t>432524199302183449</t>
  </si>
  <si>
    <t>刘佳丽</t>
  </si>
  <si>
    <t>18274982260</t>
  </si>
  <si>
    <t>1993-02-18</t>
  </si>
  <si>
    <t>湖南省新化县琅塘镇太平铺村</t>
  </si>
  <si>
    <t>2009.9—2012.6 湖南省新化县第四中学 学生
2012.9—2016.6 湖南师范大学 学生
2016.9—2018.7 湖南省新化县金凤乡太坪小学三支一扶支教</t>
  </si>
  <si>
    <t>2016.9—2018.7新化县金凤乡太坪小学支教，并获得“金凤乡优秀教育工作者”</t>
  </si>
  <si>
    <t>1021201906142314438033</t>
  </si>
  <si>
    <t>432524199101166423</t>
  </si>
  <si>
    <t>黄琳</t>
  </si>
  <si>
    <t>18374102009</t>
  </si>
  <si>
    <t>1991-01-16</t>
  </si>
  <si>
    <t>2013/06</t>
  </si>
  <si>
    <t>952996730@qq.com</t>
  </si>
  <si>
    <t>新化县世贸广场小区</t>
  </si>
  <si>
    <t>2003-2006明礼实验中学
2006-2009冷水江第一中学
2009-2013衡阳师范学院</t>
  </si>
  <si>
    <t>1021201906142324398034</t>
  </si>
  <si>
    <t>430528199812123327</t>
  </si>
  <si>
    <t>王煜</t>
  </si>
  <si>
    <t>15243958370</t>
  </si>
  <si>
    <t>1998-12-12</t>
  </si>
  <si>
    <t>2540976675@qq.com</t>
  </si>
  <si>
    <t>唱歌画画策划活动</t>
  </si>
  <si>
    <t xml:space="preserve"> 本人遵守校内各项规章制度，积极参加校内和班级的各项活动，担任班上的课代表及寝室长等职务，现任社团联合会副主席，组织并开展过社团招新、社长换届等大型活动，集体里有强烈的集体荣誉感；工作中兢兢业业，学习上勤奋努力，生活中团结同学，乐于助人。曾被评为“优秀学生干部”和“三好学生”。积极参加校内的各项活动，并且获得奖项。参加湖南省百里毅行，并荣获证书。
</t>
  </si>
  <si>
    <t>1021201906142326228035</t>
  </si>
  <si>
    <t>432502199707064829</t>
  </si>
  <si>
    <t>申玲</t>
  </si>
  <si>
    <t>15073829276</t>
  </si>
  <si>
    <t>1997-07-06</t>
  </si>
  <si>
    <t>2451916700@qq.com</t>
  </si>
  <si>
    <t>湖南省冷水江市锦湘建材城B栋305</t>
  </si>
  <si>
    <t>2013年9月—2016年6月冷水江市第六中学就读
2016年9月—2018年2月湖南民族职业学院就读
2018年3月—2018年7月岳阳临湘源潭中学实习
2018年9月—2019年2月湖南民族职业学院就读
2019年3月—2019年7月参加学校组织的送教下乡活动到临湘市城南（大岭）中心小学支教</t>
  </si>
  <si>
    <t>2018年3月—2018年7月岳阳临湘源潭中学实习
2019年3月—2019年7月参加学校组织的送教下乡活动到临湘市城南（大岭）中心小学支教</t>
  </si>
  <si>
    <t>1021201906142331188036</t>
  </si>
  <si>
    <t>432524200002018324</t>
  </si>
  <si>
    <t>张姣</t>
  </si>
  <si>
    <t>18570641420</t>
  </si>
  <si>
    <t>2000-02-01</t>
  </si>
  <si>
    <t>湖南省娄底市新化县白岩塘村田家冲组15号</t>
  </si>
  <si>
    <t>2901000194@qq.com</t>
  </si>
  <si>
    <t>湖南省娄底市新化县十茶村</t>
  </si>
  <si>
    <t>爱读书，爱运动，会画画，茶艺，</t>
  </si>
  <si>
    <t>2015年9月-2019年6月  担任女生委员
2017年9月-2018年6月  担任女生部干部 担任阳光服务部干部
2018年3月-2018年4月  学院路小学见习
2018年9月-2019年1月  康王中心小学实习</t>
  </si>
  <si>
    <t>2018年3月-2018年4月  学院路小学见习
2018年9月-2019年1月  康王中心小学实习</t>
  </si>
  <si>
    <t>1021201906142342498038</t>
  </si>
  <si>
    <t>432524199808180042</t>
  </si>
  <si>
    <t>陈杨星</t>
  </si>
  <si>
    <t>15873064005</t>
  </si>
  <si>
    <t>1421369291@qq.com</t>
  </si>
  <si>
    <t>湖南省新化县上梅镇迎宾路79号</t>
  </si>
  <si>
    <t>绘画 朗诵 舞蹈 唱歌</t>
  </si>
  <si>
    <t>2019-2016就读于湖南民族职业学院小学教育专业
2016-2013就读于湖南省新化县第三中学
2013-2010就读于新化县第十四中学
2010-2004就读于新化县实验小学</t>
  </si>
  <si>
    <t>曾经在聂市小学实习过一学期，在这期间带领学生参加过小学奥林匹克数学竞赛。
每个寒暑假有过辅导学生的经历。</t>
  </si>
  <si>
    <t>1021201906150010238041</t>
  </si>
  <si>
    <t>432502198812100022</t>
  </si>
  <si>
    <t>陈辉</t>
  </si>
  <si>
    <t>18569335269</t>
  </si>
  <si>
    <t>1988-12-10</t>
  </si>
  <si>
    <t>冷水江连起桥居委会</t>
  </si>
  <si>
    <t>2014年-2015年在新化县温塘镇邱住学校任教</t>
  </si>
  <si>
    <t>1021201906150011428042</t>
  </si>
  <si>
    <t>432524199506197025</t>
  </si>
  <si>
    <t>谢佳羽</t>
  </si>
  <si>
    <t>17680160185</t>
  </si>
  <si>
    <t>1995-06-19</t>
  </si>
  <si>
    <t>湖南省娄底市新化县梅苑开发区唐家岭小区一单元一栋</t>
  </si>
  <si>
    <t>2010-2013年，就读于新化县第一中学
2014年-2018年，就读于中南林业科技大学涉外学院，学习英语专业。
毕业后一直从事教育工作。</t>
  </si>
  <si>
    <t>1021201906150017568043</t>
  </si>
  <si>
    <t>432502199506250086</t>
  </si>
  <si>
    <t>陈诗琪</t>
  </si>
  <si>
    <t>17873835973</t>
  </si>
  <si>
    <t>1995-06-25</t>
  </si>
  <si>
    <t>湖南省冷水江市金竹西路7号</t>
  </si>
  <si>
    <t>2012.9-2016.6 就读邵阳学院法学专业</t>
  </si>
  <si>
    <t>1021201906150018568044</t>
  </si>
  <si>
    <t>431225199107140821</t>
  </si>
  <si>
    <t>龚贺敏</t>
  </si>
  <si>
    <t>18732184277</t>
  </si>
  <si>
    <t>河北师范大学</t>
  </si>
  <si>
    <t>湖南省会同县</t>
  </si>
  <si>
    <t>540575317@qq.com</t>
  </si>
  <si>
    <t>湖南省会同县王家坪乡小洪村</t>
  </si>
  <si>
    <t>2004年9月-2007年6月在湖南会同一中初中部学习；
2007年9月-2010年6月在湖南会同一中高中部学习；
2010年9月-2014年6月在河北师范大学学习汉语言文学专业；
2014年7月-2019年6月在宝睿未来国际小学任教，担任班主任。</t>
  </si>
  <si>
    <t>2014年7月-2019年6月在宝睿未来国际小学任教，担任班主任。</t>
  </si>
  <si>
    <t>1021201906150048538047</t>
  </si>
  <si>
    <t>43250319891108065X</t>
  </si>
  <si>
    <t>谢巍</t>
  </si>
  <si>
    <t>16680511662</t>
  </si>
  <si>
    <t>1989-11-08</t>
  </si>
  <si>
    <t>湖南市涟源市六亩塘镇</t>
  </si>
  <si>
    <t>649490185@qq.com</t>
  </si>
  <si>
    <t>涟源市六亩塘镇利民小区五栋</t>
  </si>
  <si>
    <t>从事过五年教育相关工作、熟悉各种办公软件、能排查电脑常规故障</t>
  </si>
  <si>
    <t>="尊敬的各位领导：
    本人于1989年11月8日被亲生父母抛弃，一位伟大的人民教师捡到了我，交给了她的女儿，自此我便和教师这个职业结下了不解之缘。我的外婆、母亲、妻子都是人民教师，如果我有幸也能成为一名光荣的人民教师，他们一定能在专业技巧上给予我很多指导。
    天不遂人愿，高考志愿没有被学校的师范专业录取，调剂到了计算机系，开始了所谓的“码农”生活。
    毕业后多年，我觉得现在的工作始终不是适合自己的，遵从本心我报名参加了资格证考试，很幸运的通过了考试。
     现在，我满怀激动</t>
  </si>
  <si>
    <t>高中期间，在培训机构做过两年的家教
大学期间，在网络教育学院做了过三年的兼职，
组织过上百人的考试、论文答辩等</t>
  </si>
  <si>
    <t>1021201906150640388050</t>
  </si>
  <si>
    <t>432524199411140026</t>
  </si>
  <si>
    <t>黄思蓉</t>
  </si>
  <si>
    <t>15173886456</t>
  </si>
  <si>
    <t>1994-11-14</t>
  </si>
  <si>
    <t>河南大学</t>
  </si>
  <si>
    <t>46326204@qq.com</t>
  </si>
  <si>
    <t>新化县枫林街道火车站社区外贸小区</t>
  </si>
  <si>
    <t>2010年9月-2013年6月在湖南省娄底市新化县上梅中学读高中；
 2013年9月-2017年6月在河南大学读艺术学院美术系视觉传达设计专业学习；
 2017年7月至今在家待业。　</t>
  </si>
  <si>
    <t>1021201906150654198052</t>
  </si>
  <si>
    <t>433124199503165828</t>
  </si>
  <si>
    <t>文雅</t>
  </si>
  <si>
    <t>18873336217</t>
  </si>
  <si>
    <t>湖南湘西州</t>
  </si>
  <si>
    <t>446487381@qq.com</t>
  </si>
  <si>
    <t>湖南省娄底市娄星区湘中大道回龙湾主人家园小区</t>
  </si>
  <si>
    <t>在校期间，一直担任校就业处教师助理，主要负责企业来校招聘工作的联系、接待、协助；曾任教育培训机构的代课教师及班主任，主要辅导学生学习，建立档案，跟踪学习状况，与家长沟通交流等工作。毕业后，曾在贵联控股有限公司企业管理部任体系专员一职，主要负责企业运行体系的申请、认证、考察跟踪，企业文件的管理，制度的编制发放等，以及生产事故的调查、处理方案提议等工作。锻炼了自己对学习与兼职时间的合理分配的能力，磨练了自己的意志力，养成了认真负责、严谨细致、条条有序、不骄不躁的工作习惯。</t>
  </si>
  <si>
    <t>大学期间，一直家教赚取生活费，包括上门一对一辅导、培训机构带班、一对一、一对二辅导等；
2019年2月至4月，任花垣华鑫学校二年级5班 副班主任兼数学老师</t>
  </si>
  <si>
    <t>1021201906150706528053</t>
  </si>
  <si>
    <t>432524198505096121</t>
  </si>
  <si>
    <t>13762816885</t>
  </si>
  <si>
    <t>1985-05-09</t>
  </si>
  <si>
    <t>湖南省娄底市冷水江市冷水江街道</t>
  </si>
  <si>
    <t>2007.06</t>
  </si>
  <si>
    <t>442900982@qq.com</t>
  </si>
  <si>
    <t>本人热爱教育，一直从事教育行业</t>
  </si>
  <si>
    <t>在培训学校从事教师工作</t>
  </si>
  <si>
    <t>1021201906150746118055</t>
  </si>
  <si>
    <t>430407199305181525</t>
  </si>
  <si>
    <t>欧雅菲</t>
  </si>
  <si>
    <t>15673406703</t>
  </si>
  <si>
    <t>1993-05-18</t>
  </si>
  <si>
    <t>湖南省衡阳市衡南县三塘镇中储股份有限公司</t>
  </si>
  <si>
    <t>会计从业资格证</t>
  </si>
  <si>
    <t>大学就读于湖南文理学院芙蓉学院主修国际经济与贸易，大学期间成绩优异四次获得二等奖学金，四次获得三等奖学金。表现优异获得三好学生，优秀共青团员等称号</t>
  </si>
  <si>
    <t>2016年8月--2018年8月 工作于 湘南船山技工学校 担任会计老师，班主任，英语老师等职务</t>
  </si>
  <si>
    <t>1021201906150751468056</t>
  </si>
  <si>
    <t>432502198702058329</t>
  </si>
  <si>
    <t>陈霞</t>
  </si>
  <si>
    <t>15399889810</t>
  </si>
  <si>
    <t>1987-02-05</t>
  </si>
  <si>
    <t>2010-6</t>
  </si>
  <si>
    <t>523592585@qq.com</t>
  </si>
  <si>
    <t>幼儿教师资格证、小学教师资格</t>
  </si>
  <si>
    <t>2010    2019</t>
  </si>
  <si>
    <t>2018-2019 就职于水车中心小学
2013-2017 就职于长沙湘景教育机构
2010-2012 就职于重庆哆来咪琴行
2007-2010 就读于长沙师范学院
2002-2005 就读于冷水江市一中
1999-2002 就读于岩口中学
1997-1999 就读于槐花小学
1994-1997 就读于石坑小学</t>
  </si>
  <si>
    <t>1021201906150810058060</t>
  </si>
  <si>
    <t>432501199712087025</t>
  </si>
  <si>
    <t>黎子嘉</t>
  </si>
  <si>
    <t>17752685890</t>
  </si>
  <si>
    <t>441462955@qq.com</t>
  </si>
  <si>
    <t>湖南省娄底市娄星区华达机械厂</t>
  </si>
  <si>
    <t>2019年5月22日</t>
  </si>
  <si>
    <t>2012.09-2015.06 娄底四中   学生
2015.09-2019.06 衡阳师范学院 学生</t>
  </si>
  <si>
    <t>1021201906150817048061</t>
  </si>
  <si>
    <t>432502199205293023</t>
  </si>
  <si>
    <t>罗文娟</t>
  </si>
  <si>
    <t>18975677100</t>
  </si>
  <si>
    <t>1992-05-29</t>
  </si>
  <si>
    <t>南京师范大学中北学院</t>
  </si>
  <si>
    <t>湖南省娄底市冷水江市万盛</t>
  </si>
  <si>
    <t>声乐钢琴</t>
  </si>
  <si>
    <t xml:space="preserve">江苏省计算机等级一级；普通话二甲；英语四级；
特长：钢琴、声乐、舞蹈、古筝、吉他；
2015年9月—2018年5月长沙知旦音乐任职声乐钢琴老师；
2018年5月—2018年9月，生子哺乳；
2018年9月——至今，冷水江海顿教育任职教务兼老师。
</t>
  </si>
  <si>
    <t>1021201906150826348065</t>
  </si>
  <si>
    <t>432524199009297746</t>
  </si>
  <si>
    <t>刘春花</t>
  </si>
  <si>
    <t>13170382325</t>
  </si>
  <si>
    <t>1990-09-29</t>
  </si>
  <si>
    <t xml:space="preserve">2015-2017  湖南金品木纺有限公司  市场助理 
2017-2019   洋博士外语培训学校     教师 </t>
  </si>
  <si>
    <t>1021201906150829518067</t>
  </si>
  <si>
    <t>432524199603010031</t>
  </si>
  <si>
    <t>欧阳当旺</t>
  </si>
  <si>
    <t>15173891366</t>
  </si>
  <si>
    <t>1996-03-01</t>
  </si>
  <si>
    <t>286913851@qq.com</t>
  </si>
  <si>
    <t>新化县汽车东站</t>
  </si>
  <si>
    <t>2012-2014     新化三中读高中
2014-2018     在湖南人文科技学院学习</t>
  </si>
  <si>
    <t>2017年3月-2017年7月    在娄底一中见习
2017年9月-2018年3月    在新化思源学校实习
2018年9月-2019年3月    在培训学校工作</t>
  </si>
  <si>
    <t>1021201906150840158070</t>
  </si>
  <si>
    <t>432502198612272321</t>
  </si>
  <si>
    <t>王媛媛</t>
  </si>
  <si>
    <t>18573810897</t>
  </si>
  <si>
    <t>2014年4月-至今 冷水江市高级技工学校</t>
  </si>
  <si>
    <t>1021201906150915368086</t>
  </si>
  <si>
    <t>432502198911045129</t>
  </si>
  <si>
    <t>李和</t>
  </si>
  <si>
    <t>13707388171</t>
  </si>
  <si>
    <t>1989-11-04</t>
  </si>
  <si>
    <t>湖南省冷水江市大桥北端工业公司住宅</t>
  </si>
  <si>
    <t>本人2011年毕业于湖南工业大学,所学专业为英语教育。同年取得了湖南农业大学商务英语自考本科。2012年考取了特岗教师，在金竹山山红小学任教至今。</t>
  </si>
  <si>
    <t>1021201906150918418088</t>
  </si>
  <si>
    <t>520202198604207021</t>
  </si>
  <si>
    <t>蒋燕飞</t>
  </si>
  <si>
    <t>15717577619</t>
  </si>
  <si>
    <t>1986-04-20</t>
  </si>
  <si>
    <t>贵州省六盘水市钟山区育才巷21号附1号</t>
  </si>
  <si>
    <t>381105583@qq.com</t>
  </si>
  <si>
    <t>湖南省冷水江市金竹山镇沙塘湾杨源村</t>
  </si>
  <si>
    <t>中小学一级教师、高级中学教师资格</t>
  </si>
  <si>
    <t>2017年12月31日、2010年6月30日</t>
  </si>
  <si>
    <t>湖南省益阳市安化县江南镇中心学校</t>
  </si>
  <si>
    <t>数学、科学、教学仪器管理</t>
  </si>
  <si>
    <t>2006年9月-2010年7月就读于贵州师范大学生物科学系
2011年8月至今在湖南省益阳市安化县江南镇洞市完小任教数学、科学、美术、科技等课程</t>
  </si>
  <si>
    <t>="1、任现职以来，我除了担任数学、科学教学，同时还兼任科技兴趣小组活动辅导员、数学教研组长、教学仪器装备管理员以及科技活动学科的教学。
2、2012年至今担任实验室、仪器室管理员，做到按时写实验通知单、实验室使用记录、仪器借还登记等表册，每期进行仪器清产核资，做好账目。仪器存放科学合理，做到分门别类，定橱定位。按省合格学校验收指标，分类整理资料，使益阳市安化县江南镇洞市完小、永联小学、茅坪小学三所学校的验收都顺利通过。
3、认真总结教学经验，撰写教育教学论文，2013年，《把科学课堂还给学生》获县二</t>
  </si>
  <si>
    <t>1021201906150924008090</t>
  </si>
  <si>
    <t>430521199803291447</t>
  </si>
  <si>
    <t>李玲龙</t>
  </si>
  <si>
    <t>13762598756</t>
  </si>
  <si>
    <t>1998-03-29</t>
  </si>
  <si>
    <t>湖南省邵东县牛马司镇鸭婆田村</t>
  </si>
  <si>
    <t xml:space="preserve">奖学金
&amp;#160;&amp;#160;&amp;#160;&amp;#160; 国家奖学金一次，国家励志奖学金2次，特等奖学金1次，校级奖学金7次。
&amp;#160;&amp;#160; 荣誉称号：湖南省优秀毕业生、三好学生标兵、三好学生、优秀女大学生、优秀团员、优秀学生干部、优秀青年志愿者、党校的优秀学员。
&amp;#160;&amp;#160;&amp;#160; 证书：英语四六级，计算机二级、驾驶证、高中语文教师资格证、普通话二甲。
&amp;#160;&amp;#160; 其它：全国大学生作文二等奖、优秀简历奖
</t>
  </si>
  <si>
    <t>辅导机构当过老师</t>
  </si>
  <si>
    <t>1021201906150925048091</t>
  </si>
  <si>
    <t>432524199506188049</t>
  </si>
  <si>
    <t>罗艳红</t>
  </si>
  <si>
    <t>18182001707</t>
  </si>
  <si>
    <t>1995-06-18</t>
  </si>
  <si>
    <t>2862263127qq.com</t>
  </si>
  <si>
    <t>新化县油溪乡罗家村</t>
  </si>
  <si>
    <t>2013.09－2015.06在新化县第十二中学就读高中，在校曾担任过学习委员兼宣传委员。
2015.09－2018.06在湖南民族职业学院初等教育学院就读大学，在校曾担任过校学习部副部长兼学籍管理部副部长。
2017.11－2018.06在新化县吉庆镇中心小学实习，担任四年级一班的班主任兼数学老师。
2018.07－2019.05在新化县安正学校任教，担任一年级三班班主任兼两个班数学老师。</t>
  </si>
  <si>
    <t>在新化县安正学校任教，担任一年级三班班主任兼两个班数学老师，对于教育教学工作有了一定的经验。</t>
  </si>
  <si>
    <t>1021201906150927318094</t>
  </si>
  <si>
    <t>43052219990123002X</t>
  </si>
  <si>
    <t>谢懿源</t>
  </si>
  <si>
    <t>15115981025</t>
  </si>
  <si>
    <t>1999-01-23</t>
  </si>
  <si>
    <t>湖南省邵阳市新邵县和顺家园</t>
  </si>
  <si>
    <t>2013.9.1-2016.7.1就读于新邵县一中
2016.9.1-2019.7.1就读于海南热带海洋学院</t>
  </si>
  <si>
    <t>1021201906150928318095</t>
  </si>
  <si>
    <t>43050319910721404X</t>
  </si>
  <si>
    <t>曹秋花</t>
  </si>
  <si>
    <t>17674011468</t>
  </si>
  <si>
    <t>1991-07-21</t>
  </si>
  <si>
    <t>英语教育  、外贸英语</t>
  </si>
  <si>
    <t>574829438@qq.com</t>
  </si>
  <si>
    <t>湖南省邵阳市大祥区面铺乡罗市村</t>
  </si>
  <si>
    <t>初级英语教师资格</t>
  </si>
  <si>
    <t>普通话标准，英语口语流利</t>
  </si>
  <si>
    <t xml:space="preserve">2006年9月-2009年6月 就读于邵阳市第二中学
2010年9月-2013年6月 就读于湖南第一师范学院，分别取得全日制大专及本科文凭
</t>
  </si>
  <si>
    <t>2014年3月-2017年4月 从业于兴昂国际集团，担任外贸跟单员
2017年6月-2019年4月 从业于上海戴氏教育集团，担任小学及英语教师
2011年12月取得大学英语四级证书
2011年12月取得全国普通话二甲证书</t>
  </si>
  <si>
    <t>1021201906150929228097</t>
  </si>
  <si>
    <t>430522199601280068</t>
  </si>
  <si>
    <t>罗艳</t>
  </si>
  <si>
    <t>18390003924</t>
  </si>
  <si>
    <t>1996-01-28</t>
  </si>
  <si>
    <t>湖南省邵阳市新邵县印机厂</t>
  </si>
  <si>
    <t>2014年9月-2017年6月湖南民族职业学院学习
2017年9月-2019年6月长沙师范学院学习</t>
  </si>
  <si>
    <t>1021201906150939548103</t>
  </si>
  <si>
    <t>360782199709281723</t>
  </si>
  <si>
    <t>廖庆</t>
  </si>
  <si>
    <t>18720853730</t>
  </si>
  <si>
    <t>江西省赣州市南康市</t>
  </si>
  <si>
    <t>江西省南康市蓉江街道办事处岭下村竹头22号</t>
  </si>
  <si>
    <t>2015年9月-2018年7月  就读于赣州师范高等专科学校中文系语文教育，曾在校学生会学习部担任干事。
2018年9月至今，在长沙市开福区红领巾教育培训机构担任辅导老师。</t>
  </si>
  <si>
    <t>1021201906150944158105</t>
  </si>
  <si>
    <t>431321198708146423</t>
  </si>
  <si>
    <t>李慧圆</t>
  </si>
  <si>
    <t>15573800783</t>
  </si>
  <si>
    <t>1987-08-14</t>
  </si>
  <si>
    <t>2009.06</t>
  </si>
  <si>
    <t>冷水江市金泰花园</t>
  </si>
  <si>
    <t>2009—2013年 中山市两益照明电子有限公司 外贸跟单。
2014—2016年 新起点培训学校             教师
2016—至今   飞跃文化培训中心           教师</t>
  </si>
  <si>
    <t>1021201906150946258106</t>
  </si>
  <si>
    <t>432503199903250086</t>
  </si>
  <si>
    <t>李雨奇</t>
  </si>
  <si>
    <t>17673495129</t>
  </si>
  <si>
    <t>1999-03-25</t>
  </si>
  <si>
    <t>1026730586@qq.com</t>
  </si>
  <si>
    <t>湖南省涟源市财富大厦</t>
  </si>
  <si>
    <t>2010.9.1-2013.6.30，就读湖南省涟源市第一中学初中部
2013.9.1-2016.6.30，就读湖南省涟源市第一中学
2016.9.1-2019.6.30，就读湖南省民族职业学院</t>
  </si>
  <si>
    <t>2019.2.18-2019.6.30，在湖南省岳阳市临湘市江南中心校顶岗实习</t>
  </si>
  <si>
    <t>1021201906150947568109</t>
  </si>
  <si>
    <t>430524198707305989</t>
  </si>
  <si>
    <t>欧阳春燕</t>
  </si>
  <si>
    <t>17307320272</t>
  </si>
  <si>
    <t>1987-07-30</t>
  </si>
  <si>
    <t>师范日语</t>
  </si>
  <si>
    <t>湖南省湘乡市南岸水乡二期</t>
  </si>
  <si>
    <t>2012年6月——至今 湘乡市育才小学任职数学老师</t>
  </si>
  <si>
    <t>1021201906150952578114</t>
  </si>
  <si>
    <t>43252419850802772X</t>
  </si>
  <si>
    <t>康荷叶</t>
  </si>
  <si>
    <t>18573878519</t>
  </si>
  <si>
    <t>1985-08-02</t>
  </si>
  <si>
    <t>410128974@qq.com</t>
  </si>
  <si>
    <t xml:space="preserve">2006-2010年在南华大学就读；
2010-2018在衡南得意精密电子工业有限公司担任会计；
2018-2019在神仙岭小学代课。
</t>
  </si>
  <si>
    <t>1021201906150955108115</t>
  </si>
  <si>
    <t>432503198602166222</t>
  </si>
  <si>
    <t>曾小红</t>
  </si>
  <si>
    <t>18691810878</t>
  </si>
  <si>
    <t>1986-02-16</t>
  </si>
  <si>
    <t>长沙市雨花区朝晖路500号国际星城锦雅苑2栋5单元310</t>
  </si>
  <si>
    <t>本人2008年毕业于长沙师范学院，2009年至2011年12月，自考本科毕业于湖南师范大学，2008年至2015年，任职于国信证券股份有限公司长沙分公司，2015年至2018年7月，任教于武冈市第九中学（代课），现待业</t>
  </si>
  <si>
    <t>2015年9月至2018年7月，无武冈市第九中学任历史教师，期间认真负责，学生中考成绩优异</t>
  </si>
  <si>
    <t>1021201906151005448121</t>
  </si>
  <si>
    <t>432502198806200027</t>
  </si>
  <si>
    <t>李碧珺</t>
  </si>
  <si>
    <t>15576366010</t>
  </si>
  <si>
    <t>1988-06-20</t>
  </si>
  <si>
    <t>2009年06月</t>
  </si>
  <si>
    <t>276235043@qq.com</t>
  </si>
  <si>
    <t>湖南省娄底市冷水江市红日路社保大楼</t>
  </si>
  <si>
    <t>2011年12月31日</t>
  </si>
  <si>
    <t>2003年9月至2006年6月就读于冷水江一中
2006年9月至2009年6月就读于湖南人文科技学院
2009年9月至2014年6月就职于冷水江市洋博士英语学校
2014年9月至今就职于新化县化溪完小</t>
  </si>
  <si>
    <t>1021201906151013328124</t>
  </si>
  <si>
    <t>432524198911253428</t>
  </si>
  <si>
    <t>余群英</t>
  </si>
  <si>
    <t>13617382190</t>
  </si>
  <si>
    <t>1989-11-25</t>
  </si>
  <si>
    <t>湖南省新化县琅塘镇德风学校</t>
  </si>
  <si>
    <t>2010年5月</t>
  </si>
  <si>
    <t xml:space="preserve">2007年9月--2010年6月    就读于湖南第一师范学院，学习语文教育专业。
2007年9月--2010年6月    参加自考，考取湖南师范大学汉语言文学本科。
   </t>
  </si>
  <si>
    <t xml:space="preserve">2010年8月--至今     在琅塘镇中心学校任职   </t>
  </si>
  <si>
    <t>1021201906151014378125</t>
  </si>
  <si>
    <t>432524198805135823</t>
  </si>
  <si>
    <t>彭琼燕</t>
  </si>
  <si>
    <t>18373899828</t>
  </si>
  <si>
    <t>1988-05-13</t>
  </si>
  <si>
    <t>四川大学锦城学院</t>
  </si>
  <si>
    <t>2910829310@qq.com</t>
  </si>
  <si>
    <t>湖南省娄底市新化县学府南路世纪融苑B栋909</t>
  </si>
  <si>
    <t>新化县人事局</t>
  </si>
  <si>
    <t>唱歌，跳舞，主持</t>
  </si>
  <si>
    <t xml:space="preserve">2000年9月1日至2003年6月30日：湖南省长沙市师大附中广益实验中学；
2003年9月1日至2005年1月15日：湖南省长沙市一中；
2005年9月1日至2006年6月30日：娄底市新化县一中；
2006年9月1日至2011年6月30日：四川大学锦城学院。
</t>
  </si>
  <si>
    <t>2014年9月至2015年6月：新化县清华幼儿园任教播音主持老师；
2015年6月至2016年6月：金孔雀艺术培训学校任教播音主持老师；
2016年7月至2017年7月：新化八中世界分艺术培训中心任教高中播音主持老师；
2017年9月至2018年7月：新化县明德学校任教小学老师。
2018年5月取得普通话水平测试等级证书二级甲等。
2018年11月取得小学教师资格证。</t>
  </si>
  <si>
    <t>1021201906151015398127</t>
  </si>
  <si>
    <t>43252220000319700X</t>
  </si>
  <si>
    <t>王诗琦</t>
  </si>
  <si>
    <t>18152780859</t>
  </si>
  <si>
    <t>2000-03-19</t>
  </si>
  <si>
    <t>湖南省娄底市双峰县洪山殿镇新中村</t>
  </si>
  <si>
    <t>1178647170@qq.com</t>
  </si>
  <si>
    <t>组织能力强  演讲</t>
  </si>
  <si>
    <t>2014年9月—2017年6月  在娄底幼儿师范学校学习
2017年9月—2019年6月  在湖南民族职业学院学习</t>
  </si>
  <si>
    <t>2018年5月在岳阳省枫树小学见习一周
2018年9月-2019年1月在岳阳市临湘市聂市镇聂市中心小学实习
2019年3月-2019年6月在岳阳市临湘市聂市镇中心小学实习支教</t>
  </si>
  <si>
    <t>1021201906151015398128</t>
  </si>
  <si>
    <t>432524198907087818</t>
  </si>
  <si>
    <t>刘雷华</t>
  </si>
  <si>
    <t>13807517605</t>
  </si>
  <si>
    <t>1989-07-08</t>
  </si>
  <si>
    <t>清白</t>
  </si>
  <si>
    <t>2005.09-2008.07就读于湖南省娄底市冷水江第六中学
2008.09-2011.07就读于海南省琼州学院</t>
  </si>
  <si>
    <t>1021201906151021178130</t>
  </si>
  <si>
    <t>430521198606062624</t>
  </si>
  <si>
    <t>周云霞</t>
  </si>
  <si>
    <t>15673596826</t>
  </si>
  <si>
    <t>1986-06-06</t>
  </si>
  <si>
    <t>2017年5月</t>
  </si>
  <si>
    <t>2003年9月-2007年6月 就读于云南大学
2007年7月-2008年9月待业在家
2008年9月-2010年在广东务工
2010-2013待业在家
2014至今在学道坪小学代课</t>
  </si>
  <si>
    <t>1021201906151022298132</t>
  </si>
  <si>
    <t>430528199402257947</t>
  </si>
  <si>
    <t>何琳瑜</t>
  </si>
  <si>
    <t>15925853065</t>
  </si>
  <si>
    <t>1994-02-25</t>
  </si>
  <si>
    <t>2017年06月</t>
  </si>
  <si>
    <t>浙江省绍兴市柯桥区赞成香林16幢二单元</t>
  </si>
  <si>
    <t>2009.9-2013.6   东安一中
2013.10-2017.6   湖南农业大学</t>
  </si>
  <si>
    <t>2014.7-2016.12（寒暑假） 担任家教（小学、初中数学）</t>
  </si>
  <si>
    <t>1021201906151031368137</t>
  </si>
  <si>
    <t>430525198912176123</t>
  </si>
  <si>
    <t>周萍</t>
  </si>
  <si>
    <t>17363940353</t>
  </si>
  <si>
    <t>1989-12-17</t>
  </si>
  <si>
    <t>土地资源管理</t>
  </si>
  <si>
    <t>邵阳市洞口县石江镇七姓塘街58号</t>
  </si>
  <si>
    <t>2006年9月—2009年6月与湖南邵阳隆回二中就读高中
2009年9月—2013年6月于湖南农业大学东方科技学院就读于土地资源管理专业
2013年6月—2015年8月于长沙湘江物业管理公司做管理员一职
2015年9月—2017年8月于湘潭博涵培训学校担任辅导员一职
2017年9月—至今于邵阳卫生学校担任班主任一职</t>
  </si>
  <si>
    <t>2015年9月—2017年8月于湘潭博涵培训学校担任辅导员一职
2017年9月—至今于邵阳卫生学校担任班主任一职</t>
  </si>
  <si>
    <t>1021201906151043148142</t>
  </si>
  <si>
    <t>432502199512087123</t>
  </si>
  <si>
    <t>阳晶</t>
  </si>
  <si>
    <t>15575706833</t>
  </si>
  <si>
    <t>1995-12-08</t>
  </si>
  <si>
    <t>湖南省娄底市冷水江市矿山乡</t>
  </si>
  <si>
    <t>1273530599@qq.com</t>
  </si>
  <si>
    <t>冷水江市施塘路</t>
  </si>
  <si>
    <t>视频编辑</t>
  </si>
  <si>
    <t>2017年6月-2018年6月在湖南面包与纽扣设计公司担任生产总监助理
2019年2月至今在冷水江桃园学校担任小学语文老师</t>
  </si>
  <si>
    <t>2019年2月至今在冷水江市桃园学校代课小学语文</t>
  </si>
  <si>
    <t>1021201906151052218144</t>
  </si>
  <si>
    <t>430124198805274029</t>
  </si>
  <si>
    <t>廖鑫</t>
  </si>
  <si>
    <t>17788991609</t>
  </si>
  <si>
    <t>1988-05-27</t>
  </si>
  <si>
    <t>天津理工大学</t>
  </si>
  <si>
    <t>湖南省长沙市宁乡市坝塘镇</t>
  </si>
  <si>
    <t>2007-2011天津理工大学
2011-2016工业设计
2017-2017培训机构教学
2018-至今烟田小学任教</t>
  </si>
  <si>
    <t>2017-2017培训机构教学
2018-至今烟田小学任教</t>
  </si>
  <si>
    <t>1021201906151059318148</t>
  </si>
  <si>
    <t>432501199702202026</t>
  </si>
  <si>
    <t>彭媛</t>
  </si>
  <si>
    <t>15197815301</t>
  </si>
  <si>
    <t>1997-02-20</t>
  </si>
  <si>
    <t>1351075718@qq.com</t>
  </si>
  <si>
    <t>湖南省娄底市娄星区罗家小区一栋</t>
  </si>
  <si>
    <t>数学高级中学教师资格证</t>
  </si>
  <si>
    <t>摄影，辩论</t>
  </si>
  <si>
    <t>2015-2019年在湖南文理学院芙蓉学院学习
2018年09-12月在常德市第五中学实习
2018.12-2019.04在楚英娄星分校实习</t>
  </si>
  <si>
    <t>曾获院师范技能竞赛三等奖；院辩论赛三等奖，最佳辩手；系辩论赛一等奖，最佳辩手</t>
  </si>
  <si>
    <t>1021201906151111058154</t>
  </si>
  <si>
    <t>432502199202110025</t>
  </si>
  <si>
    <t>黄宇琪</t>
  </si>
  <si>
    <t>15576304900</t>
  </si>
  <si>
    <t>1992-02-11</t>
  </si>
  <si>
    <t>405546001@qq.com</t>
  </si>
  <si>
    <t>娄底冷钢二生活区7栋</t>
  </si>
  <si>
    <t>冷水江市人民医院</t>
  </si>
  <si>
    <t>2007年9月至2010年7月就读于冷水江市第一中学，2010年9月至2014年7月就读于南华大学船山学院护理系，2013年7月至2014年5月实习于南华大学第一附属医院，2014年7月至2019年2月就职于冷水江市人民医院，2019年2月至今就职于冷水江市明礼实验中学。</t>
  </si>
  <si>
    <t>2019年2月至今就职于冷水江市明礼实验中学。</t>
  </si>
  <si>
    <t>1021201906151112418156</t>
  </si>
  <si>
    <t>432524198405221749</t>
  </si>
  <si>
    <t>曾颖元</t>
  </si>
  <si>
    <t>18129910278</t>
  </si>
  <si>
    <t>1984-05-22</t>
  </si>
  <si>
    <t>冷水江海弘波月家园</t>
  </si>
  <si>
    <t>自2009年毕业到如今一直从事教育工作，取得初中英语教师资格证，2009年至2014年在深圳教初中英语，2014年至如今在新化从事小学数学教育工作，对教育事业充满了热爱。</t>
  </si>
  <si>
    <t>2014年至2019年一直从事小学数学教育工作，2018年评得优秀教师称号。</t>
  </si>
  <si>
    <t>1021201906151116338159</t>
  </si>
  <si>
    <t>432524199712256129</t>
  </si>
  <si>
    <t>吴琳</t>
  </si>
  <si>
    <t>18390142132</t>
  </si>
  <si>
    <t>湖南省娄底市新化县曹家镇</t>
  </si>
  <si>
    <t xml:space="preserve">2013.09-2016.06  娄底市新化县第三中学（学生)
2016.09-2017.12   湖南民族职业学院（学生）
2018.03-2018.07   岳阳市临湘市聂市中学（教师）
2018.09-2019.06   湖南民族职业学院（学生）
</t>
  </si>
  <si>
    <t>1021201906151120108162</t>
  </si>
  <si>
    <t>43052119940525806X</t>
  </si>
  <si>
    <t>左蓉</t>
  </si>
  <si>
    <t>18874950146</t>
  </si>
  <si>
    <t>1994-05-25</t>
  </si>
  <si>
    <t>湖南省邵东县周官桥乡</t>
  </si>
  <si>
    <t xml:space="preserve">   本人在大四期间获得过甲等奖学金和三好学生称号，已考取初中英语的教师资格证，在今年7月底前能拿到资格证有两年的教育教学经验</t>
  </si>
  <si>
    <t>1021201906151121518164</t>
  </si>
  <si>
    <t>430522199006107826</t>
  </si>
  <si>
    <t>谢欧</t>
  </si>
  <si>
    <t>14786680031</t>
  </si>
  <si>
    <t>1990-06-10</t>
  </si>
  <si>
    <t>湖南省新邵县陈家坊镇</t>
  </si>
  <si>
    <t>2009年至2012年  湖南民族职业学院  大专
2012至今新邵县潭府乡龙潭学校执教
2014年至2016年  湖南师范大学  本科（函授）</t>
  </si>
  <si>
    <t>2012年大学毕业至今一直从事语文教学，所教班级在乡统考中均排名前二</t>
  </si>
  <si>
    <t>1021201906151128118166</t>
  </si>
  <si>
    <t>432502199710010020</t>
  </si>
  <si>
    <t>李玲莉</t>
  </si>
  <si>
    <t>13508468890</t>
  </si>
  <si>
    <t>娄底冷水江冷江煤矿</t>
  </si>
  <si>
    <t>2012年9月-2015年6月在冷水江市第一中学读高中
2015年9月-2019年6月在湖南文理学院芙蓉学院数学与应用数学专业学习</t>
  </si>
  <si>
    <t>2018年6月在常德市沅郡中学见习
2018年9月-2019年1月在常德市北正街小学任数学代课老师顶岗实习</t>
  </si>
  <si>
    <t>1021201906151143068176</t>
  </si>
  <si>
    <t>432503199503030041</t>
  </si>
  <si>
    <t>谭娜</t>
  </si>
  <si>
    <t>15343087770</t>
  </si>
  <si>
    <t>1995-03-03</t>
  </si>
  <si>
    <t>834917944@qq.com</t>
  </si>
  <si>
    <t>湖南省涟源市蓝天办事处罗家佃社区八组</t>
  </si>
  <si>
    <t>2017年07月</t>
  </si>
  <si>
    <t>2013年09月-2017年06月毕业于湖南师范大学汉语言文学专业
2017年09月-2018年07月在涟源市六亩塘中学实习
2018年09月-2019年06月在涟源市实验学校代课</t>
  </si>
  <si>
    <t>1021201906151154228181</t>
  </si>
  <si>
    <t>432524199809133029</t>
  </si>
  <si>
    <t>15173041637</t>
  </si>
  <si>
    <t>1998-09-13</t>
  </si>
  <si>
    <t>1612157826@qq.com</t>
  </si>
  <si>
    <t>湖南省娄底市新化县天门乡尖石村八组</t>
  </si>
  <si>
    <t>2018年3月</t>
  </si>
  <si>
    <t>音乐,美术(水彩,彩铅,简笔画）......</t>
  </si>
  <si>
    <t>2013年9月-2016年6月就读于新化二中
2016年9月-2018年2月就读于湖南民族职业学院
2017年9月-2017年11月于岳阳市朝阳小学见习
2018年3月-2018年7月支教于临湘市聂市中学
2018年9月-2019年6月湖南民族职业学院</t>
  </si>
  <si>
    <t>2017年9月-2017年11月于岳阳市朝阳小学见习
2018年3月-2018年7月支教于临湘市聂市中学</t>
  </si>
  <si>
    <t>1021201906151218008186</t>
  </si>
  <si>
    <t>342425199704144927</t>
  </si>
  <si>
    <t>卢玉玲</t>
  </si>
  <si>
    <t>15367284231</t>
  </si>
  <si>
    <t>1997-04-14</t>
  </si>
  <si>
    <t>安徽六安</t>
  </si>
  <si>
    <t>1021201906151224208187</t>
  </si>
  <si>
    <t>432503199703085928</t>
  </si>
  <si>
    <t>蒋雄辉</t>
  </si>
  <si>
    <t>18229689817</t>
  </si>
  <si>
    <t>1997-03-08</t>
  </si>
  <si>
    <t>2018年9月</t>
  </si>
  <si>
    <t>3205988572@qq.com</t>
  </si>
  <si>
    <t>湖南省娄底市娄星区关家脑大理石厂</t>
  </si>
  <si>
    <t>娄底市人力资源管理中心</t>
  </si>
  <si>
    <t>2011年9月-2014年6月就读于娄底市第四中学；
2014年9月-2015年6月读于娄底卫校；
2015年9月-2018年6月就读于湖南幼儿师范高等专科学校；
2018年6月-2019年5月在长井小学代课；</t>
  </si>
  <si>
    <t>1021201906151231528191</t>
  </si>
  <si>
    <t>430524199703218663</t>
  </si>
  <si>
    <t>刘天美</t>
  </si>
  <si>
    <t>13187394115</t>
  </si>
  <si>
    <t>1997-03-21</t>
  </si>
  <si>
    <t>641296608@qq.com</t>
  </si>
  <si>
    <t>湖南省邵阳市双清区东风路125号</t>
  </si>
  <si>
    <t>2018年5月15日</t>
  </si>
  <si>
    <t>邵阳市大祥区教育科技局</t>
  </si>
  <si>
    <t>健身 读书</t>
  </si>
  <si>
    <t xml:space="preserve">2013年9月份就读于师范学院，2017年下学期参加实习工作，2018年毕业。
</t>
  </si>
  <si>
    <t>2017年下半年在塘市完小担任班主任一职
2018年至今一直在大观中心小学从事指教工作，18年上半年担任班主任，下学期至今担任语文老师一职，工作勤勤恳恳，任劳任怨。</t>
  </si>
  <si>
    <t>1021201906151239268196</t>
  </si>
  <si>
    <t>430524198401116624</t>
  </si>
  <si>
    <t>罗小英</t>
  </si>
  <si>
    <t>15173957646</t>
  </si>
  <si>
    <t>1984-01-11</t>
  </si>
  <si>
    <t>陕西</t>
  </si>
  <si>
    <t>湖南省邵阳市隆回县桃洪镇方大桂花城</t>
  </si>
  <si>
    <t xml:space="preserve">2000年9月-2003年7月 湖南省邵阳市隆回九中就读高中
2003年9月-2006年7月 湖南省邵阳学院就读大学
2006年9月-2009年7月 广东省深圳市碧头文武学校担任数学教师兼班主任
2009年9月-2012年2月 广东省广州市白云区金星小学担任五六年级数学教师兼班主任
2012年2月-2016年9月 在家待业
2016年9月-2018年7月 在广东省广州市海珠区龙涛学校担任数学教师兼班主任
2018年9月-至今 在湖南省邵阳市隆回县三阁司中学担任八年级数学教师
</t>
  </si>
  <si>
    <t>1021201906151239438197</t>
  </si>
  <si>
    <t>430524198404070043</t>
  </si>
  <si>
    <t>陈碧容</t>
  </si>
  <si>
    <t>18473998450</t>
  </si>
  <si>
    <t>1984-04-07</t>
  </si>
  <si>
    <t>英语本科</t>
  </si>
  <si>
    <t>湖南省邵阳市隆回县桃洪镇白里村四组</t>
  </si>
  <si>
    <t>2000.9-2003.6就读于隆回九中
2003.9-2004.6就读于隆回东方中学
2004.9-2008.6就读于邵阳学院</t>
  </si>
  <si>
    <t>1021201906151241218199</t>
  </si>
  <si>
    <t>432524199509118820</t>
  </si>
  <si>
    <t>方慧</t>
  </si>
  <si>
    <t>18874429758</t>
  </si>
  <si>
    <t>1995-09-11</t>
  </si>
  <si>
    <t>湖南省娄底市新化县圳上镇金炉村5组</t>
  </si>
  <si>
    <t>279440825@qq.com</t>
  </si>
  <si>
    <t>湖南省娄底市新化县圳上镇金炉村五组</t>
  </si>
  <si>
    <t>2018.11.22</t>
  </si>
  <si>
    <t>2010.09-2013.06 湖南省娄底市新化县第三中学        学习
2013.09-2014.06 湖南省娄底市新化县资江中学        学习
2014.09-2018.06 吉首大学张家界学院                学习
2018.03-2018.07 湖南省娄底市新化县圳上镇半山中学  实习
2018.09-现在 湖南省娄底市新化县圳上镇中六完全小学 代课</t>
  </si>
  <si>
    <t>2018.03-2018.07 湖南省娄底市新化县圳上镇半山中学  实习
2018.09-现在 湖南省娄底市新化县圳上镇中六完全小学 代课</t>
  </si>
  <si>
    <t>1021201906151244318200</t>
  </si>
  <si>
    <t>430528199110233345</t>
  </si>
  <si>
    <t>李丹丹</t>
  </si>
  <si>
    <t>13203290490</t>
  </si>
  <si>
    <t>1991-10-23</t>
  </si>
  <si>
    <t>湖南省新宁县</t>
  </si>
  <si>
    <t>422707</t>
  </si>
  <si>
    <t>1767355495@qq.com</t>
  </si>
  <si>
    <t>湖南省邵阳市新宁县黄龙镇尹家村一组</t>
  </si>
  <si>
    <t>初中语文教师资格</t>
  </si>
  <si>
    <t>2013年年5月31日</t>
  </si>
  <si>
    <t>新宁县教育局</t>
  </si>
  <si>
    <t>声乐、钢琴、绘画</t>
  </si>
  <si>
    <t>2012年8月-2013年8月在湖南省邵阳市新宁县黄龙横铺中心小学担任语文教学及班主任管理工作
2013年8月-现在  在湖南省邵阳市新宁县黄龙镇中心小学担任语文教学及班主任管理工作</t>
  </si>
  <si>
    <t>2012年6月于湖南第一师范学院毕业至今一直在小学担任语文教学及班主任管理工作，期间本人多次参加教学比武等教学活动并荣获各类奖项；所带班级在期末质检、基础知识竞赛中也多次荣获各类奖项。</t>
  </si>
  <si>
    <t>1021201906151244458201</t>
  </si>
  <si>
    <t>430381199406103022</t>
  </si>
  <si>
    <t>陈紫盈</t>
  </si>
  <si>
    <t>18473271380</t>
  </si>
  <si>
    <t>1994-06-10</t>
  </si>
  <si>
    <t>衡阳师范学南岳学院院</t>
  </si>
  <si>
    <t>湖南省湘乡市金龙花园</t>
  </si>
  <si>
    <t>2014-2018 衡阳师范学院南岳学院读大学
2018.9-2019.2 湘潭市慈光小学任职一年级数学老师
2019.2-2019.6 湘乡市湘铝学校任职一年级数学老师和四年级英语老师</t>
  </si>
  <si>
    <t>2018.9-2019.2 湘潭市慈光小学任职一年级数学老师
2019.2-2019.6 湘乡市湘铝学校任职一年级数学老师和四年级英语老师</t>
  </si>
  <si>
    <t>1021201906151252218207</t>
  </si>
  <si>
    <t>522221199502145224</t>
  </si>
  <si>
    <t>吴丽华</t>
  </si>
  <si>
    <t>19808562885</t>
  </si>
  <si>
    <t>1995-02-14</t>
  </si>
  <si>
    <t>1103108595@qq.com</t>
  </si>
  <si>
    <t>贵州省铜仁市碧江区稿坪村七组</t>
  </si>
  <si>
    <t>在校获得校级优秀班干，优秀共青团员</t>
  </si>
  <si>
    <t>2018.09月至12月在德江思源中学实习</t>
  </si>
  <si>
    <t>1021201906151257448210</t>
  </si>
  <si>
    <t>430521199101292592</t>
  </si>
  <si>
    <t>刘超</t>
  </si>
  <si>
    <t>18350295806</t>
  </si>
  <si>
    <t>1991-01-29</t>
  </si>
  <si>
    <t>湖南省邵阳市邵东县廉桥镇徐家铺村10组28号</t>
  </si>
  <si>
    <t>2010.09-2014.06 大学就读于湖南人文科技学院
2006.09-2010.06 高中就读于邵东振华中学
2003.09-2006.06 初中就读于廉桥镇二中</t>
  </si>
  <si>
    <t>2016-2019 创办厦门千思百维教育科技有限公司
2015-2016 任职于厦门育龙教育科技有限公司
2014-2015 任职于东莞华特少儿英语培训中心</t>
  </si>
  <si>
    <t>1021201906151307028215</t>
  </si>
  <si>
    <t>432501199207075517</t>
  </si>
  <si>
    <t>柳浪波</t>
  </si>
  <si>
    <t>17573881807</t>
  </si>
  <si>
    <t>1992-07-07</t>
  </si>
  <si>
    <t>2014-07</t>
  </si>
  <si>
    <t>长沙市开福区北辰三角洲招商银行</t>
  </si>
  <si>
    <t>200709-201006 娄底二中
201009-201407 湖南商学院
201407-201612 天虹商场
201703-201810 弘坤商业管理有限公司 
201811-201902 长沙市科培培训学校</t>
  </si>
  <si>
    <t>201811-201902 长沙市科培培训学校 担任小学数学老师</t>
  </si>
  <si>
    <t>1021201906151308478217</t>
  </si>
  <si>
    <t>431322199706160011</t>
  </si>
  <si>
    <t>潘伟超</t>
  </si>
  <si>
    <t>15581255361</t>
  </si>
  <si>
    <t>1997-06-16</t>
  </si>
  <si>
    <t>吉首大学(师范学院)</t>
  </si>
  <si>
    <t>湖南省新化县枫林街道枫林新村</t>
  </si>
  <si>
    <t>2003年9月  ~  2009年6月:新化县枫林小学
2009年9月  ~  2012年6月:新化县枫林中学
2012年9月  ~  2015年6月:新化县第一中学
2015年7月  ~  2016年6月:新化县诚德学校
2016年9月  ~  2019年6月:吉首大学师范学院</t>
  </si>
  <si>
    <t>1021201906151308488218</t>
  </si>
  <si>
    <t>430522198612035899</t>
  </si>
  <si>
    <t>李能胜</t>
  </si>
  <si>
    <t>18975755027</t>
  </si>
  <si>
    <t>1986-12-03</t>
  </si>
  <si>
    <t>农学</t>
  </si>
  <si>
    <t>198612</t>
  </si>
  <si>
    <t>湖南新邵县小塘镇</t>
  </si>
  <si>
    <t>2011-2018.12吉林八达农药 销售经理
2007-2011.6  湖南农业大学学习</t>
  </si>
  <si>
    <t>1021201906151322338224</t>
  </si>
  <si>
    <t>500239199403235425</t>
  </si>
  <si>
    <t>费艳林</t>
  </si>
  <si>
    <t>18523724669</t>
  </si>
  <si>
    <t>1994-03-23</t>
  </si>
  <si>
    <t>2017.07.01</t>
  </si>
  <si>
    <t>重庆市黔江区濯水镇</t>
  </si>
  <si>
    <t>2019.03</t>
  </si>
  <si>
    <t>201009-201307重庆市黔江区民族中学读书
201309-201707哈尔滨师范大学读书</t>
  </si>
  <si>
    <t>重庆市黔江区育才中学代课半年</t>
  </si>
  <si>
    <t>1021201906151334098233</t>
  </si>
  <si>
    <t>432524199503208825</t>
  </si>
  <si>
    <t>封雄</t>
  </si>
  <si>
    <t>15197803110</t>
  </si>
  <si>
    <t>1995-03-20</t>
  </si>
  <si>
    <t>娄底人文科技学院</t>
  </si>
  <si>
    <t>湖南省娄底市新化县圳上镇封家村</t>
  </si>
  <si>
    <t>869475560@qq.com</t>
  </si>
  <si>
    <t>高级中学资格证</t>
  </si>
  <si>
    <t>2018.11.10</t>
  </si>
  <si>
    <t>2014.09-2018.06 湖南娄底人文科技学院   学习 
2017.09—2018.03 娄底市娄星区第一附属实验中学 实习
2018.09-现在    湖南省娄底市新化县圳上镇中心小学 代课</t>
  </si>
  <si>
    <t>2017.09—2018.03 娄底市娄星区第一附属实验中学 实习
2018.09-现在    湖南省娄底市新化县圳上镇中心小学 代课</t>
  </si>
  <si>
    <t>1021201906151338308239</t>
  </si>
  <si>
    <t>432524199801304049</t>
  </si>
  <si>
    <t>肖倩如</t>
  </si>
  <si>
    <t>17680478831</t>
  </si>
  <si>
    <t>1998-01-30</t>
  </si>
  <si>
    <t>2503513639@qq.com</t>
  </si>
  <si>
    <t>湖南省娄底市新化县洋溪镇</t>
  </si>
  <si>
    <t>2016年—2019年就读于湖南民族职业学院
2013年—2016年就读于新化县第三中学</t>
  </si>
  <si>
    <t>2018年3月—7月于临湘市聂市中学实习，所教学科语文
2018年7月—8月在德志教育教学（所教小学语文和小学数学，还担任班主任）
2019年1月—2月在新化冠艺教育担任语文教师</t>
  </si>
  <si>
    <t>1021201906151345238242</t>
  </si>
  <si>
    <t>432503198609167025</t>
  </si>
  <si>
    <t>周玮娟</t>
  </si>
  <si>
    <t>15073819789</t>
  </si>
  <si>
    <t>1986-09-16</t>
  </si>
  <si>
    <t>湖南省涟源市白马镇钟灵村</t>
  </si>
  <si>
    <t>2008-06</t>
  </si>
  <si>
    <t>湖南省娄底市娄星区世纪花城</t>
  </si>
  <si>
    <t>2007.12</t>
  </si>
  <si>
    <t>歌唱</t>
  </si>
  <si>
    <t>2003.09-2005.06涟源市立珊中学
2005.09-2008.06湖南第一师范</t>
  </si>
  <si>
    <t>2007.09-2008.06涟源市白马中学实习
2008.09-2010.06涟源市井流小学
2017.09-2018.06涟源市枫坪中学</t>
  </si>
  <si>
    <t>1021201906151352448243</t>
  </si>
  <si>
    <t>432503199510250827</t>
  </si>
  <si>
    <t>李蓉</t>
  </si>
  <si>
    <t>18570683672</t>
  </si>
  <si>
    <t>1995-10-25</t>
  </si>
  <si>
    <t>1995年10月25日</t>
  </si>
  <si>
    <t>湖南省娄底市涟源市交通路三间房宾馆</t>
  </si>
  <si>
    <t>2010年9月-2013年6月就读涟源行知中学‘
2013年9月-2017年6月就读衡阳师范学院
2017年8月-至今 就职于深圳华云中盛科技有限公司</t>
  </si>
  <si>
    <t>1021201906151406528249</t>
  </si>
  <si>
    <t>432524199710225441</t>
  </si>
  <si>
    <t>易佳慧</t>
  </si>
  <si>
    <t>15873802349</t>
  </si>
  <si>
    <t>1997-10-22</t>
  </si>
  <si>
    <t>285701471@qq.com</t>
  </si>
  <si>
    <t>湖南省娄底市新化县游家镇</t>
  </si>
  <si>
    <t>2016--2019就读于湖南民族职业学院
2013--2016年就读于新化县第三中学</t>
  </si>
  <si>
    <t>2018年3月——2018年7月于临湘市聂市中学任教</t>
  </si>
  <si>
    <t>1021201906151407238250</t>
  </si>
  <si>
    <t>431382199708045021</t>
  </si>
  <si>
    <t>田梅艳</t>
  </si>
  <si>
    <t>18374689858</t>
  </si>
  <si>
    <t>1814071689@qq.com</t>
  </si>
  <si>
    <t>湖南省涟源市经济开发区长车村</t>
  </si>
  <si>
    <t>本人是一名应届毕业生，获得湖南科技学院2019届优秀毕业生称号，在校学习成绩良好，已获得初级中学语文教师资格证。</t>
  </si>
  <si>
    <t>于一所培训机构实习半年，担任两个班的作文教学，同时也是一名班主任。在本人的教导下，学生的写话能达到近300字。</t>
  </si>
  <si>
    <t>1021201906151414108252</t>
  </si>
  <si>
    <t>432524198712020082</t>
  </si>
  <si>
    <t>15673831866</t>
  </si>
  <si>
    <t>1987-12-02</t>
  </si>
  <si>
    <t>湖南省新化县上梅镇第二小学</t>
  </si>
  <si>
    <t>初级中学外语教师资格证</t>
  </si>
  <si>
    <t>2009年9月—2019年  上梅二小任小学语文教师</t>
  </si>
  <si>
    <t>1021201906151416088253</t>
  </si>
  <si>
    <t>522226199607090022</t>
  </si>
  <si>
    <t>王丹</t>
  </si>
  <si>
    <t>15185904472</t>
  </si>
  <si>
    <t>1996-07-09</t>
  </si>
  <si>
    <t>贵州省印江县</t>
  </si>
  <si>
    <t>555200</t>
  </si>
  <si>
    <t>1141586125@qq.com</t>
  </si>
  <si>
    <t>贵州省印江土家族苗族自治县峨岭镇振兴路310-1号</t>
  </si>
  <si>
    <t>贵州省铜仁市印江县人力资源和社会保障局人才交流中学</t>
  </si>
  <si>
    <t>唱歌、跳舞、主持</t>
  </si>
  <si>
    <t>2011年9月-2014年6月就读于印江民族中学
2014年9月-2019年7月就读于铜仁学院</t>
  </si>
  <si>
    <t>2017年1月-2017年3月于东方英才小学见习
2018年9月-2018年12月于思南县孙家坝小学实习
获“三好学生”称号
获</t>
  </si>
  <si>
    <t>1021201906151418348257</t>
  </si>
  <si>
    <t>432522199303257400</t>
  </si>
  <si>
    <t>胡露</t>
  </si>
  <si>
    <t>15343388119</t>
  </si>
  <si>
    <t>1993-03-25</t>
  </si>
  <si>
    <t>湖南省娄底市双峰县走马街镇</t>
  </si>
  <si>
    <t>201109--201506   衡阳师范学院
201508--至今      培训机构</t>
  </si>
  <si>
    <t>良好</t>
  </si>
  <si>
    <t>1021201906151424468261</t>
  </si>
  <si>
    <t>430304199601283521</t>
  </si>
  <si>
    <t>唐旭</t>
  </si>
  <si>
    <t>18473200962</t>
  </si>
  <si>
    <t>湖北工程学院</t>
  </si>
  <si>
    <t>舞蹈学</t>
  </si>
  <si>
    <t>湖南湘潭市岳塘区</t>
  </si>
  <si>
    <t>小学数学教师资格证 北舞一到三级资格证考试普通话二甲资格证书</t>
  </si>
  <si>
    <t>2017年3月至2019至今在晓南中学任数学老师</t>
  </si>
  <si>
    <t>1021201906151427008262</t>
  </si>
  <si>
    <t>432502198602262322</t>
  </si>
  <si>
    <t>刘孟琳</t>
  </si>
  <si>
    <t>13637385236</t>
  </si>
  <si>
    <t>1986-02-26</t>
  </si>
  <si>
    <t>冷水江市布溪电力局家属区斜对面</t>
  </si>
  <si>
    <t>唱歌，跳舞，手工</t>
  </si>
  <si>
    <t>2001.9-2004.6    冷水江市第六中学  就读高中
2004.9-2005.6    冷水江市电大      复读
2005.09-2008.06  湖南人文科技大学  英语教育
2008.10-2010.8   冷水江市公安局治安大队协警/布溪公安分局户籍协警
2010.9-2013.3 东莞市横沥镇崇德小学  班主任英语教师
2013.3-2018.2 冷水江市洋话外语培训学校 教学助理、英语教师</t>
  </si>
  <si>
    <t>="2007年09月             娄底市第六中学           英语教师（实习生）
&amp;#61548;负责小学英语教学工作，协助班主任管理班级，并在2007年度教学比武中荣获二等奖；
2013.03-2018.02          冷水江市洋话外语英语培训学校      班主任、英语教师、教学主管助理 
&amp;#61548;曾担任教学主管助理，协助教学主管进行排课、教学教研等活动安排。
&amp;#61548;组织并开展洋话外语“爱心义卖小使者”活动，让孩子们用自己的行动和努力为敬老院的老人</t>
  </si>
  <si>
    <t>1021201906151433398265</t>
  </si>
  <si>
    <t>430124199512252920</t>
  </si>
  <si>
    <t>周思婷</t>
  </si>
  <si>
    <t>15874297129</t>
  </si>
  <si>
    <t>1995-12-25</t>
  </si>
  <si>
    <t>357183019@qq.com</t>
  </si>
  <si>
    <t>湖南长沙宁乡流沙河镇农贸市场</t>
  </si>
  <si>
    <t xml:space="preserve">="2018.03-2018.07宁乡历经铺街道中心小学，任五六年级英语老师兼五年级班主任 。2018.09-2019.03宁乡揭秘英语培训学校教授自然拼音法。                                                                                                                                                                               </t>
  </si>
  <si>
    <t>1021201906151458568275</t>
  </si>
  <si>
    <t>432524199309021442</t>
  </si>
  <si>
    <t>刘锋</t>
  </si>
  <si>
    <t>18173811379</t>
  </si>
  <si>
    <t>1993-09-02</t>
  </si>
  <si>
    <t>娄底市南苑上和二期</t>
  </si>
  <si>
    <t>2008.9-2011.7 娄底二中 高中
2011.9-2015.7 广西科技大学鹿山学院  大学
2015.9-2016.5 娄星区就业局 见习
2016.6-2018.6 杭州紫松图文设计工作室 财务
2018.7-2019.6 娄底市跨世纪幼儿园 前台老师</t>
  </si>
  <si>
    <t>1021201906151513538283</t>
  </si>
  <si>
    <t>430381199502170049</t>
  </si>
  <si>
    <t>李银华</t>
  </si>
  <si>
    <t>18473823776</t>
  </si>
  <si>
    <t>1995-02-17</t>
  </si>
  <si>
    <t>湖南省娄底市娄星区乐坪大道</t>
  </si>
  <si>
    <t xml:space="preserve">娄底市第一中学       200909-201206
湖南农业大学东方科技学院    会计学    201209-201606
</t>
  </si>
  <si>
    <t>娄底市第一中学附属实验学校  英语  201809-201901
娄底市第一中学  英语  201902至今</t>
  </si>
  <si>
    <t>1021201906151515248285</t>
  </si>
  <si>
    <t>432501198804121011</t>
  </si>
  <si>
    <t>伍伟军</t>
  </si>
  <si>
    <t>13723815329</t>
  </si>
  <si>
    <t>1988-04-12</t>
  </si>
  <si>
    <t>465514000@qq.com</t>
  </si>
  <si>
    <t>湖南省娄底市涟滨派出所</t>
  </si>
  <si>
    <t>小学一级教师</t>
  </si>
  <si>
    <t>溆浦县教育局</t>
  </si>
  <si>
    <t>2003年9月至2006年6月在娄底五中就读
2006年9月至2007年6月在娄底蓝圃学校就读
2007年9月至2010年6月就读于湖南民族职业学院
2013年8月至2019年5月在溆浦县金垅学校教小学英语</t>
  </si>
  <si>
    <t>2013年8月正式在溆浦县金垅学校任教，至今6年，当班主任4年，所教科目成绩优异</t>
  </si>
  <si>
    <t>1021201906151518198288</t>
  </si>
  <si>
    <t>432503199305165922</t>
  </si>
  <si>
    <t>邵锦君</t>
  </si>
  <si>
    <t>15211145373</t>
  </si>
  <si>
    <t>1993-05-16</t>
  </si>
  <si>
    <t>湖南工学业</t>
  </si>
  <si>
    <t>湖南省涟源市斗笠山镇碧林村石桥组</t>
  </si>
  <si>
    <t>写作，唱歌</t>
  </si>
  <si>
    <t>本人热爱教育事业，毕业四年，一直热心与教育事业的发展。曾培养出一批优秀的小学毕业生，各个都考入了理想的学校。在岗三年，自己编写了习作 阅读理解技巧，经过实践，证明了课程的可行性。</t>
  </si>
  <si>
    <t>2015.06--2015.11  长沙中博教育   语文培训老师
2016.02--2018.03  长沙乐智教育   语文培训老师
2018.03--2018.08   娄底金翅膀教育  培训师</t>
  </si>
  <si>
    <t>1021201906151522528294</t>
  </si>
  <si>
    <t>432501198904251040</t>
  </si>
  <si>
    <t>李霞</t>
  </si>
  <si>
    <t>15502551303</t>
  </si>
  <si>
    <t>1989-04-25</t>
  </si>
  <si>
    <t>湖南省娄底市涟钢钢都花园</t>
  </si>
  <si>
    <t>2011年-2014年，工作于三亚比尔教育发展有限公司
2014-2015年，工作于娄底卓凡教育
2016年-至今，工作于双峰</t>
  </si>
  <si>
    <t>1021201906151524208297</t>
  </si>
  <si>
    <t>43102719990316202X</t>
  </si>
  <si>
    <t>罗茜</t>
  </si>
  <si>
    <t>17397353613</t>
  </si>
  <si>
    <t>1999-03-16</t>
  </si>
  <si>
    <t>423506</t>
  </si>
  <si>
    <t>1922270448@qq.com</t>
  </si>
  <si>
    <t>湖南省郴州市桂东县四都镇莲塘村</t>
  </si>
  <si>
    <t>湖南省郴州市</t>
  </si>
  <si>
    <t>有耐心 善于交流倾听</t>
  </si>
  <si>
    <t xml:space="preserve">2013年9月1号就读于桂东县桂东一中，2016年9月1号进入湖南人文科技学院文学院语教一班，在校期间大一曾在青笛文学社当外联部干事，大二在管理协会秘书部当部长
</t>
  </si>
  <si>
    <t>2018年十月到十一月中旬在娄底一附小学部实习
2018年暑假在某培训机构当作文老师</t>
  </si>
  <si>
    <t>1021201906151524418299</t>
  </si>
  <si>
    <t>43252419861206546X</t>
  </si>
  <si>
    <t>13548803911</t>
  </si>
  <si>
    <t>1986-12-06</t>
  </si>
  <si>
    <t>2008年7月</t>
  </si>
  <si>
    <t>娄星区市煤炭局</t>
  </si>
  <si>
    <t>2002-2005  新化上梅中学 
2005-2008  湖南人文科技学院  语文教育
2005-2008  湖南人文科技学院   新闻学本科</t>
  </si>
  <si>
    <t>2017-2019  娄底一中附属实验学校  小语教师</t>
  </si>
  <si>
    <t>1021201906151524448300</t>
  </si>
  <si>
    <t>432524199402206468</t>
  </si>
  <si>
    <t>黎永瑶</t>
  </si>
  <si>
    <t>13973851307</t>
  </si>
  <si>
    <t>1994-02-20</t>
  </si>
  <si>
    <t>2014年12月</t>
  </si>
  <si>
    <t>湖南省新化县桑梓镇大田村</t>
  </si>
  <si>
    <t>小学一级，语文</t>
  </si>
  <si>
    <t>国家三级心理咨询师</t>
  </si>
  <si>
    <t>2009年9月至2014年6月在湖南第一师范学院读书，取得初等教育专业全日制大专学历。
2014年12月考取自考本科文凭。
2014年8月至2019年8月在新化县桑梓镇坪烟学校任教小学语文兼班主任工作。</t>
  </si>
  <si>
    <t>取得了国家三级心里咨询师证，获得过新化县优质课比赛一等奖，获得过娄底市征文比赛辅导二等奖。获得过桑梓镇国学诵读比赛辅导一等奖。</t>
  </si>
  <si>
    <t>1021201906151528398304</t>
  </si>
  <si>
    <t>432524199802081684</t>
  </si>
  <si>
    <t>罗思丹</t>
  </si>
  <si>
    <t>13873036350</t>
  </si>
  <si>
    <t>作为教师就是一辈子的学生</t>
  </si>
  <si>
    <t>1021201906151529408306</t>
  </si>
  <si>
    <t>432524199110268018</t>
  </si>
  <si>
    <t>伍斌</t>
  </si>
  <si>
    <t>15173111812</t>
  </si>
  <si>
    <t>1991-10-26</t>
  </si>
  <si>
    <t>娄底市新化县南源叉路口</t>
  </si>
  <si>
    <t xml:space="preserve">2011.09-2015.06湘大大学兴湘学院
</t>
  </si>
  <si>
    <t>1021201906151530598309</t>
  </si>
  <si>
    <t>432501199402031026</t>
  </si>
  <si>
    <t>缪媛</t>
  </si>
  <si>
    <t>15673856652</t>
  </si>
  <si>
    <t>湖南省娄底市娄星区涟钢仙人阁</t>
  </si>
  <si>
    <t>2010.09-2013.06娄底五中读高中
2013.09-2017.06毕业于中南林业科技大学涉外学院</t>
  </si>
  <si>
    <t>1021201906151534588312</t>
  </si>
  <si>
    <t>430124199812051223</t>
  </si>
  <si>
    <t>刘情</t>
  </si>
  <si>
    <t>18390569181</t>
  </si>
  <si>
    <t>410629</t>
  </si>
  <si>
    <t>湖南省宁乡县巷子口镇金枫园村蕉巴组</t>
  </si>
  <si>
    <t>2013-2016在宁乡十中读高中
2016-2019在湖南人文科技学院语文教育专业读大学</t>
  </si>
  <si>
    <t>2018年10月在娄底一中实验附属小学进行教育实习
2019年5-6月在湘乡市连山学校代理班主任和语文教师</t>
  </si>
  <si>
    <t>1021201906151535588315</t>
  </si>
  <si>
    <t>431382199311250027</t>
  </si>
  <si>
    <t>张欢</t>
  </si>
  <si>
    <t>18773817127</t>
  </si>
  <si>
    <t>1993-11-25</t>
  </si>
  <si>
    <t>湖南省长沙市岳麓区</t>
  </si>
  <si>
    <t>1067254861@qq.com</t>
  </si>
  <si>
    <t>新化县辉映江岸</t>
  </si>
  <si>
    <t>2018年11月</t>
  </si>
  <si>
    <t>2008年9月至2012年6月 新化三中
2012年9月至2016年6月  湖南商学院北津学院</t>
  </si>
  <si>
    <t>2018年  上渡前锋小学
2019年  新化县铁牛小学</t>
  </si>
  <si>
    <t>1021201906151536538317</t>
  </si>
  <si>
    <t>432503199210135667</t>
  </si>
  <si>
    <t>刘浪</t>
  </si>
  <si>
    <t>18573896252</t>
  </si>
  <si>
    <t>1992-10-13</t>
  </si>
  <si>
    <t>湖南省岳阳市岳阳楼区中航翡翠湾</t>
  </si>
  <si>
    <t>2008.09—2011.06 涟源一中
2011.09—2012.06 娄底七中复读
2012.09—2016.06 湖南人文科技学院
2016.09—2019.02 岳阳市岳阳楼区岳城小学代课</t>
  </si>
  <si>
    <t>1021201906151539018322</t>
  </si>
  <si>
    <t>432502198708200023</t>
  </si>
  <si>
    <t>岳米娜</t>
  </si>
  <si>
    <t>18707386165</t>
  </si>
  <si>
    <t>1987-08-20</t>
  </si>
  <si>
    <t>冷水江市步溪</t>
  </si>
  <si>
    <t>高级中学教学资格证</t>
  </si>
  <si>
    <t>2010年-至今，工作于冷水江市邮政储蓄银行</t>
  </si>
  <si>
    <t>1021201906151542068326</t>
  </si>
  <si>
    <t>432524199004100043</t>
  </si>
  <si>
    <t>刘雅琴</t>
  </si>
  <si>
    <t>15570816880</t>
  </si>
  <si>
    <t>1990-04-10</t>
  </si>
  <si>
    <t>安阳工学院</t>
  </si>
  <si>
    <t>727386930@qq.com</t>
  </si>
  <si>
    <t>娄底市新化县新洋路</t>
  </si>
  <si>
    <t>写作、阅读、美术、古筝</t>
  </si>
  <si>
    <t>2004年9月-2007年6月，就读于新化县第三中学；
2007年9月-2011年7月，就读于安阳工学院；
2011年8月-2011年5月，任职于娄底市海天特种陶瓷有限公司。</t>
  </si>
  <si>
    <t>1021201906151544518329</t>
  </si>
  <si>
    <t>432524199811264028</t>
  </si>
  <si>
    <t>罗佳</t>
  </si>
  <si>
    <t>13054075213</t>
  </si>
  <si>
    <t>1998-11-26</t>
  </si>
  <si>
    <t>1161173056@qq.com</t>
  </si>
  <si>
    <t>湖南省娄底市新化县三井村</t>
  </si>
  <si>
    <t>2019年1月25日</t>
  </si>
  <si>
    <t xml:space="preserve">2013年-2016年于新化县第五中学就读
2016年-2019年于湖南民族职业学院就读，2019年2月-6月于岳阳经济技术开发区梅子柿小学实习。
</t>
  </si>
  <si>
    <t>2019年2月-6月于岳阳市经济技术开发区梅子柿小学实习，获得同事领导的一致好评，工作态度认真，与同事相处融洽。
2018年7月-8月于新化县思源培训机构工作，担任拼音班以及一年级数学老师。
2017年7月-8月于新化县思源培训及机构工作，担任数学老师。</t>
  </si>
  <si>
    <t>1021201906151558178341</t>
  </si>
  <si>
    <t>431382199607170026</t>
  </si>
  <si>
    <t>吴震宇</t>
  </si>
  <si>
    <t>13875414650</t>
  </si>
  <si>
    <t>1996-07-17</t>
  </si>
  <si>
    <t>新余学院</t>
  </si>
  <si>
    <t>湖南省娄底市涟源市龙塘镇</t>
  </si>
  <si>
    <t>2018.6.30-2019.6.30   新化南北文武学校    教师
2015.9.1-2018.6.30     新余学院        学生</t>
  </si>
  <si>
    <t>2018.6.30-2019.6.30   新化南北文武学校   初中语文教师</t>
  </si>
  <si>
    <t>1021201906151601008344</t>
  </si>
  <si>
    <t>431321199504221908</t>
  </si>
  <si>
    <t>邓红艳</t>
  </si>
  <si>
    <t>17363859875</t>
  </si>
  <si>
    <t>2017.9</t>
  </si>
  <si>
    <t>娄底市娄星区金益紫檀13幢一单元703</t>
  </si>
  <si>
    <t>2013-2017 就读于湖南文理学院
2017-2019 代课娄底八中</t>
  </si>
  <si>
    <t>1021201906151607578347</t>
  </si>
  <si>
    <t>430528199712213069</t>
  </si>
  <si>
    <t>宛舒婷</t>
  </si>
  <si>
    <t>15073982468</t>
  </si>
  <si>
    <t>1997-12-21</t>
  </si>
  <si>
    <t>早期教育</t>
  </si>
  <si>
    <t>湖南省邵阳市新宁县白沙镇杨溪村</t>
  </si>
  <si>
    <t>做过家教，在辅导班做过培训老师</t>
  </si>
  <si>
    <t>1021201906151609138348</t>
  </si>
  <si>
    <t>432503198604188783</t>
  </si>
  <si>
    <t>唐雯</t>
  </si>
  <si>
    <t>15115872610</t>
  </si>
  <si>
    <t>1986-04-18</t>
  </si>
  <si>
    <t>2007—09</t>
  </si>
  <si>
    <t>娄底市长青街救助管理站</t>
  </si>
  <si>
    <t>2004—2007就读于湖南人文科技学院
2010—2018东方学校担任教师</t>
  </si>
  <si>
    <t>1021201906151610278351</t>
  </si>
  <si>
    <t>432524198909033012</t>
  </si>
  <si>
    <t>廖文明</t>
  </si>
  <si>
    <t>15580362523</t>
  </si>
  <si>
    <t>1989-09-03</t>
  </si>
  <si>
    <t>新化县上渡街道</t>
  </si>
  <si>
    <t>2006-2009 新化二中就读
2009-2013 湖南涉外经济学院 会计学
2013 -2018  湖南奉佳茶叶有限公司 做会计</t>
  </si>
  <si>
    <t>1021201906151614348357</t>
  </si>
  <si>
    <t>43252419941005162X</t>
  </si>
  <si>
    <t>曾庆花</t>
  </si>
  <si>
    <t>18874535990</t>
  </si>
  <si>
    <t>1656047669@qq.com</t>
  </si>
  <si>
    <t>2010.9-2013.7就读于冷水江师范学校。
2013.9-2017.7就读于怀化学院。
2017.2-2017.7在广东东莞振安学校实习半年，并被评为院级优秀实习生。
2017.9-2018.7在长沙雨花区喜雨小学教学一年。
2018.9-2019.6在长沙县双桥小学教育教学。</t>
  </si>
  <si>
    <t xml:space="preserve">2017.2在广东东莞振安学校实习半年，并被评为院级优秀实习生。
</t>
  </si>
  <si>
    <t>1021201906101145056529</t>
  </si>
  <si>
    <t>45030219861007156X</t>
  </si>
  <si>
    <t>13692640446</t>
  </si>
  <si>
    <t>1986-10-07</t>
  </si>
  <si>
    <t>韶关学院</t>
  </si>
  <si>
    <t>广东</t>
  </si>
  <si>
    <t>深圳市宝安区松岗松河南路福源大厦 华寓公寓</t>
  </si>
  <si>
    <t>2010年佛山禅城实验学校
2012年茂名市红黄蓝早教中心
2015年茂名市爱创名雅幼儿园
2017年深圳诺达教育有限公司
2018年深圳志勤教育科技有限公司</t>
  </si>
  <si>
    <t>1021201906120927006616</t>
  </si>
  <si>
    <t>432524199510231628</t>
  </si>
  <si>
    <t>曾艳</t>
  </si>
  <si>
    <t>15502519908</t>
  </si>
  <si>
    <t>1995-10-23</t>
  </si>
  <si>
    <t>湖南省新化县石冲口镇横排村第二村民小组008号</t>
  </si>
  <si>
    <t>394225935@qq.com</t>
  </si>
  <si>
    <t>湖南省冷水江市禾青安德学校</t>
  </si>
  <si>
    <t>小学音乐教师资格</t>
  </si>
  <si>
    <t>2016年11月21日</t>
  </si>
  <si>
    <t>湖南新化县教育局</t>
  </si>
  <si>
    <t>音乐、舞蹈</t>
  </si>
  <si>
    <t>2011年9月-2016年6月湖南民族职业学院（全日制师范类专业学生）
2016年7月-2017年8月 冷水江市沸点健身俱乐部  教练
2017年9月-至今      冷水江市安德学校    教师</t>
  </si>
  <si>
    <t xml:space="preserve">    2011年开始在学校专业学习音乐、舞蹈类课程，多次获得学院优秀演员、优秀学生称号。2014年8月随校参加&lt;&lt;北京校园荷花杯》大赛获得优秀作品奖。
    2017年9月起在冷水江市安德学校（12年一贯制全日制学校）任教音乐、舞蹈老师，被学校聘任为小学部少先队辅导员、德育处主任。</t>
  </si>
  <si>
    <t>1021201906130908366735</t>
  </si>
  <si>
    <t>432502198710070045</t>
  </si>
  <si>
    <t>周江月</t>
  </si>
  <si>
    <t>13973843221</t>
  </si>
  <si>
    <t>1987-10-07</t>
  </si>
  <si>
    <t>湖南省冷水江市冷水江街道办事处集中居委会17组</t>
  </si>
  <si>
    <t>2009年6月份</t>
  </si>
  <si>
    <t>冷水江市冷水江街道办事处集中居委会17组</t>
  </si>
  <si>
    <t>声乐、古筝、钢琴</t>
  </si>
  <si>
    <t>本人2009年毕业于衡阳师范学院音乐系，在校期间周末于耒阳琴行兼职，进行声乐、古筝的教学，毕业后于深圳“博雅苑”琴行担任声乐、古筝、钢琴的教学老师，2018年于冷水江“运动宝贝”早教中心担任早教老师。一只以教学为主，深受孩子喜爱 家长的认可。</t>
  </si>
  <si>
    <t>1021201906130924126766</t>
  </si>
  <si>
    <t>432502198909299023</t>
  </si>
  <si>
    <t>刘婧</t>
  </si>
  <si>
    <t>17707388125</t>
  </si>
  <si>
    <t>1989-09-29</t>
  </si>
  <si>
    <t>音乐教育</t>
  </si>
  <si>
    <t>289141970@qq.com</t>
  </si>
  <si>
    <t>湖南省  冷水江市  凤凰山庄3栋</t>
  </si>
  <si>
    <t>小学音乐教师资格证</t>
  </si>
  <si>
    <t>2010-5</t>
  </si>
  <si>
    <t>冷水江人事局</t>
  </si>
  <si>
    <t>舞蹈、萨克斯</t>
  </si>
  <si>
    <t>我叫刘婧，大专学历， 2010年毕业于长沙师范，2010参加工作，获得小学音乐教师资格证、中小学二级教师。勤奋刻苦，踏实、认真。多次获优秀教师称号。&amp;#160;人生格言是：倾注心血的爱能使孩子们早日鲜花绽放，让我们用自己的行和自己的心去教育我们孩子。</t>
  </si>
  <si>
    <t>2011.6-2014.11 长沙市吉纽思国际幼儿园担任教研组长和班主任
2015.9至今 冷水江市红日岭幼儿园班任副园长和班主任</t>
  </si>
  <si>
    <t>1021201906130932026788</t>
  </si>
  <si>
    <t>432502198812188327</t>
  </si>
  <si>
    <t>李慧</t>
  </si>
  <si>
    <t>13723806233</t>
  </si>
  <si>
    <t>1988-12-18</t>
  </si>
  <si>
    <t>中央广播电视大学</t>
  </si>
  <si>
    <t>湖南省冷水江市岩口镇</t>
  </si>
  <si>
    <t>2014.01</t>
  </si>
  <si>
    <t>湖南省冷水江市岩口镇元岭村</t>
  </si>
  <si>
    <t>中小学一级</t>
  </si>
  <si>
    <t>2008.09-2011.06 湖南第一师范学院
2011.09-2014.01 中央广播电视大学
2011.09-2015.06 涟源市伏口镇漆树联校
2015.09-至今    涟源市伏口中学</t>
  </si>
  <si>
    <t>2016年全市初中片段教学比武，《青春舞曲》获市一等奖
2015年集体舞《祖国的歌》在元旦文艺汇演中获镇一等奖
2016年大合唱《在灿烂阳光下》在元旦文艺汇演中获镇二等奖
2017年综艺节目《无毒世界最美伏口》在文艺汇演中获一等奖
2018年集体舞《水乡笠影》在元旦文艺汇演中获镇一等奖</t>
  </si>
  <si>
    <t>1021201906130944246806</t>
  </si>
  <si>
    <t>432502198903029049</t>
  </si>
  <si>
    <t>杨理琼</t>
  </si>
  <si>
    <t>18373859225</t>
  </si>
  <si>
    <t>1989-03-02</t>
  </si>
  <si>
    <t>湖北省荆楚理工学院</t>
  </si>
  <si>
    <t>282954517@qq.com</t>
  </si>
  <si>
    <t>湖南省冷水江市人寿保险公司</t>
  </si>
  <si>
    <t>娄底档案保管处</t>
  </si>
  <si>
    <t>声乐 舞蹈 琵琶 钢琴</t>
  </si>
  <si>
    <t>2010年6-2014年2月就职于广东省广州市花都区华明学校
2014年2月至今就职于新化县东方文武学校</t>
  </si>
  <si>
    <t>2014年带学生参加新化县三独比赛获得两个一等奖 获得优秀指导教师称号 
在校多次取得优秀教师</t>
  </si>
  <si>
    <t>1021201906130957556827</t>
  </si>
  <si>
    <t>432502198804100022</t>
  </si>
  <si>
    <t>黄燕婕</t>
  </si>
  <si>
    <t>19973805388</t>
  </si>
  <si>
    <t>1988-04-10</t>
  </si>
  <si>
    <t>湖南省冷水江市建设局家属楼1栋2单元</t>
  </si>
  <si>
    <t>1994.9-2000.7 就读于湖南省冷水江市冷办中心小学
2000.9-2003.7 就读于湖南省冷水江市向东中学（现明理中学）
2003.9-2006.7 就读于湖南省冷水江市第七中学
2006.9-2010.7 就读于贵州师范大学
2012-2017 任职于浙江省义乌市爱乐琴行教授古筝</t>
  </si>
  <si>
    <t>1021201906131011356851</t>
  </si>
  <si>
    <t>430522198710305901</t>
  </si>
  <si>
    <t>肖霞</t>
  </si>
  <si>
    <t>13875499229</t>
  </si>
  <si>
    <t>1987-10-30</t>
  </si>
  <si>
    <t>8045661@qq.com</t>
  </si>
  <si>
    <t>娄底市新星南路和一紫竹苑</t>
  </si>
  <si>
    <t>声乐、钢琴、舞蹈、古筝、合唱编排与指挥</t>
  </si>
  <si>
    <t>2003-2008就读长沙师范学院
2008-2015娄底市直机关幼儿园担任教师
2018至今娄底市吉星小学担任音乐专职教师</t>
  </si>
  <si>
    <t xml:space="preserve">声乐全级
钢琴八级
</t>
  </si>
  <si>
    <t>1021201906131041156902</t>
  </si>
  <si>
    <t>430522199202110029</t>
  </si>
  <si>
    <t>孙思慧</t>
  </si>
  <si>
    <t>17748497664</t>
  </si>
  <si>
    <t>四川理工学院</t>
  </si>
  <si>
    <t>四川成都</t>
  </si>
  <si>
    <t>湖南省邵阳市新邵县酿溪镇政府</t>
  </si>
  <si>
    <t>高级中学音乐教师资格证</t>
  </si>
  <si>
    <t>2016.12.10</t>
  </si>
  <si>
    <t>湖南省邵阳市新邵县人才市场</t>
  </si>
  <si>
    <t>声乐  舞蹈</t>
  </si>
  <si>
    <t>2012年9月-2016年7月   四川理工学院    音乐表演</t>
  </si>
  <si>
    <t xml:space="preserve">  全国高校声乐比赛民族唱法（自贡赛区）三等奖</t>
  </si>
  <si>
    <t>1021201906131042416906</t>
  </si>
  <si>
    <t>432502199505171722</t>
  </si>
  <si>
    <t>潘成</t>
  </si>
  <si>
    <t>18973151785</t>
  </si>
  <si>
    <t>1995-05-17</t>
  </si>
  <si>
    <t>湖南省冷水江市高级技工学校</t>
  </si>
  <si>
    <t>2009年9月-2012年6月就读于冷水江市第六中学
2012年9月-2916年6月就读于湖南女子学院艺术表演系音乐学专业</t>
  </si>
  <si>
    <t>1021201906131110586954</t>
  </si>
  <si>
    <t>432524199804041926</t>
  </si>
  <si>
    <t>罗媛</t>
  </si>
  <si>
    <t>13574514065</t>
  </si>
  <si>
    <t>1998-04-04</t>
  </si>
  <si>
    <t>2420785816@qq.com</t>
  </si>
  <si>
    <t>湖南省娄底市新化县火车站对面云海批发部</t>
  </si>
  <si>
    <t>声乐、钢琴</t>
  </si>
  <si>
    <t>2012-2015就读于新化县第二中学
2015-2019就读于湖南人文科技学院</t>
  </si>
  <si>
    <t>2016-2017获得国家励志奖学金
2017-2018获得国家励志奖学金
2017-2019在外培训学校带钢琴及声乐课
2017年7月参加校内“三下乡”</t>
  </si>
  <si>
    <t>1021201906131123206980</t>
  </si>
  <si>
    <t>43052419970529714X</t>
  </si>
  <si>
    <t>王骄阳</t>
  </si>
  <si>
    <t>13422249895</t>
  </si>
  <si>
    <t>1997-05-29</t>
  </si>
  <si>
    <t>星海音乐学院</t>
  </si>
  <si>
    <t>1361123927@qq.com</t>
  </si>
  <si>
    <t>湖南省邵阳市隆回县桃洪镇紫江北路53号</t>
  </si>
  <si>
    <t>应用钢琴，视唱练耳，合唱指挥，声乐</t>
  </si>
  <si>
    <t>2012.9-2015.6 湖南省邵阳市隆回县第一中学学习
2015.9-2019.6广东省星海音乐学院学习</t>
  </si>
  <si>
    <t>2018.9-2018.11 湖南省长沙市长郡雨花外国语学校实习 小学音乐教师
218.11-2019.1 湖南省长沙市长铁一中实习  高中音乐教师</t>
  </si>
  <si>
    <t>1021201906131126156986</t>
  </si>
  <si>
    <t>432524199103040103</t>
  </si>
  <si>
    <t>游小梅</t>
  </si>
  <si>
    <t>18670441991</t>
  </si>
  <si>
    <t>1991-03-04</t>
  </si>
  <si>
    <t>湖南省娄底市新化县上梅镇新田村七组</t>
  </si>
  <si>
    <t>毕业后就职于广州市蓓蕾琴行，金太阳艺术培训学校，担任店长、部长及钢琴教师，负责教学、策划、举办学生文艺汇报演出，以及琴行大小事情。</t>
  </si>
  <si>
    <t>2016年被评为“广东省优秀指导教师”。2018年被评为“湖南省优秀教师称号”。</t>
  </si>
  <si>
    <t>1021201906131135107009</t>
  </si>
  <si>
    <t>430181199303096084</t>
  </si>
  <si>
    <t>高丽</t>
  </si>
  <si>
    <t>15084767807</t>
  </si>
  <si>
    <t>台州学院</t>
  </si>
  <si>
    <t>2016-6-16</t>
  </si>
  <si>
    <t>浏阳市七宝山铁山村</t>
  </si>
  <si>
    <t>2016.9-2017.7 在浏阳葛家中学任7-9年级音乐教师
2017.7-2018.8 在长沙慧通教育任声乐、钢琴专业教师
2018.9-2019.7 在浏阳道吾中学任七年级音乐教师</t>
  </si>
  <si>
    <t>1021201906131143117018</t>
  </si>
  <si>
    <t>431322199609160028</t>
  </si>
  <si>
    <t>刘佳鑫</t>
  </si>
  <si>
    <t>15717384310</t>
  </si>
  <si>
    <t>291853216@qq.com</t>
  </si>
  <si>
    <t>湖南省娄底市新化县上梅镇东方城市广场</t>
  </si>
  <si>
    <t>音乐。舞蹈</t>
  </si>
  <si>
    <t>="在 2014、2015 连续两学年被评为“三好学生” 在 2016 学年被评为“优秀共青团员”。
荣获 2014-2015 学年一等优秀学生奖学金。
荣获 2015-2016 学年三等优秀学生奖学金
荣获 2016-2017 学年二等优秀学生奖学金。
2016.12 参加舞蹈《塔林呼恒》获得四川理工学院首届“励志杯”舞蹈比赛一等奖。
2016.12 参加舞蹈《采薇》获得四川理工学院首届“励志杯”舞蹈比赛二等奖。
2016.12 参加全国青少年艺术特长精英交流展演活动中，钢琴青少年组三等奖。</t>
  </si>
  <si>
    <t>在校参加多次大型晚会演出
从2016年开始一直在湖南红舞鞋舞蹈培训机构担任主课老师
2017三月编排大学生艺术节非专业组舞蹈《映山红》获奖特等奖
多次参加编排学校举办的志愿者活动</t>
  </si>
  <si>
    <t>1021201906131217367058</t>
  </si>
  <si>
    <t>432501199802070526</t>
  </si>
  <si>
    <t>罗雯慧</t>
  </si>
  <si>
    <t>18073886633</t>
  </si>
  <si>
    <t>1998-02-07</t>
  </si>
  <si>
    <t>广西艺术学院</t>
  </si>
  <si>
    <t>音乐教育学</t>
  </si>
  <si>
    <t>湖南省娄底市春园路23号老检察院家属区</t>
  </si>
  <si>
    <t>声乐</t>
  </si>
  <si>
    <t>2015年9月至2019年7月就读于广西艺术学院音乐教育专业，期间于2018年10月1日至2018年11月30日在娄底市第一中学城南校区初中和高中部实习；于2019年3月11日至2019年5月10日在娄底市第一小学实习。2018年通过高级中学（音乐）教师资格证，2019年通过面试并取得证书。</t>
  </si>
  <si>
    <t>1021201906131218047059</t>
  </si>
  <si>
    <t>43052319970613862X</t>
  </si>
  <si>
    <t>胡慧</t>
  </si>
  <si>
    <t>18327853380</t>
  </si>
  <si>
    <t>1997-06-13</t>
  </si>
  <si>
    <t>湖北师范大学</t>
  </si>
  <si>
    <t>湖南省邵阳市长阳铺镇</t>
  </si>
  <si>
    <t>1554065320@qq.com</t>
  </si>
  <si>
    <t>湖南省邵阳市长阳铺镇车站</t>
  </si>
  <si>
    <t>1: 本人性格开朗、有活力，待人热情、积极主动，能吃苦耐劳，用于承受压力，勇于创新；有很强的组织能力和团队协作精神，具有较强的适应能力；纪律性强，工作积极配合；意志坚强，具有较强的无私奉献精神。
2:有良好的组织能力，舞蹈表演能力，舞蹈也曾获奖，同时也能管理好自己所负责的领域和事务。</t>
  </si>
  <si>
    <t>="1. 2015---2016，2015年参加湖北师范大学校园舞蹈大赛，   获得二等奖。
2. 2015---2016，2015年参加湖北师范大学音乐学院舞蹈大赛，获得三等奖。
3. 2015---2016，2016年由老师带领参加大冶北门剧院演   出。
4. 2016---2017，2016年由老师带领参加黄石市慈湖剧院演出。
5. 2016---2017，2016年在“卓艺艺术培训学校“上课，担任舞蹈老师。
6.2016--2017，2017年在“舞啦啦舞蹈培训学校”上课，担任舞蹈老师</t>
  </si>
  <si>
    <t>1021201906131254397098</t>
  </si>
  <si>
    <t>350181199106301704</t>
  </si>
  <si>
    <t>施翔羽</t>
  </si>
  <si>
    <t>18390550569</t>
  </si>
  <si>
    <t>1991-06-30</t>
  </si>
  <si>
    <t>福建省福清市</t>
  </si>
  <si>
    <t>349720324@qq.com</t>
  </si>
  <si>
    <t>娄底市娄星区关家脑凯易琪园</t>
  </si>
  <si>
    <t>2015.06.10</t>
  </si>
  <si>
    <t>唱歌，钢琴，竹笛</t>
  </si>
  <si>
    <t>2013.09——2014.06在娄底市吉星小学代课
2015.09——2016.09在娄底市艺术培训学校任职
2017.09——2019.01在娄底市星星实验学校代课
2019.02——至今在娄底市艺术培训学校任职</t>
  </si>
  <si>
    <t>曾获“湖南人文科技学院优秀毕业生”之荣誉
曾获“实习生教学比武第一名”
曾获“湖南省高校寝室文化节优秀奖”等</t>
  </si>
  <si>
    <t>1021201906131301177108</t>
  </si>
  <si>
    <t>432502198911100044</t>
  </si>
  <si>
    <t>陈肖潇</t>
  </si>
  <si>
    <t>18673808933</t>
  </si>
  <si>
    <t>1989-11-10</t>
  </si>
  <si>
    <t>2011</t>
  </si>
  <si>
    <t>湖南省冷水江布溪电力局</t>
  </si>
  <si>
    <t xml:space="preserve">古筝 钢琴 声乐 </t>
  </si>
  <si>
    <t xml:space="preserve">2005-2008就读于湖南省冷水江市第一中学
2008-2011就读于湖南省工业大学
2011-今 于湖南邵东经纬学校任教 </t>
  </si>
  <si>
    <t>1021201906131306347115</t>
  </si>
  <si>
    <t>432524199009265840</t>
  </si>
  <si>
    <t>毛思怡</t>
  </si>
  <si>
    <t>13337382003</t>
  </si>
  <si>
    <t>1990-09-26</t>
  </si>
  <si>
    <t>艺术教育</t>
  </si>
  <si>
    <t>2012.7</t>
  </si>
  <si>
    <t>363314971@qq.com</t>
  </si>
  <si>
    <t>冷水江市汇德公馆</t>
  </si>
  <si>
    <t>小学音乐</t>
  </si>
  <si>
    <t>2012.6.10</t>
  </si>
  <si>
    <t>唱歌，钢琴</t>
  </si>
  <si>
    <t>2009.9——2012.7就读于长沙师范学院
2012.10——2018.12就职于冷水江市雅特音乐艺术培训学校</t>
  </si>
  <si>
    <t>2012.10——2018.12这一期间，在冷水江市金星，二中，红日，明礼等学校从事音乐教学，包含葫芦丝，口风琴等小乐器的教学，并在2017年二中举办的葫芦丝比赛中取得良好的成绩。</t>
  </si>
  <si>
    <t>1021201906131345287163</t>
  </si>
  <si>
    <t>430381199508150823</t>
  </si>
  <si>
    <t>赵璐</t>
  </si>
  <si>
    <t>18670646931</t>
  </si>
  <si>
    <t>湖南省湘乡市向红路工程公司</t>
  </si>
  <si>
    <t>高级中学教师资格证（音乐）</t>
  </si>
  <si>
    <t>湖南省湘潭市教育局大中专毕业生指导中心</t>
  </si>
  <si>
    <t>201309-201706 于 湖南文理学院芙蓉学院   学习
201708-201802 于 广东省东莞市常平镇龙程小学 工作
201803-201807 于 湖南省湘潭市岳塘区和平中心完小 工作
201808-201908 于 湖南省湘潭市岳塘区慈光实验小学 工作</t>
  </si>
  <si>
    <t>1021201906131430507208</t>
  </si>
  <si>
    <t>430181199705151066</t>
  </si>
  <si>
    <t>孙丹丹</t>
  </si>
  <si>
    <t>13507457515</t>
  </si>
  <si>
    <t>1997-05-15</t>
  </si>
  <si>
    <t>淮阴师范学院</t>
  </si>
  <si>
    <t>湖南省长沙市浏阳市文家市镇大成村上词组</t>
  </si>
  <si>
    <t>2012年9月—2015年6月浏阳市田家炳实验中学
2015年9月—2019年6月淮阴师范学院
一次二等奖学金
一次三等奖学金
优秀实习生</t>
  </si>
  <si>
    <t>优秀实习生</t>
  </si>
  <si>
    <t>1021201906131443137220</t>
  </si>
  <si>
    <t>13022519951201742X</t>
  </si>
  <si>
    <t>杨萍</t>
  </si>
  <si>
    <t>17314795661</t>
  </si>
  <si>
    <t>1995-12-01</t>
  </si>
  <si>
    <t>河北唐山</t>
  </si>
  <si>
    <t>2550634851@qq.com</t>
  </si>
  <si>
    <t>2018.04</t>
  </si>
  <si>
    <t>萨克斯、钢琴</t>
  </si>
  <si>
    <t>2014年—2018年，在邵阳学院读书
2014年—2018年，在学校读书期间担任班级生活委员一职</t>
  </si>
  <si>
    <t>2018年—至今，在琴行担任钢琴老师。</t>
  </si>
  <si>
    <t>1021201906131608287302</t>
  </si>
  <si>
    <t>432524199706167728</t>
  </si>
  <si>
    <t>康秀雅</t>
  </si>
  <si>
    <t>15574890616</t>
  </si>
  <si>
    <t>2415480341@qq.com</t>
  </si>
  <si>
    <t>湖南省娄底市新化县温塘镇新星村</t>
  </si>
  <si>
    <t>小学音乐教师资证（师范类学生学校统一申请）</t>
  </si>
  <si>
    <t>唱歌，合唱指挥，舞台剧</t>
  </si>
  <si>
    <t>康秀雅，女，中国共青团员；有扎实的音乐基础和审美眼光，热衷于音乐教育；娴熟操作Photoshop等课件制作软件；坚持不懈的教学激情，能独立完成各项教学任务；严格要求自己，待人热情，能吃苦耐劳，沟通，协调能力强。</t>
  </si>
  <si>
    <t>="实践经验：
1.春建小学 
时间：2017.4-2017.6
职位：音乐教师
从事课堂教学、六一活动策划排练与演出。
2.家教
时间：2016.7-2016.8
负责暑假作业指导和音乐兴趣培养教学。
3.中小学见习音乐教师
时间：2018.6-2018.6
荣誉证书
2015－2016年院优秀共青团员
2015湖南广播电视台公共频道荣誉证书
2016年院思想政治理论课竞赛三等奖
2016年计算机一级证书
2017年普通话二级甲等
2017年三好学生
2017年英语</t>
  </si>
  <si>
    <t>1021201906131641177327</t>
  </si>
  <si>
    <t>432502198612150025</t>
  </si>
  <si>
    <t>李韶华</t>
  </si>
  <si>
    <t>15273843835</t>
  </si>
  <si>
    <t>1986-12-15</t>
  </si>
  <si>
    <t>540538442@qq.com</t>
  </si>
  <si>
    <t>湖南省冷水江市布溪红日学校家属楼</t>
  </si>
  <si>
    <t>2011年5月</t>
  </si>
  <si>
    <t>冷水江教育局</t>
  </si>
  <si>
    <t>古筝，声乐，钢琴</t>
  </si>
  <si>
    <t>2002年9月～2005年9月：冷水江七中
2006年9月～2011年9月：长江师范学院
2012年9月～2016年9月：红日岭幼儿园</t>
  </si>
  <si>
    <t>2012年9月～2016年9月：红日岭幼儿园
2016年9月～2017年9月：音乐桥琴行</t>
  </si>
  <si>
    <t>1021201906131923577427</t>
  </si>
  <si>
    <t>432502198503153841</t>
  </si>
  <si>
    <t>18673888039</t>
  </si>
  <si>
    <t>1985-03-15</t>
  </si>
  <si>
    <t>湖南省冷水江市新大地建材C区</t>
  </si>
  <si>
    <t>2005年</t>
  </si>
  <si>
    <t>唱歌、跳舞、扬琴</t>
  </si>
  <si>
    <t>1996年9月—1999年6月  冷水江市第二中学就读初中
1999年9月—2002年6月  冷水江市第二中学就读高中
2002年9月—2005年6月  湖南人文科技学院就读大专
2006年至2007年  长沙南方职业技术学院任职招生老师
2008年至2009年   冷水江市红日岭幼儿园任职老师
2013年至2017年   冷水江市统征办任职文员
2018年至今  冷水江市第二中学任职代课老师</t>
  </si>
  <si>
    <t>2008年至2009年冷水江市红日岭幼儿园任职老师
2018年至今冷水江第二中学代课</t>
  </si>
  <si>
    <t>1021201906140006287558</t>
  </si>
  <si>
    <t>432503199612287487</t>
  </si>
  <si>
    <t>18207385556</t>
  </si>
  <si>
    <t>湖南省娄底市娄星区湘中圆</t>
  </si>
  <si>
    <t>2018年在圣马钛孩子艺术成长中心担任音乐素养老师
2019年在娄底一小担任音乐老师</t>
  </si>
  <si>
    <t>1021201906140926067607</t>
  </si>
  <si>
    <t>430381198901119203</t>
  </si>
  <si>
    <t>王灿辉</t>
  </si>
  <si>
    <t>13973273717</t>
  </si>
  <si>
    <t>1989-01-11</t>
  </si>
  <si>
    <t>湖南省 湘潭市 湘乡市 栗山镇 两家塘村 12组</t>
  </si>
  <si>
    <t>411414</t>
  </si>
  <si>
    <t>972736269@qq.com</t>
  </si>
  <si>
    <t>湖南省 湘潭市 湘乡市 栗山镇 两家塘村</t>
  </si>
  <si>
    <t>2018.12.20</t>
  </si>
  <si>
    <t>常德市人力资源开发交流服务中心</t>
  </si>
  <si>
    <t>唱歌 绘画 主持 运动</t>
  </si>
  <si>
    <t>="从小就喜欢唱歌、画画、锻炼身体的我，性格开朗活泼，热情大方，积极向上。
   在大学期间，除了认真学好本专业~音乐学之外，还积极参加学校各种社团活动，比如：演讲，交谊舞等等，不仅给我的大学生活增添了色彩，还提升了能力。在此期间，还自主学习了相关教育理论的书籍，为了理论应用实践，还特地找了一份家教的兼职工作，毕业前，在一所小学当音乐老师作为实习，这些经历都为我将来成为一名老师积累经验。
   对学业从不马虎的我，在校期间得到了许多老师的器重与认可，不仅考取了各种证书，如：普通话二级甲等证书、全国计算</t>
  </si>
  <si>
    <t>大学期间，给中小学生上培训课，毕业后在老家一所小学当代课老师，得到了校长以及家长的一致好评与认可。我特别喜欢小孩，所有的孩子都是最最可爱的花朵，我愿尽自己的全力来精心呵护他们，帮助他们健康快乐成长！</t>
  </si>
  <si>
    <t>1021201906140946397630</t>
  </si>
  <si>
    <t>432524199112048043</t>
  </si>
  <si>
    <t>伍良梁</t>
  </si>
  <si>
    <t>18773848377</t>
  </si>
  <si>
    <t>1991-12-04</t>
  </si>
  <si>
    <t>信阳师范学院</t>
  </si>
  <si>
    <t>湖南省新化县水库移民开发管理局</t>
  </si>
  <si>
    <t>高级中学教师资格证、高校教师资格证、三级心理咨询师</t>
  </si>
  <si>
    <t>2014年6月、2016年7月、2018年5月</t>
  </si>
  <si>
    <t>唱歌、钢琴、古筝、舞蹈</t>
  </si>
  <si>
    <t>2012年11月加入中国共产党；
2014年7月毕业于信阳师范学院；
2014年8月至2016年8月在湖南有色金属职业技术学院基础课部担任班主任，兼任音乐教师；
2016年8月至今在湖南有色金属职业技术学院担任辅导员。</t>
  </si>
  <si>
    <t>2014年8月至2016年6月在湖南有色金属职业技术学院任音乐教师；
2014年至今，一直负责策划、指导所在系部学生文艺活动与社团活动。</t>
  </si>
  <si>
    <t>1021201906140955247639</t>
  </si>
  <si>
    <t>432502199606150023</t>
  </si>
  <si>
    <t>曾婕妤</t>
  </si>
  <si>
    <t>15581635236</t>
  </si>
  <si>
    <t>1996-06-15</t>
  </si>
  <si>
    <t>湖南省冷水江市万盛</t>
  </si>
  <si>
    <t>2010-2013年就读于冷水江市第六中学；
2013-2017年就读于怀化学院；
2016-2017年怀化市湖天桥小学任班主任兼音乐老师；
2017-2018年首都师范大学研修学习；
2018-今新化县指精灵艺术培训学校任音乐老师；</t>
  </si>
  <si>
    <t xml:space="preserve">2017年指导学生参加校艺术节活动获舞蹈一等奖，排舞比赛二等奖；
2016年指导学生参加会同县声乐比赛获一等奖；
</t>
  </si>
  <si>
    <t>1021201906141002067645</t>
  </si>
  <si>
    <t>43250119900111252X</t>
  </si>
  <si>
    <t>喻薇霓</t>
  </si>
  <si>
    <t xml:space="preserve">18670042777 </t>
  </si>
  <si>
    <t>1990-01-11</t>
  </si>
  <si>
    <t>音乐表演（通俗声乐演唱与编导）</t>
  </si>
  <si>
    <t>2013-06-30</t>
  </si>
  <si>
    <t>605855572@qq.com</t>
  </si>
  <si>
    <t>娄底市第四中学</t>
  </si>
  <si>
    <t>2013-11-22</t>
  </si>
  <si>
    <t>声乐、舞蹈</t>
  </si>
  <si>
    <t xml:space="preserve">2006年9月至2009年6月，在娄底四中读高中。
2009年9月至2013年6月，在武汉音乐学院学习。
2013年9月至2015年6月，在长沙国防科大第四附属幼儿园工作。
2015年9月至2017年6月，在娄底四中高中部代课音乐。
2017年9月至今，代课、自由职业。
</t>
  </si>
  <si>
    <t xml:space="preserve">2013年9月至2015年6月，在长沙国防科大第四附属幼儿园工作。
2015年9月至2017年6月，在娄底四中高中部代课音乐。
2017年9月至今，代课、自由职业。
</t>
  </si>
  <si>
    <t>1021201906141027497661</t>
  </si>
  <si>
    <t>432502198805077645</t>
  </si>
  <si>
    <t>谢璐</t>
  </si>
  <si>
    <t>15920461813</t>
  </si>
  <si>
    <t>1988-05-07</t>
  </si>
  <si>
    <t>长江大学</t>
  </si>
  <si>
    <t>湖南省冷水江市铎山镇铎山居委会铎山学区161号</t>
  </si>
  <si>
    <t>声乐，钢琴，舞蹈</t>
  </si>
  <si>
    <t>2007年9月至2011年6月于长江大学学习音乐
2010年9月至2011年4月于冷水江市第六中学实习音乐教师
2011年8月至2018年4月于华联期货工作</t>
  </si>
  <si>
    <t>2010年9月至2011年4月于冷水江市第六中学实习音乐教师</t>
  </si>
  <si>
    <t>1021201906141213487724</t>
  </si>
  <si>
    <t>432524198806202549</t>
  </si>
  <si>
    <t>伍婷婷</t>
  </si>
  <si>
    <t>18985733636</t>
  </si>
  <si>
    <t>新化县桑梓镇满竹村</t>
  </si>
  <si>
    <t>2012年6月30</t>
  </si>
  <si>
    <t>冷水江市水利局政和园</t>
  </si>
  <si>
    <t>正在认定</t>
  </si>
  <si>
    <t>现就职冷水江市英才学校</t>
  </si>
  <si>
    <t>1021201906141235577744</t>
  </si>
  <si>
    <t>432524199210227424</t>
  </si>
  <si>
    <t>伍仪</t>
  </si>
  <si>
    <t>18573832821</t>
  </si>
  <si>
    <t>1992-10-22</t>
  </si>
  <si>
    <t>湖南省新化县田坪镇枫树居委会第十三居民小组016号</t>
  </si>
  <si>
    <t>2010年9月至2014年7月</t>
  </si>
  <si>
    <t>湖南省长沙市雨花区新城星宇颐景苑2栋</t>
  </si>
  <si>
    <t>2013年10月至12月在岳阳鹰山小学实习音乐考试
工作内容给班级学生上音乐课程，课前做好课程教案。
个人优点做事认真负责，擅长沟通，有亲和力。</t>
  </si>
  <si>
    <t>1021201906141246457747</t>
  </si>
  <si>
    <t>430224199706145301</t>
  </si>
  <si>
    <t>钟洁敏</t>
  </si>
  <si>
    <t>13723810260</t>
  </si>
  <si>
    <t>1997-06-14</t>
  </si>
  <si>
    <t>湖南省长沙市岳麓区荣泰广场</t>
  </si>
  <si>
    <t>声乐，钢琴</t>
  </si>
  <si>
    <t xml:space="preserve">1. 2015年10月 湖南人文科技学院音乐舞蹈学院 混声合唱团多次在娄底市参加合唱比赛
 2.2016年  湖南人文科技学院音乐舞蹈学院 民乐团 在参加民乐团期间 多次在娄底星星实验学校  娄底剧院等地方演出
 3.2016年 中艺联盟培训学校 钢琴老师   
 4.2016年经由班主任推荐在娄底市区的培训学校担任钢琴老师  主要担任的是古典钢琴  钢琴主课   
 5.2018年11月  星星实验学校 音乐老师 					</t>
  </si>
  <si>
    <t>="2015年—2019年 成绩一直在年级前五
2017年参加湖南省第五届大学生艺术展演荣获一等奖 
2018年荣获三好学生称号"						
"</t>
  </si>
  <si>
    <t>1021201906141317447766</t>
  </si>
  <si>
    <t>370883198906187620</t>
  </si>
  <si>
    <t>郑幸幸</t>
  </si>
  <si>
    <t>13647386318</t>
  </si>
  <si>
    <t>1989-06-18</t>
  </si>
  <si>
    <t>娄底市娄星区山海翠园</t>
  </si>
  <si>
    <t>钢琴</t>
  </si>
  <si>
    <t>2007至2009 邹城钢山高级中学
2009至2013湖南人文科技学院</t>
  </si>
  <si>
    <t>1021201906141320157772</t>
  </si>
  <si>
    <t>431224199108298501</t>
  </si>
  <si>
    <t>舒倩媛</t>
  </si>
  <si>
    <t>18166187173</t>
  </si>
  <si>
    <t>507943643@qq.com</t>
  </si>
  <si>
    <t>湖南怀化溆浦县屈原大道玛丽医院旁</t>
  </si>
  <si>
    <t>2013年7月毕业于曲靖师范学院音乐舞蹈学院。2014至2016，就职 上海司音琴行，师从上海音乐学院 石林教授，学习民族声乐演唱。2016入职溆浦县小横龙中学，2017年辞职，随夫国外游学。</t>
  </si>
  <si>
    <t>1021201906141510567829</t>
  </si>
  <si>
    <t>430381199701130429</t>
  </si>
  <si>
    <t>赵娴霜</t>
  </si>
  <si>
    <t>18874755295</t>
  </si>
  <si>
    <t>1997-01-13</t>
  </si>
  <si>
    <t>湘潭市湘乡市</t>
  </si>
  <si>
    <t>2018年6月30日</t>
  </si>
  <si>
    <t>湘潭市湘潭县芙蓉小区</t>
  </si>
  <si>
    <t>湘潭县天易水竹学校</t>
  </si>
  <si>
    <t>唱歌 钢琴 古筝</t>
  </si>
  <si>
    <t>本人性格外向，有较强的工作能力和适应能力，且勇于接受挑战，具有扎实的专业基础知识，有教学经验。</t>
  </si>
  <si>
    <t>现就职于天易水竹学校担任音乐教师一职，获得“优秀教案”称号。</t>
  </si>
  <si>
    <t>1021201906141514487832</t>
  </si>
  <si>
    <t>43048219871225036X</t>
  </si>
  <si>
    <t>欧文婕</t>
  </si>
  <si>
    <t>17775635575</t>
  </si>
  <si>
    <t>1987-12-25</t>
  </si>
  <si>
    <t>常宁</t>
  </si>
  <si>
    <t>2010-06-11</t>
  </si>
  <si>
    <t>湖南衡阳常宁瑞丰苑小区</t>
  </si>
  <si>
    <t>2010-05-30</t>
  </si>
  <si>
    <t>2003年9月-2006年6月常宁市第二中学读高中
2006年9月-2010年6月衡阳师范学院南岳学院学习音乐</t>
  </si>
  <si>
    <t>1021201906141536017843</t>
  </si>
  <si>
    <t>433122199209300029</t>
  </si>
  <si>
    <t>田蓉</t>
  </si>
  <si>
    <t>18907435156</t>
  </si>
  <si>
    <t>1992-09-30</t>
  </si>
  <si>
    <t>周口师范学院</t>
  </si>
  <si>
    <t>201407</t>
  </si>
  <si>
    <t>湖南省湘潭市岳塘区正江学校</t>
  </si>
  <si>
    <t>湘西教育体育局</t>
  </si>
  <si>
    <t>钢琴、跳舞</t>
  </si>
  <si>
    <t>2010.9-2014.7周口师范学院 音乐舞蹈学院 音乐表演专业
2015.3-2.07.3 深圳点子通资产管理有限公司
2018.9-至今 湘潭岳塘区正江学校</t>
  </si>
  <si>
    <t>1021201906141643197874</t>
  </si>
  <si>
    <t>430524199408060031</t>
  </si>
  <si>
    <t>彭一鸣</t>
  </si>
  <si>
    <t>13141954979</t>
  </si>
  <si>
    <t>1994-08-06</t>
  </si>
  <si>
    <t>710902110@qq.com</t>
  </si>
  <si>
    <t>隆回县洪塘街金色家园</t>
  </si>
  <si>
    <t>隆回县教育局</t>
  </si>
  <si>
    <t>2009-2012就读隆回县万和实验学校
2012-2016就读湖南涉外经济学院</t>
  </si>
  <si>
    <t>1021201906141902237920</t>
  </si>
  <si>
    <t>432502199710123041</t>
  </si>
  <si>
    <t>冯雅琪</t>
  </si>
  <si>
    <t>18397729889</t>
  </si>
  <si>
    <t>1997-10-12</t>
  </si>
  <si>
    <t>湖南省娄底市冷水江市金竹山电厂</t>
  </si>
  <si>
    <t>本人于2013年9月-2015年6月就读于冷水江市第六中学；2015年9月-2019年6月就读于衡阳师范学院。
2016-2017年获国家励志奖学金、2017年获得校“三好学生”称号、2017年获校“优秀团学干部”称号、2017年获湖南省高校新闻奖新闻摄影类一等奖。</t>
  </si>
  <si>
    <t>1021201906142123047977</t>
  </si>
  <si>
    <t>533325199707010247</t>
  </si>
  <si>
    <t>15727413113</t>
  </si>
  <si>
    <t>1997-07-01</t>
  </si>
  <si>
    <t>1069299470@qq.con</t>
  </si>
  <si>
    <t>湖南省怀化市晨溪县</t>
  </si>
  <si>
    <t>声乐、舞蹈、葫芦丝、钢琴</t>
  </si>
  <si>
    <t>本人个人性格开朗，领导能力较强，熟悉掌握声乐演唱技巧，葫芦丝的演奏，基本的合唱与指挥技巧以及中国舞的教授</t>
  </si>
  <si>
    <t xml:space="preserve">1、2019年上半年在长沙雅礼麓谷中学担任音乐实习老师，同时担任合唱团指导老师
2、2018年中国艺术节湖南赛区总决赛女高民歌组铜奖
3、2017年下半年获得葫芦丝六级证书
4、中国舞考级1到6级的教授证书
</t>
  </si>
  <si>
    <t>1021201906142238078019</t>
  </si>
  <si>
    <t>432524199208060020</t>
  </si>
  <si>
    <t>曾秋怡</t>
  </si>
  <si>
    <t>18373856800</t>
  </si>
  <si>
    <t>1992-08-06</t>
  </si>
  <si>
    <t>音乐学（音乐教育）</t>
  </si>
  <si>
    <t>湖南省娄底市冷水江市崇北居委会</t>
  </si>
  <si>
    <t>高中音乐教师资格</t>
  </si>
  <si>
    <t>2014年6月25日</t>
  </si>
  <si>
    <t>广西桂林市人才市场</t>
  </si>
  <si>
    <t>声乐、钢琴、主持、舞蹈、竹笛、乒乓球</t>
  </si>
  <si>
    <t>2007年9月——2010年6月就读于广西桂林市第八中学
2010年9月——2014年6月就读于广西艺术学院音乐学（音乐教育）专业
2014年9月——2016年6月于广东省东莞市长安中天小学任专职音乐教师
2016年9月至今于娄底幼儿师范学校任音乐教师（代课）</t>
  </si>
  <si>
    <t>1021201906150803428059</t>
  </si>
  <si>
    <t>431224199702268882</t>
  </si>
  <si>
    <t>龚慧</t>
  </si>
  <si>
    <t>18976297759</t>
  </si>
  <si>
    <t>1997-02-26</t>
  </si>
  <si>
    <t>1434663200@QQ.com</t>
  </si>
  <si>
    <t>湖南省怀化市鹤城区富程路44号</t>
  </si>
  <si>
    <t>声乐，钢琴，音乐创作，打谱，舞蹈，合唱</t>
  </si>
  <si>
    <t>="2015年9月进入海南热带海南学院，在此期间学习努力，积极参加校内各种活动，积极加入志愿者的行列，并在假期兼职，体验生活。
在大二时期，积极参与各类社团，并且积极响应社团活动，与之一起策划晚会活动，参与当中舞台剧，并取得成功。
在大三时期加入“海燕合唱团”并且代表学校参加参加海南省第六届大学生艺术展以及海南（21世纪海上丝绸之路）合唱节等活动，分别取得了艺术展第二名及合唱节银奖等不俗的成绩。
在大四实习期间，与实习学校师生相处愉快，并参与实习学校元旦汇演，组织了实习老师舞蹈节目，实习老师合唱节目</t>
  </si>
  <si>
    <t>1021201906151017348129</t>
  </si>
  <si>
    <t>431382199808120068</t>
  </si>
  <si>
    <t>吴谭</t>
  </si>
  <si>
    <t>18143352262</t>
  </si>
  <si>
    <t>娄底市涟源市古塘乡</t>
  </si>
  <si>
    <t>长沙市岳麓区白鹤家园</t>
  </si>
  <si>
    <t>小学音乐教师</t>
  </si>
  <si>
    <t>2018年5月30</t>
  </si>
  <si>
    <t>涟源市人才流动服务中心</t>
  </si>
  <si>
    <t>弹琴</t>
  </si>
  <si>
    <t xml:space="preserve">2018.8——2019.4 在长沙市丽音教育咨询有限公司担任钢琴老师
</t>
  </si>
  <si>
    <t>1021201906151115488158</t>
  </si>
  <si>
    <t>430181199703035520</t>
  </si>
  <si>
    <t>罗婷</t>
  </si>
  <si>
    <t>18874346962</t>
  </si>
  <si>
    <t>湖南省浏阳市浏阳湖林场</t>
  </si>
  <si>
    <t>初中音乐教师资格证</t>
  </si>
  <si>
    <t>声乐，古筝</t>
  </si>
  <si>
    <t>2012年9月--2015年6月就读于浏阳一中
2015年9月--2018年6月就读于吉首大学师范学院
2018年9月--现在任教于浏阳市禧和小学</t>
  </si>
  <si>
    <t>2018年9月--现在任教于浏阳市禧和小学</t>
  </si>
  <si>
    <t>1021201906151152498180</t>
  </si>
  <si>
    <t>431202199504060521</t>
  </si>
  <si>
    <t>赵梓钦</t>
  </si>
  <si>
    <t>18569683887</t>
  </si>
  <si>
    <t>武汉体育学院</t>
  </si>
  <si>
    <t>41800</t>
  </si>
  <si>
    <t>912335912@qq.com</t>
  </si>
  <si>
    <t>湖南省怀化市鹤城区迎丰中路331号建宁小区</t>
  </si>
  <si>
    <t>湖南省怀化市鹤城区人才市场</t>
  </si>
  <si>
    <t>民族舞蹈，现代舞，古典舞</t>
  </si>
  <si>
    <t>2010年到2013年怀化市三中读书
2013到2017武汉体育学院读书
2016年参加社会福利基金组织，免费午餐公益活动
2015年在武汉幼儿园代课教授幼儿舞蹈</t>
  </si>
  <si>
    <t>1021201906151307588216</t>
  </si>
  <si>
    <t>432503199608283168</t>
  </si>
  <si>
    <t>邱一丹</t>
  </si>
  <si>
    <t>18573887211</t>
  </si>
  <si>
    <t>1996-08-28</t>
  </si>
  <si>
    <t>贵州大学</t>
  </si>
  <si>
    <t>550081</t>
  </si>
  <si>
    <t>1970345072@qq。com</t>
  </si>
  <si>
    <t>贵州省贵阳市观山湖区新世界珑玥</t>
  </si>
  <si>
    <t>涟源教育局</t>
  </si>
  <si>
    <t>2014至2018年就读于贵州大学音乐学院 2018年在乌江小学实习 2017年至今于籽奕教育培训中心当古筝教师 2018年至今在星海艺术学校当音乐老师</t>
  </si>
  <si>
    <t>2018年带领乌江小学参与《第二届师生才艺大赛》荣获二等奖 2018年荣获“优秀园丁”</t>
  </si>
  <si>
    <t>1021201906151335218236</t>
  </si>
  <si>
    <t>432503199503200100</t>
  </si>
  <si>
    <t>范玲童</t>
  </si>
  <si>
    <t>15663269906</t>
  </si>
  <si>
    <t>821929251@qq.com</t>
  </si>
  <si>
    <t>重点中学（音乐）教师资格证</t>
  </si>
  <si>
    <t>2019年3月</t>
  </si>
  <si>
    <t>声乐，钢琴，舞蹈，羽毛球，气排球</t>
  </si>
  <si>
    <t>="姓名：范玲童	性别：女	高中毕业后2015.9.1入学；
2017.5获得蒲公英2017青少年优秀艺术新人选拔活动金奖；
2018.4获得柴可夫斯基音乐学院国际大师音乐大赛齐齐哈尔赛区一等奖；
2018.4获得柴可夫斯基音乐学院国际大师音乐大赛黑龙江赛区一等奖；
2018.4发表论文《爱国主义经典歌曲在高等院校的普及与推广》于《当代音乐》2018年第4期；
2018.12获黑龙江大学生创新创业训练计划项目结项证书。
生日：19950320	民族：汉族	
学历：本科	    婚姻状况：</t>
  </si>
  <si>
    <t xml:space="preserve">◎柴可夫斯基音乐学院国际大师音乐大赛黑龙江赛区一等奖
◎柴可夫斯基音乐学院国际大师音乐大赛齐齐哈尔赛区一等奖
◎蒲公英青少年优秀艺术新人选拔活动比赛金奖
◎发表论文《爱国主义经典歌曲在高等院校的普及与推广》于《当代音乐》2018年第4期；
◎获黑龙江大学生创新创业训练计划项目结项证书。
</t>
  </si>
  <si>
    <t>1021201906081923466509</t>
  </si>
  <si>
    <t>432502199802080069</t>
  </si>
  <si>
    <t>陈思颖</t>
  </si>
  <si>
    <t>15580617790</t>
  </si>
  <si>
    <t>湖南省娄底市冷水江市东方财富中心2单元</t>
  </si>
  <si>
    <t>初中美术教师资格</t>
  </si>
  <si>
    <t>2012年就读于湖南省冷水江市第六中学，担任班级政治课代表一职。2015年9月进入吉首大学张家界学院学习，曾担任学院团委宣传部副部长、学院礼仪队成员、班级学习委员，获得优秀学生干部、优秀团干、优秀礼仪、优秀工作者等荣誉称号。2016年获得国家励志奖学金。</t>
  </si>
  <si>
    <t>1021201906121649266662</t>
  </si>
  <si>
    <t>432501199309144026</t>
  </si>
  <si>
    <t>颜姣娇</t>
  </si>
  <si>
    <t>18390583305</t>
  </si>
  <si>
    <t>1993-09-14</t>
  </si>
  <si>
    <t>安徽师范大学</t>
  </si>
  <si>
    <t>20150701</t>
  </si>
  <si>
    <t>530438773@qq.com</t>
  </si>
  <si>
    <t>湖南省娄底市娄星区石井镇斗光村</t>
  </si>
  <si>
    <t>小学美术</t>
  </si>
  <si>
    <t>祁阳县教育局</t>
  </si>
  <si>
    <t>2011.9-2015.7就读于安徽师范大学
2015.8-2016.8任职于皇朝家居广场
2016.8-2017.6任职湖南王淖沩商贸有限公司</t>
  </si>
  <si>
    <t>1021201906121826166663</t>
  </si>
  <si>
    <t>431281199701274620</t>
  </si>
  <si>
    <t>陈枚君</t>
  </si>
  <si>
    <t>17680765183</t>
  </si>
  <si>
    <t>1997-01-27</t>
  </si>
  <si>
    <t>环境设计专业</t>
  </si>
  <si>
    <t>20180623</t>
  </si>
  <si>
    <t>1125376413@qq.com</t>
  </si>
  <si>
    <t>湖南省怀化市洪江市安江镇</t>
  </si>
  <si>
    <t>初中美术教师资格证</t>
  </si>
  <si>
    <t>2018-05-07</t>
  </si>
  <si>
    <t>手绘，摄影修图，视频剪辑</t>
  </si>
  <si>
    <t>2011年9月--2014年7月：湖南省怀化市洪江市黔阳一中
2014年9月--2018年6月：湖南省长沙市湖南商学院</t>
  </si>
  <si>
    <t>2018年7月--2019年7月：任教于张家界旅游职业学校美术，PS老师。</t>
  </si>
  <si>
    <t>1021201906122029466668</t>
  </si>
  <si>
    <t>43250119980506704X</t>
  </si>
  <si>
    <t>周颖</t>
  </si>
  <si>
    <t>18873825796</t>
  </si>
  <si>
    <t>美术教育</t>
  </si>
  <si>
    <t>917640511@qq.com</t>
  </si>
  <si>
    <t>湖南省娄底市娄星区湘阳路湘中园11栋4单元1207</t>
  </si>
  <si>
    <t>画画唱歌摄影</t>
  </si>
  <si>
    <t xml:space="preserve">2013年9月-2016年6月就读于娄底二中
2016年9月-2019年6月就读于湘南幼儿师范高等专科学校
2018年10月-2018年12月在郴州市第二完全小学跟岗实习
2019年2月-2019年6月在娄底市第四完全小学顶岗实习
</t>
  </si>
  <si>
    <t>2018年12月在郴州第二完全小学实习在汇报课活动中获“优质汇报课一等奖”并被评为“优秀实习生”
2019年4月在娄底市第四完全参加实习老师汇报课活动获一等奖</t>
  </si>
  <si>
    <t>1021201906130039506677</t>
  </si>
  <si>
    <t>431224199710030049</t>
  </si>
  <si>
    <t>熊文慧</t>
  </si>
  <si>
    <t>13974520717</t>
  </si>
  <si>
    <t>1997-10-03</t>
  </si>
  <si>
    <t>2444570851@qq.com</t>
  </si>
  <si>
    <t>高级中学美术教师资格证</t>
  </si>
  <si>
    <t>绘画、唱歌</t>
  </si>
  <si>
    <t>="2015.09-2019.07 湖南师范大学    工程与设计学院    学士学位
  所学专业是工艺美术，在校期间学习了许多师范类的课程，并且参加了各类教育实习活动；掌握了绘画类（素描、色彩、速写、国画等）手工制作类（浮雕、版画、陶艺等）设计类（书籍装帧、海报设计等）的专业知识，并取得了相关专业技能证书，普通话已过二级乙等；
&amp;#61618;2016年 普通话二级乙等
&amp;#61618;2017年 三下乡二等奖。正青春.正能量”名片设计大赛三等奖。“树人景观”入围校级孵化项目；
&amp;#616</t>
  </si>
  <si>
    <t>="    2017.7艺术与文化志愿者协会 暑期娄底三下乡实践
&amp;#61618;在此协会中我担任理事一职，同时隶属于课程组与调研组；主要工作职责是后期制作视频以及整理各类调研资料，并负责手工课的教学；
&amp;#61618;主要锻炼了我上课的能力，同时积攒了许多调研的实践经验；
       2018.6“互联网+树人设计”农贸服务平台
&amp;#61618;期间，我所负责的是此团队的室内设计和平面图制作；
&amp;#61618;此次项目主要提升了我软件操作方面的一些技能、技巧；
     2018.</t>
  </si>
  <si>
    <t>1021201906130146066678</t>
  </si>
  <si>
    <t>43250219960129006X</t>
  </si>
  <si>
    <t>谢思敏</t>
  </si>
  <si>
    <t>17673139568</t>
  </si>
  <si>
    <t>视觉传达艺术设计</t>
  </si>
  <si>
    <t>1412494554@qq.com</t>
  </si>
  <si>
    <t>湖南娄底冷水江市华海宾馆后</t>
  </si>
  <si>
    <t>插画，摄影，平面设计</t>
  </si>
  <si>
    <t>2015年就读于中南林业科技大学涉外学院，2019年6月毕业，荣获“优秀毕业生”，相关插画毕业设计留校参展</t>
  </si>
  <si>
    <t>1021201906130810046690</t>
  </si>
  <si>
    <t>432502199808272328</t>
  </si>
  <si>
    <t>刘钰</t>
  </si>
  <si>
    <t>19973693040</t>
  </si>
  <si>
    <t>1998-08-27</t>
  </si>
  <si>
    <t>184994483@qq.com</t>
  </si>
  <si>
    <t>湖南省娄底市冷水江市布溪佳泰家三期</t>
  </si>
  <si>
    <t>小学美术教师资格证</t>
  </si>
  <si>
    <t>刘钰，女，1998年8月出生，系湖南省冷水江人。于2013年九月到2016年六月在新邵二中292班学习。2016年九月至2019年六月在湖南幼儿师范高等专科学校艺术系美术教育1601班完成学习，认真的态度也获得了学校的年度奖学金三等奖，任职班级的心理学课代表，参加过学校组织的爱护老人之走进敬老院活动。现在在冷水江市红日实验小学当科任老师，在学校期间我热爱教育事业，在平凡的岗位上，我会用一颗火热的心去点燃学生的希望之光，使他们在快乐的天地里能拥有一个多彩人生的起点！</t>
  </si>
  <si>
    <t>2017年暑假在子歌美术培训学校兼职美术老师，2018年在向日葵美术培训学校兼职美术老师，2019毕业至今在冷水江市红日实验小学担任科任老师</t>
  </si>
  <si>
    <t>1021201906130826076696</t>
  </si>
  <si>
    <t>432502198408131732</t>
  </si>
  <si>
    <t>吴涛</t>
  </si>
  <si>
    <t>18711816655</t>
  </si>
  <si>
    <t>1984-08-13</t>
  </si>
  <si>
    <t>湖南省冷水江市建新居委会博长花园一栋一单元1604号</t>
  </si>
  <si>
    <t>2007年6月20日</t>
  </si>
  <si>
    <t>155380686@qq.com</t>
  </si>
  <si>
    <t>湖南省冷水江市建新街博长花园一栋一单元</t>
  </si>
  <si>
    <t>2007年4月19日</t>
  </si>
  <si>
    <t>摄影、设计、绘画</t>
  </si>
  <si>
    <t>07年吉首大学师范学院毕业
08年长沙邦易广告公司
14年长沙少儿大风车美术培训
18年冷水江英才实验学校</t>
  </si>
  <si>
    <t>1021201906130859596721</t>
  </si>
  <si>
    <t>430524199811064825</t>
  </si>
  <si>
    <t>刘若雪</t>
  </si>
  <si>
    <t>13789178806</t>
  </si>
  <si>
    <t>1998-11-06</t>
  </si>
  <si>
    <t>湖南省邵阳市隆回县荷香桥镇铁坑村4组45号</t>
  </si>
  <si>
    <t>儿童画、工笔画等</t>
  </si>
  <si>
    <t>2013年9月至2016年6月在隆回县万和实验学校就读，2016年9月至2019年6月在湘南幼儿师范高等专科学校艺术系美术教育专业学习，曾担任学生会艺术系文宣部干事一职.教育顶岗实习期间，在隆回县马坪九年义务制学校担任班主任。</t>
  </si>
  <si>
    <t>1021201906130911386738</t>
  </si>
  <si>
    <t>430203199412040246</t>
  </si>
  <si>
    <t>段睿</t>
  </si>
  <si>
    <t>15608445427</t>
  </si>
  <si>
    <t>2017-6</t>
  </si>
  <si>
    <t>412001</t>
  </si>
  <si>
    <t>dr742019971@sina.com</t>
  </si>
  <si>
    <t>湖南省株洲市市协力大山地5-203</t>
  </si>
  <si>
    <t>小学美术教师</t>
  </si>
  <si>
    <t>2013.9.14考入中南林业科技大学涉外学院
2017.6.30毕业于中南林业科技大学涉外学院
2017.7月份在株洲金色雨林担任感统、学能老师
2017.10月至今在株洲乐思教育担任辅导班老师</t>
  </si>
  <si>
    <t>1021201906130913146745</t>
  </si>
  <si>
    <t>432502198706195128</t>
  </si>
  <si>
    <t>陈芳</t>
  </si>
  <si>
    <t>13037385688</t>
  </si>
  <si>
    <t>645069459@qq.com</t>
  </si>
  <si>
    <t>湖南娄底冷水江市通和家园</t>
  </si>
  <si>
    <t>2006年9月-2010年6月   湖南理工美术系进行专业学习
2008年9月-2010年6月   岳阳小太阳画室任助教老师
2011年9月-2012年9月   常州美术培训机构当少儿美术老师
2012年10月-2013年9月  常州司马连义美术馆担任实习画师</t>
  </si>
  <si>
    <t>本人大学校期在学校周边的画室担任美术助教老师。大学毕业后在江苏常州美术机构任少儿美术老师，后期进入常州司马连义美术馆学习深造。</t>
  </si>
  <si>
    <t>1021201906130922276763</t>
  </si>
  <si>
    <t>431224199509300043</t>
  </si>
  <si>
    <t>朱芳雨</t>
  </si>
  <si>
    <t>18075564098</t>
  </si>
  <si>
    <t>1995-09-30</t>
  </si>
  <si>
    <t>云南艺术学院</t>
  </si>
  <si>
    <t>环境设计</t>
  </si>
  <si>
    <t>怀化溆浦</t>
  </si>
  <si>
    <t>852750555@qq.com</t>
  </si>
  <si>
    <t>湖南省怀化市溆浦县东风街鹤龄巷4栋</t>
  </si>
  <si>
    <t>2013.9-2017.6 云南艺术学院
2017.9-至今 中国人民财产保险股份有限公司溆浦支公司续保管理岗</t>
  </si>
  <si>
    <t>1021201906130934206791</t>
  </si>
  <si>
    <t>432502198802146043</t>
  </si>
  <si>
    <t>阳智仇</t>
  </si>
  <si>
    <t>15570820819</t>
  </si>
  <si>
    <t>1988-02-14</t>
  </si>
  <si>
    <t>动画</t>
  </si>
  <si>
    <t>2010-7</t>
  </si>
  <si>
    <t>湖南省冷水江市公交公司</t>
  </si>
  <si>
    <t xml:space="preserve">2018年9月至2019年1月 金星小学 数学代课老师
2018年3月至6月 红日岭幼儿园老师
</t>
  </si>
  <si>
    <t>1021201906130946196810</t>
  </si>
  <si>
    <t>130182199312276760</t>
  </si>
  <si>
    <t>吴巧月</t>
  </si>
  <si>
    <t>15570873016</t>
  </si>
  <si>
    <t>沧州师范学院</t>
  </si>
  <si>
    <t>河北省石家庄市藁城区</t>
  </si>
  <si>
    <t>湖南省娄底市冷水江市汇美天下</t>
  </si>
  <si>
    <t>2014-2016年，学业期间担任小学美术培训教师，教学生漫画。
2016-2018年，在长沙一品文化传播有限公司担任设计师，主要担任对党建文化及校园文化环境的设计工作。
2018至今，担任长沙四创文化传播有限公司的设计总监，指导设计工作顺利进行。同时兼任微信平台的插画及漫画线上教师，做私教工作。</t>
  </si>
  <si>
    <t>2014-2016年，学业期间担任小学美术培训教师，教学生漫画。
2018至今，微信平台的插画及漫画线上教师，做私教工作。</t>
  </si>
  <si>
    <t>1021201906130958266828</t>
  </si>
  <si>
    <t>362227198908090060</t>
  </si>
  <si>
    <t>杨谦</t>
  </si>
  <si>
    <t>15973830056</t>
  </si>
  <si>
    <t>江西省宜春市万载县</t>
  </si>
  <si>
    <t>262761872@qq.com</t>
  </si>
  <si>
    <t>娄底市政府1号楼</t>
  </si>
  <si>
    <t>2007年9月—2011年6月 就读于湖南人文科技学院
2012年5月—2014年5月 就职于娄底市广汽丰田4S店市场部
2016年11月—2018年6月 就职于娄底技师学院办公室任创文干事
2018年7月-至今 就职于湖南省辰晟信息技术有限公司</t>
  </si>
  <si>
    <t>2016年1月—2016年7月 就职于娄底市九鼎神墨艺术学校任美术老师</t>
  </si>
  <si>
    <t>1021201906131018436865</t>
  </si>
  <si>
    <t>432503199003205685</t>
  </si>
  <si>
    <t>姚佳</t>
  </si>
  <si>
    <t>15057016564</t>
  </si>
  <si>
    <t>1990-03-20</t>
  </si>
  <si>
    <t>艺术设计（服装设计）</t>
  </si>
  <si>
    <t>湖南省涟源市杨市镇南冲村</t>
  </si>
  <si>
    <t>2014.08</t>
  </si>
  <si>
    <t>浙江省衢州市常山县第三中学</t>
  </si>
  <si>
    <t>2017.09</t>
  </si>
  <si>
    <t>常山县教育局</t>
  </si>
  <si>
    <t>2016.08——至今在浙江省衢州市常山县第三中学</t>
  </si>
  <si>
    <t>1021201906131031126886</t>
  </si>
  <si>
    <t>430581199606266521</t>
  </si>
  <si>
    <t>毛玲秋</t>
  </si>
  <si>
    <t>17363961367</t>
  </si>
  <si>
    <t>1996-06-26</t>
  </si>
  <si>
    <t>1332754897@qq.com</t>
  </si>
  <si>
    <t>湖南省武冈市迎春路三巷</t>
  </si>
  <si>
    <t>201509-201906于衡阳师范学院进行大学知识学习；
201109-201406于湖南省武冈师范进行高中知识学习。</t>
  </si>
  <si>
    <t>201802-201807于湖南省常宁市莲花小学参与顶岗实习；
201603-201706于湖南省衡阳市卓尔培训机构担任美术教师。</t>
  </si>
  <si>
    <t>1021201906131036366894</t>
  </si>
  <si>
    <t>432524198705280636</t>
  </si>
  <si>
    <t>陈爱福</t>
  </si>
  <si>
    <t>17752881553</t>
  </si>
  <si>
    <t>1987-05-28</t>
  </si>
  <si>
    <t>贵州民族学院</t>
  </si>
  <si>
    <t>513896411@qq.com</t>
  </si>
  <si>
    <t>湖南省新化县西河镇西河村</t>
  </si>
  <si>
    <t>2011年6月30日</t>
  </si>
  <si>
    <t>2007年9月至2011年7月  贵州民族学院学习
2011年8月至2017年1月  东莞深圳民办学校从事美术教育工作
2017年2月至今  长沙市雨花区从事文化与艺术类培训</t>
  </si>
  <si>
    <t>1021201906131045466911</t>
  </si>
  <si>
    <t>432524199007075445</t>
  </si>
  <si>
    <t>15773835571</t>
  </si>
  <si>
    <t>1990-07-07</t>
  </si>
  <si>
    <t>四川美术学院</t>
  </si>
  <si>
    <t>美术专业 （艺术硕士）</t>
  </si>
  <si>
    <t>湖南省 新化县</t>
  </si>
  <si>
    <t>78703833@qq.com</t>
  </si>
  <si>
    <t>湖南省 娄底  冷水江市  东方财富中心2单元</t>
  </si>
  <si>
    <t>湖南省新化县人才流动中心</t>
  </si>
  <si>
    <t>油画，素描，书法、综合绘画、计算机辅助的设计软件（ps/视屏剪辑等），摄影拍摄</t>
  </si>
  <si>
    <t xml:space="preserve">2006.9-2009.6  冷水江市第一中学 学生
2009.9-2013.6重庆市 四川美术学院 全日制本科
2014.9-2017.6重庆市 四川美术学院 全日制研究生
2017.8-2018.8湖南 娄底幼儿师范学校 美术教师
</t>
  </si>
  <si>
    <t>2015年、2016年在重庆工商职业学院传媒艺术学院担任影视动画系专业课程任课教师。2016年2015年7月—2016年5月底，参与重庆市教委的《新写实主义油画研究与实践》,项目负责人：陈树中教授，本人主要承担工作：新写实主义油画创作。2017年6月 ：“开放的六月”毕业生作品展上作品获依恋奖学金，《故事系列》被四川美术学校罗中立美术馆收藏。绘画作品：参与“从西部出发-中国新现实主义欧洲巡展”（瑞士）等展览。</t>
  </si>
  <si>
    <t>1021201906131054156930</t>
  </si>
  <si>
    <t>430522198909183892</t>
  </si>
  <si>
    <t>15607380889</t>
  </si>
  <si>
    <t>1989-09-18</t>
  </si>
  <si>
    <t>天津美术学院</t>
  </si>
  <si>
    <t>绘画（公共艺术）</t>
  </si>
  <si>
    <t>409310958@qq.com</t>
  </si>
  <si>
    <t>长沙市岳麓区学士街道湖南师大附中博才中学南校区</t>
  </si>
  <si>
    <t>高中美术</t>
  </si>
  <si>
    <t>绘画、篮球</t>
  </si>
  <si>
    <t xml:space="preserve">相关技能	熟练PPT、Word、Photoshop等软件的应用
能力优势	1.经过在天津美术学院学习与生活，多次的课程设计和参赛经历，我已经具备了很好的绘画能力、专业知识的应用能力。
2.通过多次的实践工作后积累了一定的行业和管理方面的经验以及基本的口头、书面表达能力；能够操作Word办公软件及设备，以及胜任现代化办公的需求。
自我评价	
大学期间品学兼优
具有较强的沟通能力
学习能力较强，专业知识扎实
工作期间属实干型人才，做事认真负责，能按时完成计划的任务
</t>
  </si>
  <si>
    <t>="获奖经历	
2013年9月 铜艺作品《体态》入选天津市第八届青年美术作品展
2014年5月 陶瓷作品《遇色》荣获学院课程展优秀创意奖
2015年6月 毕业作品《迹象》被选入天津美术学院毕业生优秀作品展，并颁发荣誉证书
2015年6月 获得天津美术学院“优秀毕业生学院奖”
2018年5月 附中博才中学青年教师素养大赛“专业技能之星”与“二等奖” 
2018年9月 2017-2018学年度工作荣获博才实验中学“服务优秀奖”
实践经历
2015-2016 娄底卢山美术学校，美术高考部主教老师</t>
  </si>
  <si>
    <t>1021201906131056056932</t>
  </si>
  <si>
    <t>432503199002142061</t>
  </si>
  <si>
    <t>吴杜娟</t>
  </si>
  <si>
    <t>13875481191</t>
  </si>
  <si>
    <t>1990-02-14</t>
  </si>
  <si>
    <t>湖南省涟源市安平镇枳木村</t>
  </si>
  <si>
    <t>543161247@qq.com</t>
  </si>
  <si>
    <t>初中美术</t>
  </si>
  <si>
    <t>绘画 设计</t>
  </si>
  <si>
    <t>2009.9—2013.6 湖北科技学院
2013.7—2015.9 湖南点石装饰设计有限公司
2017.2—2018.1 长郡蓝田中学（代课）
2018.2—至今   无业</t>
  </si>
  <si>
    <t>2017.2—2018.1  长郡蓝田中学代课，任教美术，主编出版校本教材&lt;创意手工&gt;</t>
  </si>
  <si>
    <t>1021201906131119046969</t>
  </si>
  <si>
    <t>430522198508256368</t>
  </si>
  <si>
    <t>屈慧敏</t>
  </si>
  <si>
    <t>15115849474</t>
  </si>
  <si>
    <t>1985-08-25</t>
  </si>
  <si>
    <t>江西科技师范大学</t>
  </si>
  <si>
    <t>湖南省新化县政府对面，钧钛旁边</t>
  </si>
  <si>
    <t>新化县组织部</t>
  </si>
  <si>
    <t>画画，写作</t>
  </si>
  <si>
    <t>2008至2012年就读于江西科技师范大学
2013年至今新化县大学生村官</t>
  </si>
  <si>
    <t>2012年至2013年在新邵风景学校代课</t>
  </si>
  <si>
    <t>1021201906131121406975</t>
  </si>
  <si>
    <t>43252419950528192X</t>
  </si>
  <si>
    <t>王彤</t>
  </si>
  <si>
    <t>18573886766</t>
  </si>
  <si>
    <t>1995-05-28</t>
  </si>
  <si>
    <t>西安美术学院</t>
  </si>
  <si>
    <t>服装与服饰设计</t>
  </si>
  <si>
    <t>2017.07</t>
  </si>
  <si>
    <t>2009.09-2012.07新化四中 
2012.09-2013.07双峰县树人中学 
2013.09-2017.07西安美术学院
*自我介绍	
2017年毕业于西安美术学院，素描速写水粉等基础绘画功底较好，对手工制作类兴趣爱好广泛，研究学习过皮革，扎染，首饰等。毕业后从事于少儿创意美术教育，主要任教年龄为5-12岁，有一定的美术教育教学经验。</t>
  </si>
  <si>
    <t xml:space="preserve">2014.09 校社团联合会 优秀部员；
2016.05《2016年全国纺织品设计大赛暨国际理论研讨会》银奖、学院特等奖奖学金；
2017.06 学院本科毕业作品二等奖；
2017.08-2017.12  执教于西安市艾丽森少儿美术；
2018.05-2019.06  执教于长沙市天心区蔚海美术。
</t>
  </si>
  <si>
    <t>1021201906131128576990</t>
  </si>
  <si>
    <t>431222199603144822</t>
  </si>
  <si>
    <t>曹仕琳</t>
  </si>
  <si>
    <t>13787088377</t>
  </si>
  <si>
    <t>湖南省怀化市沅陵县</t>
  </si>
  <si>
    <t>湖南省常德市武陵区湘北苑</t>
  </si>
  <si>
    <t>沅陵县人才市场</t>
  </si>
  <si>
    <t>摄影 绘画 插画</t>
  </si>
  <si>
    <t>2010-2014衡阳师范学院
2012-2013常德市淮阳中学校
2009-2012常德市第七中学</t>
  </si>
  <si>
    <t>2013年衡阳市双江小学支教</t>
  </si>
  <si>
    <t>1021201906131201487041</t>
  </si>
  <si>
    <t>432501199205030032</t>
  </si>
  <si>
    <t>李潇汉</t>
  </si>
  <si>
    <t>18373800072</t>
  </si>
  <si>
    <t>1992-05-03</t>
  </si>
  <si>
    <t>516967513@qq.com</t>
  </si>
  <si>
    <t>娄底市西街印象</t>
  </si>
  <si>
    <t>美术高级教师资格证</t>
  </si>
  <si>
    <t>2012年至2016年就读于安徽大学 
2017年至2019年就职于娄底卢山美术培训学校</t>
  </si>
  <si>
    <t>曾就业于美术专业培训学校担任主教</t>
  </si>
  <si>
    <t>1021201906131233337078</t>
  </si>
  <si>
    <t>432502199310055422</t>
  </si>
  <si>
    <t>赵鑫</t>
  </si>
  <si>
    <t>13637389698</t>
  </si>
  <si>
    <t>1993-10-05</t>
  </si>
  <si>
    <t>1215221761@qq.com</t>
  </si>
  <si>
    <t>湖南省娄底市娄星区长青西街金盾综合楼</t>
  </si>
  <si>
    <t>娄底市人力资源服务中心</t>
  </si>
  <si>
    <t>2009年9月至2012年6月就读于娄底市第二中学；
2012年9月至2016年6月就读于湖南师范大学树达学院艺术设计专业；
2016年7月至2017年7月于长沙大班智造公司实习平面设计师；
2017年9月至2018年1月于娄底高溪学校任代课老师；
2018年3月至2019年1月于娄底先锋实验学校任代课老师。</t>
  </si>
  <si>
    <t>2017年9月至2018年1月于娄底高溪学校任语文、美术代课老师兼班主任；
2018年3月至2019年1月于娄底先锋实验学校任科学、美术代课老师。</t>
  </si>
  <si>
    <t>1021201906131335327154</t>
  </si>
  <si>
    <t>430204199307232066</t>
  </si>
  <si>
    <t>赵丽娜</t>
  </si>
  <si>
    <t>18692631723</t>
  </si>
  <si>
    <t>1993-07-23</t>
  </si>
  <si>
    <t>西华大学</t>
  </si>
  <si>
    <t>艺术设计-数字媒体</t>
  </si>
  <si>
    <t>湘潭</t>
  </si>
  <si>
    <t>2015.9</t>
  </si>
  <si>
    <t>湖南省株洲市芦淞区龙泉路</t>
  </si>
  <si>
    <t>本人已取得教师资格考试合格，普通话二甲，英语四级，特申请报名，请批准。</t>
  </si>
  <si>
    <t>1021201906131412177186</t>
  </si>
  <si>
    <t>432502199306223024</t>
  </si>
  <si>
    <t>陈曙虹</t>
  </si>
  <si>
    <t>13973865117</t>
  </si>
  <si>
    <t>湖南省冷水江市沿江路江北新村</t>
  </si>
  <si>
    <t>2008.09-2011.06 就读于冷水江第七中学
2011.09-2015.06  就读于遵义师范学院美术学院
201508-2019 就职于冷水江英才学校(私立学校)</t>
  </si>
  <si>
    <t>1021201906131417387194</t>
  </si>
  <si>
    <t>432502199803063826</t>
  </si>
  <si>
    <t>刘琦</t>
  </si>
  <si>
    <t>13873803471</t>
  </si>
  <si>
    <t>1998-03-06</t>
  </si>
  <si>
    <t>1024105247@qq.com</t>
  </si>
  <si>
    <t>2015年9月-2019年6月于湖南农业大学东方科技学院学习</t>
  </si>
  <si>
    <t>1021201906131419097197</t>
  </si>
  <si>
    <t>432502199303166028</t>
  </si>
  <si>
    <t>李楠紫</t>
  </si>
  <si>
    <t>15889325285</t>
  </si>
  <si>
    <t>1993-03-16</t>
  </si>
  <si>
    <t>陕西科技大学</t>
  </si>
  <si>
    <t>服装设计与工程</t>
  </si>
  <si>
    <t>296495147@qq.com</t>
  </si>
  <si>
    <t>湖南冷水江同心村五组</t>
  </si>
  <si>
    <t>2018.5.20</t>
  </si>
  <si>
    <t>创新课程、综合材料绘画</t>
  </si>
  <si>
    <t>2015年7月毕业于陕西科技服装设计与工程专业；
2015年7月至2016年6月厦门特步有限管理公司管培生；
2016年9月至今深圳童画总部教研部教研员</t>
  </si>
  <si>
    <t>童画教育机构优秀老师，指导学生参加深圳第二届当代水墨展15名学生获奖</t>
  </si>
  <si>
    <t>1021201906131449557227</t>
  </si>
  <si>
    <t>430181199209049513</t>
  </si>
  <si>
    <t>唐登峰</t>
  </si>
  <si>
    <t>17708482559</t>
  </si>
  <si>
    <t>1992-09-04</t>
  </si>
  <si>
    <t>商丘师范学院</t>
  </si>
  <si>
    <t>2015.07.01</t>
  </si>
  <si>
    <t>湖南省浏阳市枨冲镇黄板桥村</t>
  </si>
  <si>
    <t>2015.09.01-2016.01任职于湖南省浏阳市枨冲镇肖家平小学
2016.03-2017.03任职于大地艺术培训学校
2017.09-至今任职于怀化市五溪高级中学</t>
  </si>
  <si>
    <t>2015.09.01-2016.01任职于湖南省浏阳市枨冲镇肖家平小学</t>
  </si>
  <si>
    <t>1021201906131454277234</t>
  </si>
  <si>
    <t>430922199410160049</t>
  </si>
  <si>
    <t>杨州萍</t>
  </si>
  <si>
    <t>18673741919</t>
  </si>
  <si>
    <t>湖南桃江</t>
  </si>
  <si>
    <t>413400</t>
  </si>
  <si>
    <t>763664702@qq.com</t>
  </si>
  <si>
    <t>湖南省益阳市桃江县大汉龙城</t>
  </si>
  <si>
    <t>益阳人才市场</t>
  </si>
  <si>
    <t>美术，绘画，手工</t>
  </si>
  <si>
    <t>2009年9月至2012年6月，桃江一中学习。
2012年9月至2016年6月，湖南科技大学潇湘学院学习。
2015年9月至2016年6月，在桃江玉潭实验学校小学部任教六年级美术。
2016年9月至2019年6月，在桃花江小学任教三年级美术。</t>
  </si>
  <si>
    <t>2015年9月至2016年6月，在桃江玉潭实验学校小学部任教六年级美术。
2016年9月至2019年6月，在桃花江小学任教三年级美术。</t>
  </si>
  <si>
    <t>1021201906131458417242</t>
  </si>
  <si>
    <t>431322199107220043</t>
  </si>
  <si>
    <t>伍仕梅</t>
  </si>
  <si>
    <t>15243833902</t>
  </si>
  <si>
    <t>1991-07-22</t>
  </si>
  <si>
    <t>沈阳师范大学</t>
  </si>
  <si>
    <t>869103705@qq.com</t>
  </si>
  <si>
    <t>湖南省娄底市新化县烟竹山村</t>
  </si>
  <si>
    <t>10月取得教师资格证，小学美术教师</t>
  </si>
  <si>
    <t>201407毕业于沈阳师范大学
2015-2017在上海宣臻工作，从事设计
2018至今待业</t>
  </si>
  <si>
    <t>1021201906131513097254</t>
  </si>
  <si>
    <t>432503199609070041</t>
  </si>
  <si>
    <t>成明媛</t>
  </si>
  <si>
    <t>18075685720</t>
  </si>
  <si>
    <t>578494098@qq.com</t>
  </si>
  <si>
    <t>湖南省涟源市文艺路轻工业局三单元二楼</t>
  </si>
  <si>
    <t>20180520</t>
  </si>
  <si>
    <t>涟源市人社局</t>
  </si>
  <si>
    <t>201109——201406涟源市行知中学学习
201409——201806湘潭大学兴湘学院学习
201505优秀心理委员
201505优秀团员
201512优秀学生干部
201611三好学生
201611乙等奖学金
201703第14届学院奖秋季赛佳作奖
201711丙等奖学金</t>
  </si>
  <si>
    <t>1021201906131517367260</t>
  </si>
  <si>
    <t>341103199404285423</t>
  </si>
  <si>
    <t>黄珊</t>
  </si>
  <si>
    <t>18711858266</t>
  </si>
  <si>
    <t>1994-04-28</t>
  </si>
  <si>
    <t>安徽滁州</t>
  </si>
  <si>
    <t>610536577@qq.com</t>
  </si>
  <si>
    <t>湖南省娄底市娄星区王家小区</t>
  </si>
  <si>
    <t>2009年9月到2012年6月在娄底二中就读高中
2012年9月到2013年6月在娄星补习学校就读高中
2013年9月到2017年6月在湖南师范大学树达学院就读视觉传达设计
2017年3月到2017年6月在娄底二中初中部实习
2017年7月至今在罗文广美术学校少儿部</t>
  </si>
  <si>
    <t>2017年3月到2017年6月在娄底二中初中部实习
2017年7月至今在罗文广美术学校少儿部</t>
  </si>
  <si>
    <t>1021201906131529237272</t>
  </si>
  <si>
    <t>320922198403096616</t>
  </si>
  <si>
    <t>项永成</t>
  </si>
  <si>
    <t>13517475056</t>
  </si>
  <si>
    <t>1984-03-09</t>
  </si>
  <si>
    <t>江苏盐城</t>
  </si>
  <si>
    <t>长沙县金井镇中心小学</t>
  </si>
  <si>
    <t>200908-201207.湖南樱花日语学校工作，201208-201507.长沙智绘画堂工作，201509-201808.湖南省岳阳市湘阴县杨林寨乡北区完小工作，201809-201908.湖南省长沙县金井镇中心小学工作</t>
  </si>
  <si>
    <t>1，在湖南省岳阳市湘阴县杨林寨乡北区完小工作三年。
2.今年在湖南省长沙县金井镇中心小学工作，深受学校领导、同事、学生的喜爱。</t>
  </si>
  <si>
    <t>1021201906131559367295</t>
  </si>
  <si>
    <t>340721199106250040</t>
  </si>
  <si>
    <t>查静</t>
  </si>
  <si>
    <t>15107386170</t>
  </si>
  <si>
    <t>1991-06-25</t>
  </si>
  <si>
    <t>安徽铜陵</t>
  </si>
  <si>
    <t>冷水江市新桥居委会</t>
  </si>
  <si>
    <t>高级中学，美术</t>
  </si>
  <si>
    <t>铜陵市教育局</t>
  </si>
  <si>
    <t>2006--2009 高中 铜陵县第一中学
2009--2013 大学 邵阳学院
2017至今安德学校工作</t>
  </si>
  <si>
    <t>在安德学校任小学教师</t>
  </si>
  <si>
    <t>1021201906131757237371</t>
  </si>
  <si>
    <t>432502198812085133</t>
  </si>
  <si>
    <t>段开开</t>
  </si>
  <si>
    <t>13367386007</t>
  </si>
  <si>
    <t>1988-12-08</t>
  </si>
  <si>
    <t>云南师范大学</t>
  </si>
  <si>
    <t>湖南省娄底市冷水江市布溪街道</t>
  </si>
  <si>
    <t>2005年9月至2009年6月 冷江师范高中部学习
2009年9月至2013年6月 云南师范大学学习
2013年6月至今 自主创业</t>
  </si>
  <si>
    <t>1021201906131908517419</t>
  </si>
  <si>
    <t>432502198905213843</t>
  </si>
  <si>
    <t>杨丹丹</t>
  </si>
  <si>
    <t>13632308126</t>
  </si>
  <si>
    <t>1989-05-21</t>
  </si>
  <si>
    <t>平面设计</t>
  </si>
  <si>
    <t>湖南冷水江市涟溪桥居委会</t>
  </si>
  <si>
    <t>湖南省冷水江市金竹西路52号</t>
  </si>
  <si>
    <t>2010年毕业后，2010年12月~2014年10月在广州捷游股份有限公司任3D角色建模职位，2014年10~2016年9月在广州狮鹫有限公司任3D角色建模组长职位，2016年11月~2018年10月在长沙追光网络任3D角色模型，之后回冷水江，考得驾照和教师资格证，准备考学校的备考至今</t>
  </si>
  <si>
    <t>1021201906131929327432</t>
  </si>
  <si>
    <t>431224199302288884</t>
  </si>
  <si>
    <t>张晶</t>
  </si>
  <si>
    <t>18627482316</t>
  </si>
  <si>
    <t>1993-02-28</t>
  </si>
  <si>
    <t>西昌学院</t>
  </si>
  <si>
    <t>湖南怀化溆浦</t>
  </si>
  <si>
    <t>19930228</t>
  </si>
  <si>
    <t>435887611@a.com</t>
  </si>
  <si>
    <t>怀化市人教育局</t>
  </si>
  <si>
    <t>软笔书法</t>
  </si>
  <si>
    <t xml:space="preserve">2008.6月至2011.6月溆浦县第三中学
2011.9月至2015.6月西昌学院
</t>
  </si>
  <si>
    <t>1021201906131933007436</t>
  </si>
  <si>
    <t>432503198912110320</t>
  </si>
  <si>
    <t>石雪</t>
  </si>
  <si>
    <t>18142656233</t>
  </si>
  <si>
    <t>1989-12-11</t>
  </si>
  <si>
    <t>南宁师范大学</t>
  </si>
  <si>
    <t>2012年06月</t>
  </si>
  <si>
    <t>湖南省涟源市六亩塘镇笃庆堂社区新建组</t>
  </si>
  <si>
    <t>绘画、烘焙</t>
  </si>
  <si>
    <t>2004年09月至2008年06月 涟源市第二中学；
2008年09月至2012年06月 南宁师范大学艺术系学习艺术设计，在校学生会担任宣传部干事；
2013年01月至2014年04月 四川汇金商贸有限公司担任文员；
2014年05月至2019年06月在大卫美术培训学校担任美术老师，曾多次获得优秀指导老师荣誉；指导学生的作品《回族老人》在李自健美术馆展览并被该馆收藏。</t>
  </si>
  <si>
    <t>1021201906131954397446</t>
  </si>
  <si>
    <t>43092219900320872X</t>
  </si>
  <si>
    <t>丁晶</t>
  </si>
  <si>
    <t>17707477649</t>
  </si>
  <si>
    <t>江汉大学</t>
  </si>
  <si>
    <t>湖南益阳桃江</t>
  </si>
  <si>
    <t>2012.06.30</t>
  </si>
  <si>
    <t>413414</t>
  </si>
  <si>
    <t>湖南省桃江县灰山港镇</t>
  </si>
  <si>
    <t>2005.09-2008.06桃江七中学生
2008.09-2012.06江汉大学学生
2012.01-2013.01长沙笔创展示展览有限公司设计师
2013.01-2014.01宝居乐家具有限公司设计师
2015.09-2017.06灰山港镇甘泉山小学教师
2017.09-2018.06灰山港镇完全小学教师</t>
  </si>
  <si>
    <t>1021201906132025207467</t>
  </si>
  <si>
    <t>430528199712115389</t>
  </si>
  <si>
    <t>王小慧</t>
  </si>
  <si>
    <t>17684028815</t>
  </si>
  <si>
    <t>1997-12-11</t>
  </si>
  <si>
    <t>1172367666@qq.com</t>
  </si>
  <si>
    <t>湖南省邵阳市新宁县安山乡大桥村10组3号</t>
  </si>
  <si>
    <t>美术教师资格证（高级中学）</t>
  </si>
  <si>
    <t>新宁县就业服务局</t>
  </si>
  <si>
    <t>绘画、摄影</t>
  </si>
  <si>
    <t>="学习上我勤奋严谨，所以专业成绩优秀，设计作品多次刊登学院院刊，除了完成好学院主修课程，我利用课余时间，考取了计算机二级证书，并且学习了马克笔手绘和基本设计制图基软件比如PS、3Dmax、CAD、草图大师等设计岗位所需的计算机软件，不断的学习和充实自己，八年绘画学习，我具有一定的审美能力和艺术修养，并且有一定的色彩搭配技巧。生活中积极向上，热爱生活，性格外向，乐观开朗，爱好广泛，严谨的学风和端正的学习态度塑造了我朴实、稳重的性格，在班级担任班干部并参加社团活动，锻炼了我的组织沟通能力和社交能力，此外我最</t>
  </si>
  <si>
    <t>2016年在贵州松枫阁美术学校担任高中素描助教</t>
  </si>
  <si>
    <t>1021201906132139177506</t>
  </si>
  <si>
    <t>43252219950320002X</t>
  </si>
  <si>
    <t>陈梦园</t>
  </si>
  <si>
    <t>15507426822</t>
  </si>
  <si>
    <t>714011280@qq.com</t>
  </si>
  <si>
    <t>湖南省娄底市娄星区大科街道金和天下小区7栋</t>
  </si>
  <si>
    <t>舞蹈4级素描5级</t>
  </si>
  <si>
    <t>2009-2012娄底市一中读高中
2012-2016就读于湖南科技大学本科
2016-2019工作至今（现娄底市一中临聘教师）</t>
  </si>
  <si>
    <t>2017-2019娄底市城南中学和娄底市一中临聘美术教师</t>
  </si>
  <si>
    <t>1021201906132217337526</t>
  </si>
  <si>
    <t>432502199309299024</t>
  </si>
  <si>
    <t>黄山珺</t>
  </si>
  <si>
    <t>17680729024</t>
  </si>
  <si>
    <t>1993-09-29</t>
  </si>
  <si>
    <t>海南大学</t>
  </si>
  <si>
    <t>846298689@qq.com</t>
  </si>
  <si>
    <t>湖南冷水江市布溪居委会</t>
  </si>
  <si>
    <t>2011年9月-2015年6月就读于海南大学艺术学院；
2015年8月-2017年6月于冷水江市点画轩广告公司担任设计师；
2017年7月至今待业。</t>
  </si>
  <si>
    <t>无。</t>
  </si>
  <si>
    <t>1021201906132309567545</t>
  </si>
  <si>
    <t>432524199002287860</t>
  </si>
  <si>
    <t>康玉缘</t>
  </si>
  <si>
    <t>15773897579</t>
  </si>
  <si>
    <t>1990-02-28</t>
  </si>
  <si>
    <t>湖南省新化县温塘镇祥星村</t>
  </si>
  <si>
    <t>Kangs1990@qq.com</t>
  </si>
  <si>
    <t>新化县康城豪苑4栋</t>
  </si>
  <si>
    <t>2018.05.18</t>
  </si>
  <si>
    <t>设计、绘画、摄影</t>
  </si>
  <si>
    <t>2013年8月-2014年3月，深圳朗婷时装有限公司，陈列设计师。
2015年9月-2017年6月，温塘镇中心小学，代课教师。</t>
  </si>
  <si>
    <t>2015年9月-2017年6月，温塘镇中心小学，代课教师。</t>
  </si>
  <si>
    <t>1021201906140014507561</t>
  </si>
  <si>
    <t>433130199510131527</t>
  </si>
  <si>
    <t>杨鋆</t>
  </si>
  <si>
    <t>18390458823</t>
  </si>
  <si>
    <t>湖南吉首</t>
  </si>
  <si>
    <t>湖南省郴州市苏仙区王仙岭街道下白水</t>
  </si>
  <si>
    <t>2011年9月—2014年6月在龙山县高级中学就读。
2014年9月—2018年6月在湘南学院美术与设计学院视觉传达专业学习。
2018年9月—至今在郴州市湘南小学代课。</t>
  </si>
  <si>
    <t>1021201906140107587562</t>
  </si>
  <si>
    <t>432524199710068327</t>
  </si>
  <si>
    <t>陈玉洁</t>
  </si>
  <si>
    <t>13132553755</t>
  </si>
  <si>
    <t>1997-10-06</t>
  </si>
  <si>
    <t>环境艺术设计</t>
  </si>
  <si>
    <t>湖南省娄底市新化县白溪镇国泰电器三楼</t>
  </si>
  <si>
    <t>尚未取得教师资格证，但已取得教师资格证考试证明。笔试面试均已通过，普通话等级考试二乙。预计6月底能拿到教师资格证，学士学位证，毕业证。</t>
  </si>
  <si>
    <t>1021201906140742477574</t>
  </si>
  <si>
    <t>430523198802197246</t>
  </si>
  <si>
    <t>张玲玲</t>
  </si>
  <si>
    <t>13107299437</t>
  </si>
  <si>
    <t>长沙大学</t>
  </si>
  <si>
    <t>湖南省邵阳市邵阳县谷州镇</t>
  </si>
  <si>
    <t>2011.07.16</t>
  </si>
  <si>
    <t>婚</t>
  </si>
  <si>
    <t>804760619@qq.com</t>
  </si>
  <si>
    <t>201804</t>
  </si>
  <si>
    <t>湖南省邵阳县教育局</t>
  </si>
  <si>
    <t>美术  音乐  书法</t>
  </si>
  <si>
    <t>2004-2007邵阳县第二中学
2007-2011长沙大学
2011-2014广东中天小学
2014-2019湖南邵阳县小溪市中学</t>
  </si>
  <si>
    <t>省青少年宫优秀教师金奖</t>
  </si>
  <si>
    <t>1021201906140935597617</t>
  </si>
  <si>
    <t>432502199512260045</t>
  </si>
  <si>
    <t>袁园</t>
  </si>
  <si>
    <t>13043671226</t>
  </si>
  <si>
    <t>1995-12-26</t>
  </si>
  <si>
    <t>785929107@qq.com</t>
  </si>
  <si>
    <t>湖南省冷水江市博长商业广场</t>
  </si>
  <si>
    <t xml:space="preserve">2010年9月-2013年6月 就读于湖南省冷水江市第六中学
2013年9月-2017年5月 就读于湖南文理学院芙蓉学院
2017年5月-2017年10月 就职于深圳市苹果装饰工程有限公司
2017年11月-2018年6月 待业在家
2018年7月至今 于冷水江市供销合作联社见习
</t>
  </si>
  <si>
    <t>1021201906141013307653</t>
  </si>
  <si>
    <t>430422199511170046</t>
  </si>
  <si>
    <t>周静</t>
  </si>
  <si>
    <t>15211850756</t>
  </si>
  <si>
    <t>视觉传达设计专业</t>
  </si>
  <si>
    <t>湖南省衡阳市衡南县三塘镇衡祁西路2号巷</t>
  </si>
  <si>
    <t xml:space="preserve">2016年华新小学实习
2016年暑假艺术培训学校
2016年-2018湖南第一师范学院
2018年至今华新实验中学
</t>
  </si>
  <si>
    <t>1021201906141025357660</t>
  </si>
  <si>
    <t>430523199312256623</t>
  </si>
  <si>
    <t>黄露</t>
  </si>
  <si>
    <t>15700758139</t>
  </si>
  <si>
    <t>1993-12-25</t>
  </si>
  <si>
    <t>1993.12</t>
  </si>
  <si>
    <t>422117</t>
  </si>
  <si>
    <t>597513028@qq.com</t>
  </si>
  <si>
    <t>湖南省邵阳县下花桥镇五里村</t>
  </si>
  <si>
    <t xml:space="preserve">2016.9-2018.6 就读于湖南第一师范学院
2013.9-2016.6 就读于长沙民政职业技术学院
2010.9-2013.6 就读于石齐中学 </t>
  </si>
  <si>
    <t>1021201906141041447671</t>
  </si>
  <si>
    <t>432524198609060510</t>
  </si>
  <si>
    <t>杨翔</t>
  </si>
  <si>
    <t>15807384830</t>
  </si>
  <si>
    <t>1986-09-06</t>
  </si>
  <si>
    <t>湖南省新化县炉观镇芦茅江居委会</t>
  </si>
  <si>
    <t>46265185@qq.com</t>
  </si>
  <si>
    <t>湖南省新化县富民路风向标教育家属楼</t>
  </si>
  <si>
    <t>初级教师</t>
  </si>
  <si>
    <t>永州市新田县教育局</t>
  </si>
  <si>
    <t>绘画、设计</t>
  </si>
  <si>
    <t xml:space="preserve">2002年9月至2005年6月就读于新化县第一中学
2005年9月至2006年6就读于新化资江中学
2006年9月至2010年6月就读于吉首大学张家界学院艺术设计专业
2010年6月至2011年1月在广西贺州市逸石装饰有限公司担任设计师
2011年2月至2012年1月在新化广州唯意全屋家私定制新化店担任衣柜设计师
2012年2月至2016年8月在新化金鼎装饰有限公司担任主任设计师
2016年9月至今在永州市新田县洞心中心小学任教语文和美术学科，担任班主任、总务主任、会计、营养专干
</t>
  </si>
  <si>
    <t>="2016年度评校级“优秀班主任”
2017年度评校级“优秀班主任”
2017年度被三井镇评为“镇先进工作者”
2017年度荣获校级教学比武进步奖
2017年12月获得中小学二级教师语文专业技术职务资格证
2018年12月荣获“国培计划”第二批项目县中小学送教下乡培训小学语文学科研课磨课、成果展示环节“三等奖”
2016年度考核为“合格”；
2017年度考核为“合格”
2018年度考核为“优秀”
2016年9月《国培项目县中小学送教下乡培训》合格
2016年9月《学生资助管理培训》合</t>
  </si>
  <si>
    <t>1021201906141115457689</t>
  </si>
  <si>
    <t>431382199310070067</t>
  </si>
  <si>
    <t>吴倩</t>
  </si>
  <si>
    <t>18473803236</t>
  </si>
  <si>
    <t>1993-10-07</t>
  </si>
  <si>
    <t>湖南省娄底市涟源市安平镇石等村</t>
  </si>
  <si>
    <t xml:space="preserve">2009.9-2012.6就读于涟源行知中学
2013.9-2017.6就读于南华大学
</t>
  </si>
  <si>
    <t>1021201906141130377700</t>
  </si>
  <si>
    <t>433130199704264926</t>
  </si>
  <si>
    <t>米贞洁</t>
  </si>
  <si>
    <t>16673479665</t>
  </si>
  <si>
    <t>1997-04-26</t>
  </si>
  <si>
    <t>湖南龙山县</t>
  </si>
  <si>
    <t>675510761@qq.com</t>
  </si>
  <si>
    <t>湖南省龙山县绿城佳苑</t>
  </si>
  <si>
    <t>高级美术教师资格证</t>
  </si>
  <si>
    <t>书法摄影绘画</t>
  </si>
  <si>
    <t>201509-201906 衡阳师范学院南岳学院 就读
201809-201901 永兴县长郡文昌学校 工作</t>
  </si>
  <si>
    <t xml:space="preserve">2016年               全国大学生英语竞赛二等奖
2016年               校级二等奖学金
2016年               校级三好学生
2017年               校级二等奖学金
2017年               校级三好学生
2018年               校级书画大赛三等奖
2018年               校级二等奖学金
</t>
  </si>
  <si>
    <t>1021201906141145007711</t>
  </si>
  <si>
    <t>431228199612210228</t>
  </si>
  <si>
    <t>黎倩</t>
  </si>
  <si>
    <t>18570365716</t>
  </si>
  <si>
    <t>1996-12-21</t>
  </si>
  <si>
    <t>玉林师范学院</t>
  </si>
  <si>
    <t>双峰</t>
  </si>
  <si>
    <t>413585660@qq.com</t>
  </si>
  <si>
    <t>娄底市布溪时代100</t>
  </si>
  <si>
    <t>高中美术教师资格</t>
  </si>
  <si>
    <t>20160520</t>
  </si>
  <si>
    <t>娄底市人事局</t>
  </si>
  <si>
    <t>英语四级、计算机一级</t>
  </si>
  <si>
    <t>2014-2015年  利民煤矿木丰小学 美术、数学老师
2015-2016年  长沙市仰天湖小学 美术老师
2016-2018年  长沙市湘府英才小学  美术老师
2018年 新邵田心中学 数学老师</t>
  </si>
  <si>
    <t>仰天湖小学优秀教案  优秀老师
湘府英才小学优秀教案  优秀老师
长沙市书法绘画大赛优秀指导老师</t>
  </si>
  <si>
    <t>1021201906141248517749</t>
  </si>
  <si>
    <t>432524199008261223</t>
  </si>
  <si>
    <t>兰敏</t>
  </si>
  <si>
    <t>18569062396</t>
  </si>
  <si>
    <t>1990-08-26</t>
  </si>
  <si>
    <t>2012.07</t>
  </si>
  <si>
    <t>906663934@qq.com</t>
  </si>
  <si>
    <t>湖南省娄底市新化县上梅镇天景花园</t>
  </si>
  <si>
    <t>2014.11.1</t>
  </si>
  <si>
    <t>湖南省新化县人力资源和社会保障局</t>
  </si>
  <si>
    <t>吉他</t>
  </si>
  <si>
    <t>2008.09-2012.06 湘南学院美术系
2012.06-2013.09 天宝创意美术工作室美术老师
2013.09-2016.09 涟源市湄江镇中心学校美术老师
2016.09-2017.09 小星星美术培训中心
2018.09至今     长郡月亮岛学校美术老师</t>
  </si>
  <si>
    <t>2013年涟源市新招特岗教师教育教学演讲比赛二等奖
2016年娄底市第十届青少年征文绘画比赛活动优秀指导老师</t>
  </si>
  <si>
    <t>1021201906141325487775</t>
  </si>
  <si>
    <t>430623199412295123</t>
  </si>
  <si>
    <t>皮研</t>
  </si>
  <si>
    <t>18153309979</t>
  </si>
  <si>
    <t>池州学院</t>
  </si>
  <si>
    <t>414200</t>
  </si>
  <si>
    <t xml:space="preserve">769026166@qq.com </t>
  </si>
  <si>
    <t>湖南省长沙市望城区高塘岭大道望城步行街</t>
  </si>
  <si>
    <t>2017.12</t>
  </si>
  <si>
    <t xml:space="preserve">岳阳市人力资源管理 </t>
  </si>
  <si>
    <t>画画 唱歌 跳舞 健身</t>
  </si>
  <si>
    <t xml:space="preserve">
2010.09-2013.06于湖南省岳阳市华容县怀乡中学
2013.09-2017.06于安徽省池州市池州学院 
2017.07-2019.04于湖南长沙大卫美术教育望城校区担任美术学科负责人</t>
  </si>
  <si>
    <t>=" 2012年10月在湖南省第四节届中小学艺术展演活动中荣获中学组绘画类“一等奖”
2016年9月荣获“安徽省池州市旅游商品创意大赛优秀奖” 
2016年5月“池州人保杯文明交通宣传优秀作品奖” 、2017年在第八届全国青少年儿童书画创意大赛中获得“指导老师优秀奖”等等。
2015年6月-2017年3月于安徽省池州市七彩画室任职儿童画和水粉学科教师
2017年4月-2019年5月于湖南省长沙市大卫美术教育任职综合性美术老师
美术教学经验五年，培养学生近500余人，参赛获奖学生近200余人，数名</t>
  </si>
  <si>
    <t>1021201906141353227792</t>
  </si>
  <si>
    <t>43072519950611431X</t>
  </si>
  <si>
    <t>李佳伟</t>
  </si>
  <si>
    <t>18670640006</t>
  </si>
  <si>
    <t>1995-06-11</t>
  </si>
  <si>
    <t>湖南文理学员</t>
  </si>
  <si>
    <t>湖南省桃源县漆河镇</t>
  </si>
  <si>
    <t>1515351602@qq.com</t>
  </si>
  <si>
    <t>常德人事局</t>
  </si>
  <si>
    <t>绘画、硬笔</t>
  </si>
  <si>
    <t>201409—201806就读于湖南文理学院美术学院环境设计专业
201703—201707于韩国启明大学交换学习
201803至今于黄甲铺乡中学代课物理地理</t>
  </si>
  <si>
    <t>大学期间寒暑假在长沙美术高考培训机构担任助教、主教
2018年至今在美术培训机构担任美术部教学主管一职
201803至今于黄甲铺乡中学代课物理地理</t>
  </si>
  <si>
    <t>1021201906141425097808</t>
  </si>
  <si>
    <t>43022519900929253X</t>
  </si>
  <si>
    <t>陈跃聪</t>
  </si>
  <si>
    <t>17304459961</t>
  </si>
  <si>
    <t>绘画（版画）</t>
  </si>
  <si>
    <t>412500</t>
  </si>
  <si>
    <t>542691097@qq.com</t>
  </si>
  <si>
    <t>湖南省炎陵县霞阳镇坎平铁路下1号</t>
  </si>
  <si>
    <t>教师资格考试合格证</t>
  </si>
  <si>
    <t xml:space="preserve">学习经历
2010.9-2014.6 四川美术学院 本科
2006.9-2010.9 湖南炎陵县 湘山实验中学 高中
工作经历
2015，10-2016，1    深圳梦画美术          美术教师
2016，3－2017.1    深圳杨梅红国际美术    美术教师
2017.3-2018.7       广东惠州麋鹿美术教育    联合创始人，教学主管
</t>
  </si>
  <si>
    <t>2013／2012年，所带初中生参加全县艺术特长生考试第一／第一第二名</t>
  </si>
  <si>
    <t>1021201906141426027809</t>
  </si>
  <si>
    <t>431224199309204882</t>
  </si>
  <si>
    <t>周梦洁</t>
  </si>
  <si>
    <t>18598066708</t>
  </si>
  <si>
    <t>1993-09-20</t>
  </si>
  <si>
    <t>419309</t>
  </si>
  <si>
    <t>157425724@qq.com</t>
  </si>
  <si>
    <t>湖南省溆浦县两江乡双江村一组</t>
  </si>
  <si>
    <t>绘画，书法，国画，唱歌</t>
  </si>
  <si>
    <t>2016-2017在珠海左印国际美术教育担任美术教师；
2017-2018在珠海铅笔创意美术机构担任美术教师；
2018-2019在深圳多多熊美育机构担任美术老师；</t>
  </si>
  <si>
    <t>从毕业到现在一直从事美术教育行业，担任3-12岁主讲教师</t>
  </si>
  <si>
    <t>1021201906141547307848</t>
  </si>
  <si>
    <t>360734198504030028</t>
  </si>
  <si>
    <t>刘春红</t>
  </si>
  <si>
    <t>15135853500</t>
  </si>
  <si>
    <t>1985-04-03</t>
  </si>
  <si>
    <t>赣南师范学院</t>
  </si>
  <si>
    <t>山西兴县</t>
  </si>
  <si>
    <t>033600</t>
  </si>
  <si>
    <t>山西省吕梁市兴县西关电力局家属楼3单元401</t>
  </si>
  <si>
    <t>2008.12</t>
  </si>
  <si>
    <t>画画、唱歌</t>
  </si>
  <si>
    <t>="2007.09-2008.06 江西省寻乌县澄江中心小学，担任一年
级数学老师。
2008.09-2011.06 因教学需求，借调入江西省寻乌县中等职业技术学校，教幼师班美术，并担任班主任一职，所在班级学生毕业后，90%均已在各所幼儿园任职幼师。
2011.09-2012.06 调回江西省寻乌县澄江中学，担任初一年级数学老师。
2012.09-2013.06 通过招聘考试，进入江西省寻乌二中任教初一生物及初三美术。
2016.06-2019.03 因家庭因素，迁回山西兴县，在兴县农村商业银行</t>
  </si>
  <si>
    <t>1021201906141604287857</t>
  </si>
  <si>
    <t>431226199412290021</t>
  </si>
  <si>
    <t>15570716504</t>
  </si>
  <si>
    <t>湖南怀化麻阳苗族自治县</t>
  </si>
  <si>
    <t>湖南省怀化市麻阳苗族自治县 政府大院14栋</t>
  </si>
  <si>
    <t>200909-201206于麻阳第一中学学习
201209-201606于湖南工业大学科技学院学习
201610-201710于怀化市稚绘童画培训机构任教
201710-至今于麻阳雅郡教育任教</t>
  </si>
  <si>
    <t>1021201906141629167871</t>
  </si>
  <si>
    <t>43122419890127560X</t>
  </si>
  <si>
    <t>张阳</t>
  </si>
  <si>
    <t>17877735402</t>
  </si>
  <si>
    <t>1989-01-27</t>
  </si>
  <si>
    <t>www.376760856QQ.com</t>
  </si>
  <si>
    <t>湖南省溆浦县桐木溪</t>
  </si>
  <si>
    <t>各种制图软件</t>
  </si>
  <si>
    <t>2009-2013：湖南文理学院
2013-2016：长沙周大生珠宝设计
2016-2017：溆浦鹿鸣学校
2017-2019：溆浦鸿志中学</t>
  </si>
  <si>
    <t>2016-2017：溆浦鹿鸣学校，一年级班主任。
2017-2019：溆浦鸿志中学，班主任。9年级物理老师。</t>
  </si>
  <si>
    <t>1021201906141640517873</t>
  </si>
  <si>
    <t>430524199602114849</t>
  </si>
  <si>
    <t>刘婉芳</t>
  </si>
  <si>
    <t>18392507290</t>
  </si>
  <si>
    <t>陕西师范大学</t>
  </si>
  <si>
    <t>710110</t>
  </si>
  <si>
    <t>2433449056@qq.com</t>
  </si>
  <si>
    <t>湖南省邵阳市隆回县荷香桥镇3组17号</t>
  </si>
  <si>
    <t>西安市教育局</t>
  </si>
  <si>
    <t>摄影 ，编织，木版年画</t>
  </si>
  <si>
    <t>="&amp;#10146;
教育背景
2015.09 2019.06陕西师范大学本科视觉传达设计
专业主修课程:设计素描、色彩构成、美学、摄影、艺术学概论，插画、漆画工艺、纤维艺术、POP设计、平面广告设计、招贴设计、编排与版式设计、型录设计、书籍装帧设计、字体与标志设计、产品包装设计、摄影等设计专业课程
个人技能
&amp;#10146;  在中学美术教学方面有实践经验，拥有良好的手绘能力，整体画面感好，有.定的创意 和想法，具备较为扎实的平面设计基础和自主创新能力，对设计流程有定的了解和认知精通Pho</t>
  </si>
  <si>
    <t>="实习与实践
 2015.07-2015.09于湖南省邵阳市东方中学担任美术培训老师
2016.07- 2016.09、 2017.07 -2017.09于湖南省隆回二中担任美术助教
2018.01参与陕西荣氏集团产品包装设计并作品预选&gt; 2018.06 07于湖南省邵阳市青龙小学担任美术培训老师, 2018.9.22 10.22 在陕西省西安市艾克斯未来设计公司实习
获奖情况
2016年获得陕西回归救助中心爱心捐助荣誉证书2016.06.4普通话测试水平二级甲等.
2017.01民间美</t>
  </si>
  <si>
    <t>1021201906141905507921</t>
  </si>
  <si>
    <t>431202199403010031</t>
  </si>
  <si>
    <t>舒斯维</t>
  </si>
  <si>
    <t>15874581022</t>
  </si>
  <si>
    <t>1994-03-01</t>
  </si>
  <si>
    <t>376969625@qq.com</t>
  </si>
  <si>
    <t>湖南省怀化市中方县倚林嘉园6栋501</t>
  </si>
  <si>
    <t>高级中学教学资格</t>
  </si>
  <si>
    <t>2016-06-01</t>
  </si>
  <si>
    <t>2016年于湖南科技大学美术学毕业
2016-2018年于清华艺友实验学校任美术教师
2018-2019年于怀化华美学校任美术教师</t>
  </si>
  <si>
    <t>2018年国家公培获“优秀学员”奖。</t>
  </si>
  <si>
    <t>1021201906142107367971</t>
  </si>
  <si>
    <t>432524199804160044</t>
  </si>
  <si>
    <t>何俏文</t>
  </si>
  <si>
    <t>15674763215</t>
  </si>
  <si>
    <t>衡阳师范学院南岳</t>
  </si>
  <si>
    <t>823351881@qq.com</t>
  </si>
  <si>
    <t>高中：上梅中学
实习：双峰一中
大学：衡阳师范学院南岳美术系</t>
  </si>
  <si>
    <t>1021201906142117057974</t>
  </si>
  <si>
    <t>430522198603183881</t>
  </si>
  <si>
    <t>李书珍</t>
  </si>
  <si>
    <t>15221724699</t>
  </si>
  <si>
    <t>1986-03-18</t>
  </si>
  <si>
    <t>四川音乐学院</t>
  </si>
  <si>
    <t>湖南省新邵县坪上镇镇医院宿舍8号</t>
  </si>
  <si>
    <t>422912</t>
  </si>
  <si>
    <t>654243416@qq.com</t>
  </si>
  <si>
    <t>邵阳市人才中心</t>
  </si>
  <si>
    <t>走T台</t>
  </si>
  <si>
    <t>2001.9-2004.6 就读于湖南省娄底外国语学院高中部
2004.9-2008.7  就读于四川音乐学院
2010.8至今 就职于巨门（宁波）文化用品有限公司</t>
  </si>
  <si>
    <t>2018.3-2018.9 兼职助教于上海番茄田艺术学校(少儿美术班)
2018.9至今 兼职助教于上海童心童画培训机构(少儿美术班)
2019年2月 个人作品《送别离》入选“长三角校外美术（书法）教师优秀作品展”</t>
  </si>
  <si>
    <t>1021201906142157327998</t>
  </si>
  <si>
    <t>432503199111046247</t>
  </si>
  <si>
    <t>蔡腾芳</t>
  </si>
  <si>
    <t>17607382688</t>
  </si>
  <si>
    <t>1991-11-04</t>
  </si>
  <si>
    <t>湖南师大树达</t>
  </si>
  <si>
    <t>娄星区</t>
  </si>
  <si>
    <t>1392228774@qq.com</t>
  </si>
  <si>
    <t>娄星区二大桥嘉鑫花苑</t>
  </si>
  <si>
    <t>2015.6.10</t>
  </si>
  <si>
    <t>人才流动服务中心</t>
  </si>
  <si>
    <t>画画、手工、设计</t>
  </si>
  <si>
    <t>2010-2014 就读于湖南师大树达学院
2014.9-2015.3从事网络美工
2015.3-2015.12长沙宏景培训任教美术老师、手工粘土lasy积木
2016春禾培训任教少儿美术老师</t>
  </si>
  <si>
    <t>2017娄底一小代课任教美术老师
2018-至今于楚英学校任教小学美术老师</t>
  </si>
  <si>
    <t>1021201906142259568030</t>
  </si>
  <si>
    <t>432502199102090047</t>
  </si>
  <si>
    <t>18228034857</t>
  </si>
  <si>
    <t>1991-02-09</t>
  </si>
  <si>
    <t>广州美术学院</t>
  </si>
  <si>
    <t>动画（影视艺术）</t>
  </si>
  <si>
    <t>湖南长沙芙蓉区</t>
  </si>
  <si>
    <t>2013-07</t>
  </si>
  <si>
    <t>湖南省冷水江市轧钢加油站环卫处家属楼2单元</t>
  </si>
  <si>
    <t>美术，素描，速写</t>
  </si>
  <si>
    <t>2014年2月-17年6月成都完美世界游戏公司UI设计
2017年6月-18年11长沙小吆棋牌公司UI设计
2018年12月-至今梵天大美培训教育美术老师</t>
  </si>
  <si>
    <t>1021201906142304078031</t>
  </si>
  <si>
    <t>43250119950918302X</t>
  </si>
  <si>
    <t>刘玉传</t>
  </si>
  <si>
    <t>18075696677</t>
  </si>
  <si>
    <t>1995-09-18</t>
  </si>
  <si>
    <t>2016年06月</t>
  </si>
  <si>
    <t>994497045@qq.com</t>
  </si>
  <si>
    <t>娄底二小</t>
  </si>
  <si>
    <t>2016年06月30日</t>
  </si>
  <si>
    <t>湖南娄底市教育局</t>
  </si>
  <si>
    <t>水彩绘画，版画</t>
  </si>
  <si>
    <t>2010年09月-2013年06月就读于娄底市娄星区娄底二中；
2013年09月-2016年06月毕业于长沙师范学院美术教育系；
2016年09月-2019年06月毕业于湖南商学院；
2016年8月至2017年06月在娄底二小代课；
2017年07月至今在娄底电信分公司任职客户经理；</t>
  </si>
  <si>
    <t>2016年8月至2017年06月在娄底二小代课；</t>
  </si>
  <si>
    <t>1021201906150905508079</t>
  </si>
  <si>
    <t>432503199704220343</t>
  </si>
  <si>
    <t>聂琪瑶</t>
  </si>
  <si>
    <t>18907380897</t>
  </si>
  <si>
    <t>1997-04-22</t>
  </si>
  <si>
    <t>湖南省涟源市老交警大队</t>
  </si>
  <si>
    <t>2017.6.20</t>
  </si>
  <si>
    <t>2009-2012.6就读于涟源八中
2012.9-2017.6就读于长沙师范</t>
  </si>
  <si>
    <t>2016开始在校顶岗实习（涟源二小小学二年级班主任）
2018.9临聘与长郡蓝田中学任教初二政治
至今于涟源科技职高任教语文与形体</t>
  </si>
  <si>
    <t>1021201906151002418118</t>
  </si>
  <si>
    <t>432502199012310026</t>
  </si>
  <si>
    <t>谢慧婷</t>
  </si>
  <si>
    <t>15502551008</t>
  </si>
  <si>
    <t>1990-12-31</t>
  </si>
  <si>
    <t>本人有爱心，有耐心，本人具有良好的思想品质，善于与人沟通，善于与人协作，能独立完成工作，本人工作热情高，易于接受新事物，有吃苦耐劳的精神，立志用平生所学为教育事业贡献力量。</t>
  </si>
  <si>
    <t>1021201906151052458145</t>
  </si>
  <si>
    <t>432503199711200084</t>
  </si>
  <si>
    <t>谢冠群</t>
  </si>
  <si>
    <t>13508607395</t>
  </si>
  <si>
    <t>1997-11-20</t>
  </si>
  <si>
    <t>1503795433@qq.com</t>
  </si>
  <si>
    <t>湖南省涟源市六亩塘镇公汽公司对面医药大楼</t>
  </si>
  <si>
    <t>高中美术教师资格证
普通话二甲
计算机二级合格证</t>
  </si>
  <si>
    <t>1021201906151100198150</t>
  </si>
  <si>
    <t>43250119930328452X</t>
  </si>
  <si>
    <t>成紫依</t>
  </si>
  <si>
    <t>13407380258</t>
  </si>
  <si>
    <t>1993-03-28</t>
  </si>
  <si>
    <t>鲁迅美术学院</t>
  </si>
  <si>
    <t>湖南省娄底市娄星区大埠桥办事处南阳村滋德组</t>
  </si>
  <si>
    <t xml:space="preserve">工作经历：2015年08月—2016年01月 就职于湖南泰谷生物科技股份有限公司 
2017年05月—2018年03月 就职于蕃茄田艺术中心      
2018年09月&amp;#172;&amp;#172;—2019年01月 就职于娄底市先锋实验学校    
2019年02月&amp;#172;&amp;#172;—至今 就职于长沙县中南小学
</t>
  </si>
  <si>
    <t>1021201906151306598214</t>
  </si>
  <si>
    <t>430522199608316385</t>
  </si>
  <si>
    <t>徐文静</t>
  </si>
  <si>
    <t>17673893762</t>
  </si>
  <si>
    <t>1996-08-31</t>
  </si>
  <si>
    <t>邵阳市新邵</t>
  </si>
  <si>
    <t>湖南省邵阳市新邵县龙溪镇铺</t>
  </si>
  <si>
    <t>2014.9―2018.6毕业于衡阳师范学院南岳学院
2018.9月就业于孟公中学</t>
  </si>
  <si>
    <t>1021201906151330158229</t>
  </si>
  <si>
    <t>432502199406050087</t>
  </si>
  <si>
    <t>李矫飞</t>
  </si>
  <si>
    <t>15173897816</t>
  </si>
  <si>
    <t>1994-06-05</t>
  </si>
  <si>
    <t>湖南冷水江运输管理局</t>
  </si>
  <si>
    <t>2009--2012年高中毕业于冷水江市一中
2012--2016年大学毕业于贵州师范大学求是学院</t>
  </si>
  <si>
    <t>1021201906151438048267</t>
  </si>
  <si>
    <t>430522199301173869</t>
  </si>
  <si>
    <t>罗石榴</t>
  </si>
  <si>
    <t>19973913993</t>
  </si>
  <si>
    <t>1993-01-17</t>
  </si>
  <si>
    <t>2018.4.30</t>
  </si>
  <si>
    <t>大学四年学习美术和设计类知识
业余兼职半年美术培训
毕业后从事托管辅导培训行业两年</t>
  </si>
  <si>
    <t>1021201906151521018292</t>
  </si>
  <si>
    <t>430529199608110023</t>
  </si>
  <si>
    <t>杨和坚</t>
  </si>
  <si>
    <t>13274322671</t>
  </si>
  <si>
    <t>1996-08-11</t>
  </si>
  <si>
    <t>国画</t>
  </si>
  <si>
    <t>289634697@qq.com</t>
  </si>
  <si>
    <t>湖南省邵阳市城步县儒林镇海龙路青瓦窑隔壁</t>
  </si>
  <si>
    <t>2018.05.31</t>
  </si>
  <si>
    <t>城步县人社局</t>
  </si>
  <si>
    <t>唱歌、羽毛球</t>
  </si>
  <si>
    <t>2011年09月至2015年06月    城步一中学校读高中
2015年09月至2019年06月    北华大学美术学院本科学习担任班级生活委员</t>
  </si>
  <si>
    <t>1021201906122242096674</t>
  </si>
  <si>
    <t>432501199503097016</t>
  </si>
  <si>
    <t>曾泽林</t>
  </si>
  <si>
    <t>15581349995</t>
  </si>
  <si>
    <t>陕西省西安市西安体育学院</t>
  </si>
  <si>
    <t>武术与民族传统体育</t>
  </si>
  <si>
    <t>1035171795@qq.com</t>
  </si>
  <si>
    <t>湖南省娄底市工贸职业中专家属楼</t>
  </si>
  <si>
    <t>吐鲁番市教育局</t>
  </si>
  <si>
    <t>会散打和羽毛球</t>
  </si>
  <si>
    <t xml:space="preserve">2012年娄底市中学运动会羽毛球比赛中荣获高中男子团体项目第三名
2013年至2017年就读于陕西省西安市西安体育学院
2016年至2016年底在湖南省娄底市城南中学高一体育班实习体育教师及实习班主任
2017年至今在吐鲁番市光荣小学代课体育教师
</t>
  </si>
  <si>
    <t>2016年至2016年底在湖南省娄底市城南中学高一体育班实习体育教师及实习班主任
2017年至今在吐鲁番市光荣小学当代课体育教师</t>
  </si>
  <si>
    <t>1021201906122351506676</t>
  </si>
  <si>
    <t>43122319941222421X</t>
  </si>
  <si>
    <t>朱振东</t>
  </si>
  <si>
    <t>19974503117</t>
  </si>
  <si>
    <t>湖南省怀化市辰溪县潭湾镇长坡新村十三组</t>
  </si>
  <si>
    <t>2019/06</t>
  </si>
  <si>
    <t>湖南省怀化市辰溪县天怡花园外栋</t>
  </si>
  <si>
    <t>2014年至2015年就读于吉首大学师范学院
2015年至2017年服役于96715部队
2017年至2019年就读于吉首大学师范学院</t>
  </si>
  <si>
    <t>1021201906130757556687</t>
  </si>
  <si>
    <t>432501199111233015</t>
  </si>
  <si>
    <t>刘双慰</t>
  </si>
  <si>
    <t>17680727925</t>
  </si>
  <si>
    <t>1991-11-23</t>
  </si>
  <si>
    <t>湖南省娄底市娄星区万宝镇高铁南站哈佛4s旁</t>
  </si>
  <si>
    <t>2008年9月-2011年6月就读娄底二中
2011年9月-2015年6月就读湘南学院
2015年9月-至今工作于涟源市金石镇中心学校</t>
  </si>
  <si>
    <t>1021201906130900546724</t>
  </si>
  <si>
    <t>430626199207168044</t>
  </si>
  <si>
    <t>江枫</t>
  </si>
  <si>
    <t>17670547617</t>
  </si>
  <si>
    <t>1992-07-16</t>
  </si>
  <si>
    <t>高等中学教师资格证</t>
  </si>
  <si>
    <t>排球、健美操、花样跳绳</t>
  </si>
  <si>
    <t>2007.09-2010.06 平江二中
2010.09-2011.12 湖南人文科技学院
2011.12-2016.12 成都军区昆明疗养院
2016.12-2019.06 湖南人文科技学院</t>
  </si>
  <si>
    <t>2018.09-2018.12 在娄底一中体育教育实习，并荣获教学比武“一等奖”
2018.12至今  在娄底第一小学代课体育</t>
  </si>
  <si>
    <t>1021201906130919206757</t>
  </si>
  <si>
    <t>432502199510103011</t>
  </si>
  <si>
    <t>15773139187</t>
  </si>
  <si>
    <t>1995-10-10</t>
  </si>
  <si>
    <t>湖南省冷水江市沙塘湾办事处制碱厂</t>
  </si>
  <si>
    <t>1353036432@qq.com</t>
  </si>
  <si>
    <t>湖南省冷水江市制碱厂</t>
  </si>
  <si>
    <t>篮球、排球</t>
  </si>
  <si>
    <t>2014年湖南省大学生运动会排球项目学院组第二名
2015年湖南省大学生排球运动会学院组第一名
2016年湖南省大学生排球运动会学院组第一名
2017年湖南省大学生排球运动会学院组第二名</t>
  </si>
  <si>
    <t xml:space="preserve">2016年在长沙市蒙特梭利早教机构实习体能老师
2017年在长沙市育英西垅小学兼职排球老师
</t>
  </si>
  <si>
    <t>1021201906131100136938</t>
  </si>
  <si>
    <t>430522199502273890</t>
  </si>
  <si>
    <t>18216107955</t>
  </si>
  <si>
    <t>1995-02-27</t>
  </si>
  <si>
    <t>篮球，乒乓球</t>
  </si>
  <si>
    <t>大学期间多次参加湖南省大学生乒乓球锦标赛，并取得优异的成绩，对球类运动和田径的 专业能力较强。</t>
  </si>
  <si>
    <t>毕业后被湖南文理学院师范学院临聘为体育教师，一直参与教育工作至今。</t>
  </si>
  <si>
    <t>1021201906131122276977</t>
  </si>
  <si>
    <t>433125199607046328</t>
  </si>
  <si>
    <t>彭巧</t>
  </si>
  <si>
    <t>15570731743</t>
  </si>
  <si>
    <t>1996-07-04</t>
  </si>
  <si>
    <t>864357152@qq.com</t>
  </si>
  <si>
    <t>湖南省保靖县清水坪镇三溪村</t>
  </si>
  <si>
    <t>湖南工业大学档案室</t>
  </si>
  <si>
    <t>画画、打羽毛球、健美操等</t>
  </si>
  <si>
    <t>本科就读于湖南工业大学，在校期间荣获2016-2017年度校级奖学金，被评为三好学生；荣获2017年湖南工业大学体育学院业务素质拓展第一名；荣获2017-2018年度校级三等奖学金；荣获2018年湖南工业大学激情炫舞啦啦操第一名；取得国家二级篮球裁判、田径裁判、普通话二级乙等等相关证书；大四在株洲市南方三小实习，担任体育教师，被评为优秀实习教师。</t>
  </si>
  <si>
    <t>大三在株洲市南方三小见习，担任体育教师；大四在三小实习，担任体育教师，并评为优秀实习教师，具备一定的实践教学经验，已取得国家二级田径裁判等相关技能证书。</t>
  </si>
  <si>
    <t>1021201906131122466978</t>
  </si>
  <si>
    <t>430122199802253240</t>
  </si>
  <si>
    <t>周馨</t>
  </si>
  <si>
    <t>15873836401</t>
  </si>
  <si>
    <t>1998-02-25</t>
  </si>
  <si>
    <t>1186630847@qq.com</t>
  </si>
  <si>
    <t>湖南省长沙市望城区丁字镇翻身垸村岭上组66号</t>
  </si>
  <si>
    <t>田径、排球</t>
  </si>
  <si>
    <t>曾获得“优秀实习生” “优秀裁判员”</t>
  </si>
  <si>
    <t>实习期间任涟源市第二中学体育教师、田径队教练、实习班主任</t>
  </si>
  <si>
    <t>1021201906131128326989</t>
  </si>
  <si>
    <t>432503199102130324</t>
  </si>
  <si>
    <t>龚娅菲</t>
  </si>
  <si>
    <t>13298989943</t>
  </si>
  <si>
    <t>1991-02-13</t>
  </si>
  <si>
    <t>湖南省长沙理工大学</t>
  </si>
  <si>
    <t>916746665@qq.com</t>
  </si>
  <si>
    <t>湖南省涟源市光蓝路</t>
  </si>
  <si>
    <t>初中体育</t>
  </si>
  <si>
    <t>田径、打蓝旗</t>
  </si>
  <si>
    <t>1021201906131134557008</t>
  </si>
  <si>
    <t>432524198912260013</t>
  </si>
  <si>
    <t>胡乐群</t>
  </si>
  <si>
    <t>15502526929</t>
  </si>
  <si>
    <t>1989-12-26</t>
  </si>
  <si>
    <t>冷水江市连溪桥居委会</t>
  </si>
  <si>
    <t xml:space="preserve">2012年6月至2013年6月在新化第十四中学任教 </t>
  </si>
  <si>
    <t>1021201906131306117113</t>
  </si>
  <si>
    <t>432524199203180066</t>
  </si>
  <si>
    <t>袁小婷</t>
  </si>
  <si>
    <t>18873801808</t>
  </si>
  <si>
    <t>1992-03-18</t>
  </si>
  <si>
    <t>上海体育学院</t>
  </si>
  <si>
    <t>414222559@qq.com</t>
  </si>
  <si>
    <t>湖南省新化县学府南路君悦华府4栋805室</t>
  </si>
  <si>
    <t>2014年7月20日</t>
  </si>
  <si>
    <t>排球，跆拳道</t>
  </si>
  <si>
    <t>2004年9月-2007年6月就读于新化县十四中
2007年9月-2010年6月就读于新化县第一中学
2010年9月-2014年6月就读于上海体育学院
2014年7月-至今工作于新化县体育运动中心跆拳道教练员岗位</t>
  </si>
  <si>
    <t>2013年9月-2014年6月实习于上海外国语大学附属双语学校体育老师岗位
2014年7月-至今工作于新化县体育运动中心跆拳道教练员岗位
2014年6月被评为上海市优秀毕业生
2014年6月被评为上海体育学院优秀实习生</t>
  </si>
  <si>
    <t>1021201906131311037120</t>
  </si>
  <si>
    <t>431382199502160040</t>
  </si>
  <si>
    <t>吴亦波</t>
  </si>
  <si>
    <t>15197840321</t>
  </si>
  <si>
    <t>1995-02-16</t>
  </si>
  <si>
    <t>409322796@qq.com</t>
  </si>
  <si>
    <t>湖南省涟源市龙塘镇宽家村</t>
  </si>
  <si>
    <t>高中体育教师资格证</t>
  </si>
  <si>
    <t>涟源市人力资源局</t>
  </si>
  <si>
    <t xml:space="preserve">2013.9-2017.6    于湘南学院学习
2016.9-2016.12   于娄底市双峰一中实习
2017.2-2017.7    于湘西土家族苗族自治区泸溪县武溪镇泸溪第五中学代课
2017.9-2018.6     于龙塘镇中心小学代课
</t>
  </si>
  <si>
    <t>2016.9-2016.12   于娄底市双峰一中实习
2017.2-2017.7    于湘西土家族苗族自治区泸溪县武溪镇泸溪第五中学代课
2017.9-2018.6     于龙塘镇中心小学代课</t>
  </si>
  <si>
    <t>1021201906131317387136</t>
  </si>
  <si>
    <t>43250219950612301X</t>
  </si>
  <si>
    <t>余潇</t>
  </si>
  <si>
    <t>13187786906</t>
  </si>
  <si>
    <t>湖南省冷水江市毛易镇群丰村14组</t>
  </si>
  <si>
    <t>湖南省冷水江市群丰路裕富家园</t>
  </si>
  <si>
    <t xml:space="preserve">2011年9月至2014年6月    冷水江市第六中学
2014年9月至2018年6月    曲靖师范学院
</t>
  </si>
  <si>
    <t>1021201906131325467147</t>
  </si>
  <si>
    <t>432502199709157615</t>
  </si>
  <si>
    <t>18573647868</t>
  </si>
  <si>
    <t>湖南省娄底市冷水江市铎山镇铎山居委会10组028号</t>
  </si>
  <si>
    <t>1294375266@qq.com</t>
  </si>
  <si>
    <t>湖南省冷水江市铎山镇眉山村</t>
  </si>
  <si>
    <t>体育高级教师资格证</t>
  </si>
  <si>
    <t>篮球专项</t>
  </si>
  <si>
    <t>2009年9月-2012年6月就读于湖南省冷水江市铎山中学
2012年9月-2015年6月就读于湖南省冷水江市第六中学
2015年9月-2019年6月就读于湖南省常德市湖南文理学院芙蓉学院</t>
  </si>
  <si>
    <t>2017年6月-2018年10月在湖南省常德市芷兰实验学校担任篮球助理教练
2018年10月-2019年1月在湖南省常德市桃源县第九中学实习担任体育老师兼助理班主任工作
2018年1月获得田径国家一级裁判证
2018年6月获得羽毛球国家二级裁判证
2017年七月获得篮球国家二级裁判证</t>
  </si>
  <si>
    <t>1021201906131603537300</t>
  </si>
  <si>
    <t>430522199808194917</t>
  </si>
  <si>
    <t>彭皓轩</t>
  </si>
  <si>
    <t>17773172077</t>
  </si>
  <si>
    <t>1998-08-19</t>
  </si>
  <si>
    <t>2019.06.22</t>
  </si>
  <si>
    <t>湖南省邵阳市新邵县新田铺镇龙门村5组58号</t>
  </si>
  <si>
    <t>拿过许多奖项</t>
  </si>
  <si>
    <t>1021201906131853307409</t>
  </si>
  <si>
    <t>432503199512143208</t>
  </si>
  <si>
    <t>龚凤杰</t>
  </si>
  <si>
    <t>16673882065</t>
  </si>
  <si>
    <t>1995-12-14</t>
  </si>
  <si>
    <t>湖南省涟源市伏口镇长坳村</t>
  </si>
  <si>
    <t>2018—6</t>
  </si>
  <si>
    <t>湖南省涟源市伏口镇</t>
  </si>
  <si>
    <t>新化人才中心</t>
  </si>
  <si>
    <t>健美操</t>
  </si>
  <si>
    <t>2014至2018就读于湘南学院体育学院
2017年9月至2018年1月在永兴五中实习
2018年至今在湖南师大思沁新化实验学校任教</t>
  </si>
  <si>
    <t>2017年9月至2018年1月在永兴五中实习
2018年至今在湖南师大思沁新化实验学校任教
2018年获得娄底体育教师赛课二等奖</t>
  </si>
  <si>
    <t>1021201906132125167497</t>
  </si>
  <si>
    <t>432501199012024568</t>
  </si>
  <si>
    <t>彭志林</t>
  </si>
  <si>
    <t>18873860725</t>
  </si>
  <si>
    <t>1990-12-02</t>
  </si>
  <si>
    <t>娄底市娄星区大埠桥办事处江龙潭</t>
  </si>
  <si>
    <t>小学体育</t>
  </si>
  <si>
    <t>2018.4</t>
  </si>
  <si>
    <t>2007-9-2010-6娄底二中
2010-9-2014-6长沙学院
2014-7-2016-5深圳龙岗交警大队
2016-6至今待业</t>
  </si>
  <si>
    <t>1021201906140909247598</t>
  </si>
  <si>
    <t>432502199601094333</t>
  </si>
  <si>
    <t>苏臻</t>
  </si>
  <si>
    <t>15073187125</t>
  </si>
  <si>
    <t>1996-01-09</t>
  </si>
  <si>
    <t>湖南体育职业学院</t>
  </si>
  <si>
    <t>湖南省娄底市冷水江市梓龙乡杨新村二组081号</t>
  </si>
  <si>
    <t>足球 篮球 排球</t>
  </si>
  <si>
    <t>2012年-2015年毕业于冷水江第一中学
2015年-2018年毕业于湖南体育职业学院</t>
  </si>
  <si>
    <t>2017年实习期间在江苏常州天元教育担任足球教练后到槽桥小学担任足球老师。
2018-2019在冷水江市二中担任体育代课老师。在此期间学校组织的教学比武获得二等奖。
在举办的武术比赛中我校获得一等奖。我获得优秀教练员证。</t>
  </si>
  <si>
    <t>1021201906141006497648</t>
  </si>
  <si>
    <t>432503199706018042</t>
  </si>
  <si>
    <t>龙亚男</t>
  </si>
  <si>
    <t>18684527439</t>
  </si>
  <si>
    <t>4171000</t>
  </si>
  <si>
    <t>1394113708@qq.com</t>
  </si>
  <si>
    <t>湖南省涟源市荷塘镇荷塘村</t>
  </si>
  <si>
    <t xml:space="preserve">2016年11月在2015-2016年度获得“三好学生”，2016年12月在湖南人文科技学院两笔一画书写活动中获得优秀组织奖，2017年 5月在湖南人文科技学院第二届运动生理学实验技能大赛中获得二等奖，2017年11月在娄底市第一届中小学运动会中评为“优秀裁判员”，2018年12月在湖南人文科技学院睿那体育实习队课堂教学竞赛中获得团队二等奖，2018年12月在湖南人文科技学院睿那体育实习队讲课比赛中获得三等奖，并获得优秀实习生
</t>
  </si>
  <si>
    <t>1021201906141012327652</t>
  </si>
  <si>
    <t>433122199608200519</t>
  </si>
  <si>
    <t>杨官爱</t>
  </si>
  <si>
    <t>156243977273</t>
  </si>
  <si>
    <t>湖南省泸溪县白羊溪乡白羊溪村二组</t>
  </si>
  <si>
    <t>416111</t>
  </si>
  <si>
    <t>248125773@qq.com</t>
  </si>
  <si>
    <t>湖南省泸溪县白羊溪乡白羊溪村</t>
  </si>
  <si>
    <t>九节鞭、组织节目比赛</t>
  </si>
  <si>
    <t xml:space="preserve">   两次在邵阳学院荣获“优秀节目表演奖”；2018年1月在邵阳学院荣获“校园先锋”；2018年10月在邵阳学院被评为“三好学生”；2018年10月在邵阳学院荣获“乙等奖学金”；在2018-2019学年度，被评为邵阳学院“优秀学生干部”；被评为邵阳学院2019届“优秀毕业生”等。</t>
  </si>
  <si>
    <t xml:space="preserve">   2018年8月邵阳市二中军训太极拳大型实践活动；2018年本班获得邵东一中大课间“《弟子规》啦啦操”第一名；2018年下学期在邵东县第一中学荣获“优秀指导老师”等。</t>
  </si>
  <si>
    <t>1021201906141229507738</t>
  </si>
  <si>
    <t>430124199011264624</t>
  </si>
  <si>
    <t>喻琪</t>
  </si>
  <si>
    <t>18816544765</t>
  </si>
  <si>
    <t>1990-11-26</t>
  </si>
  <si>
    <t>体育教学</t>
  </si>
  <si>
    <t>湖南省宁乡市</t>
  </si>
  <si>
    <t>湖南省宁乡县灰汤镇</t>
  </si>
  <si>
    <t>排球、网球、摄影</t>
  </si>
  <si>
    <t xml:space="preserve"> 2015年7月，第一次以教师身份站在学生面前时，使我深深体会到作为一名人们教师的神圣职责。自工作至今，都以满腔热情投入教学工作，认真做好每一件事情！</t>
  </si>
  <si>
    <t>="2009.9-2013.6  湖南城市学院  学士
2013.9-2015.6  上海体育学院  硕士
2015.7-2018.7  上海市文来中学  体育教师
2019.2-2019.7  宁乡县玉潭中心小学  体育教师
2010年4月   第四届“挑战杯”湖南省大学生创业计划竞赛铜奖
2012年3月 梅赛德斯—奔驰“青春网球校园行”长沙站网球团体挑战赛季军
2012年10月 2011—2012学年度校“三好学生”
2013年10月 上海体育学院网普杯研究生组女单第一名
2014</t>
  </si>
  <si>
    <t>1021201906141314427764</t>
  </si>
  <si>
    <t>430124199601212955</t>
  </si>
  <si>
    <t>喻星</t>
  </si>
  <si>
    <t>18570622818</t>
  </si>
  <si>
    <t>1996-01-21</t>
  </si>
  <si>
    <t>湖南省宁乡市流沙河镇瓦子坪村二十组</t>
  </si>
  <si>
    <t>410635</t>
  </si>
  <si>
    <t>1491586780@qq.com</t>
  </si>
  <si>
    <t>武术/舞龙舞狮/篮球/排球</t>
  </si>
  <si>
    <t>2002.09-2009.06  石坝完小  担任学生会主席
2009.09-2012.06  流沙河中学 担任体育委员
2012.09-2015.06  玉潭中学   担任体育委员
2015.09-2019.06  湖南科技大学  担任团支书 龙狮队队长  武术队队长</t>
  </si>
  <si>
    <t>2016年湖南省大学生武术锦标赛太极拳第二名
2016年湖南科技大学运动会三级跳远第三名
2017年湖南省大学生武术锦标赛太极拳第二名，太极剑第三名
2018年湖南省第十一届大学生运动会武术比赛太极拳第四名，太极剑第五名
2018获得国家龙狮教练员证   国家二级社会指导员证</t>
  </si>
  <si>
    <t>1021201906141354287793</t>
  </si>
  <si>
    <t>430822199709181324</t>
  </si>
  <si>
    <t>彭李</t>
  </si>
  <si>
    <t>18773238216</t>
  </si>
  <si>
    <t>1997-09-18</t>
  </si>
  <si>
    <t>湖南省张家界市桑植县瑞塔铺镇罗家边村</t>
  </si>
  <si>
    <t>1997.09</t>
  </si>
  <si>
    <t>427101</t>
  </si>
  <si>
    <t>湖南省张家界市桑植县教育局</t>
  </si>
  <si>
    <t>2003年-2009年   瑞塔铺镇中心完小
2009-2012       桑植县第四中学
2012-2015       桑植县第四中学
2015-2019       湖南科技大学潇湘学院</t>
  </si>
  <si>
    <t xml:space="preserve">2016年湖南省大学生武术锦标赛  长拳第三名，枪术第三名
2018湖南省大学生运动会武术长拳第三名，传统短器械第二名
2017年湖南省大学生武术锦标赛长拳第二名，剑术第二名
</t>
  </si>
  <si>
    <t>1021201906141507117826</t>
  </si>
  <si>
    <t>433127199509160322</t>
  </si>
  <si>
    <t>田然</t>
  </si>
  <si>
    <t>15174377721</t>
  </si>
  <si>
    <t>湖南省湘西州永顺县</t>
  </si>
  <si>
    <t>1348814544@qq.com</t>
  </si>
  <si>
    <t>2018年7月12日</t>
  </si>
  <si>
    <t>吉首市教体局</t>
  </si>
  <si>
    <t>田径 排球 健美操 羽毛球 网球</t>
  </si>
  <si>
    <t>2011年9月—2014年6月 毕业于永顺县第一中学
2014年9月—2018年6月 毕业于河南省商丘师范学院
2018年9月至今 工作于湘西州第二民族中学</t>
  </si>
  <si>
    <t>校内教育竞赛第三名
河南省赛区健美操比赛本科组第四名
全国全民健身操舞教练员资格证
湘西州第十六届中小学生田径运动会评为“优秀裁判员”</t>
  </si>
  <si>
    <t>1021201906141745197895</t>
  </si>
  <si>
    <t>430124199805244019</t>
  </si>
  <si>
    <t>王国强</t>
  </si>
  <si>
    <t>15873146453</t>
  </si>
  <si>
    <t>1998-05-24</t>
  </si>
  <si>
    <t>湖南省长沙市宁乡市</t>
  </si>
  <si>
    <t>909131812@qq.com</t>
  </si>
  <si>
    <t>湖南省长沙市宁乡市坝塘镇洋西村</t>
  </si>
  <si>
    <t>小学体育教师资格证</t>
  </si>
  <si>
    <t xml:space="preserve">  本人为2019届应届毕业生，在校期间始终担任团学干部并严格要求自己，在各方面表现良好，在实习单位获得优秀实习生的评价，励志成为一民人民教师，终身学习，愿意奉献自己的力量于中华人民共和国的教育事业之上。</t>
  </si>
  <si>
    <t>2018年下学年，长沙县百熙二小校羽毛球队教练。
2019年深圳波斯顿国际学校优秀实习生。</t>
  </si>
  <si>
    <t>1021201906142359448040</t>
  </si>
  <si>
    <t>432502198911303829</t>
  </si>
  <si>
    <t>刘娇</t>
  </si>
  <si>
    <t>18711916965</t>
  </si>
  <si>
    <t>1989-11-30</t>
  </si>
  <si>
    <t>冷水江市中连乡中连村十组</t>
  </si>
  <si>
    <t>本人刘娇，毕业于湖南人文科技学院体育系，所学专业为体育教育。从2012年6月毕业至今，一直在外地担任小学体育教师，有着丰富的教学经验，对小学生心理动态的发展做过深入的研究。在教学方面，能很好的根据学生的情况，来设定课堂任务和学生的运动负荷。</t>
  </si>
  <si>
    <t>1021201906150857308075</t>
  </si>
  <si>
    <t>432502198711140017</t>
  </si>
  <si>
    <t>18075690658</t>
  </si>
  <si>
    <t>1987-11-14</t>
  </si>
  <si>
    <t>体育</t>
  </si>
  <si>
    <t>2008.6.16</t>
  </si>
  <si>
    <t>冷水江市菊花井交通运输管理局</t>
  </si>
  <si>
    <t xml:space="preserve">1993年-1999年中心小学就读小学
1999年-2002年向东中学就读初中
2002年-2005年涟邵二中就读高中
2005年-2008年邵阳学院大专毕业
</t>
  </si>
  <si>
    <t>1021201906150937318102</t>
  </si>
  <si>
    <t>431123199607174528</t>
  </si>
  <si>
    <t>马祖云</t>
  </si>
  <si>
    <t>17707377064</t>
  </si>
  <si>
    <t>2019-06-18</t>
  </si>
  <si>
    <t>425250</t>
  </si>
  <si>
    <t>1642830771@qq.com</t>
  </si>
  <si>
    <t>永州双牌</t>
  </si>
  <si>
    <t>运动 跳舞</t>
  </si>
  <si>
    <t xml:space="preserve">2015.9-2016.9体育学院团学会办公室职员
2017.1湖南城市学院获得三好学生
2018.5湖南省大学生阳光体操节团体舞“一等奖”，个人伦巴恰恰、牛仔二等奖
2018.12德、 智、 体、 美、劳三等奖
</t>
  </si>
  <si>
    <t>2018.11-2019-2长沙县第三中学实习  体育教师兼班主任
期间与学校教师参加长沙县教职工舞蹈比赛获得优异成绩</t>
  </si>
  <si>
    <t>1021201906151149328179</t>
  </si>
  <si>
    <t>131126198307100109</t>
  </si>
  <si>
    <t>徐影</t>
  </si>
  <si>
    <t>18173863529</t>
  </si>
  <si>
    <t>1983-07-10</t>
  </si>
  <si>
    <t>湖南省邵阳学院</t>
  </si>
  <si>
    <t>湖南省新化县白溪镇石板村</t>
  </si>
  <si>
    <t>湖南省新化县白溪镇中心小学</t>
  </si>
  <si>
    <t xml:space="preserve">2000年9月至2003年7月  河北省故城县高级中学
2003年9月至2007年6月  湖南省邵阳学院
2007年9月至2008年7月  河北省故城县成龙中学任中学部体育老师
2008年8月至2009年11月 邵阳市委宣传部组织办
2009年12月至2016年2月 邵阳武汉顶津办事处负责人
2016年3月至2018年8月  新化县白溪镇政府城建办
2018年9月至今         新化县白溪镇中心小学
</t>
  </si>
  <si>
    <t>在新化县白溪镇中心小学任体育教师</t>
  </si>
  <si>
    <t>1021201906151202338182</t>
  </si>
  <si>
    <t>433130199609277622</t>
  </si>
  <si>
    <t>康秀菊</t>
  </si>
  <si>
    <t>15874097871</t>
  </si>
  <si>
    <t>大教育学类–社会体育指导与管理</t>
  </si>
  <si>
    <t>湖南省长沙市湖南涉外经济学院</t>
  </si>
  <si>
    <t>初中体育与健康</t>
  </si>
  <si>
    <t>跆拳道</t>
  </si>
  <si>
    <t xml:space="preserve">2012年9月–2015年6月    皇仓中学
2015年9月–2019年6月    湖南涉外经济学院
</t>
  </si>
  <si>
    <t>2018年3月–2018年11月在瑛歌培训学校担任教练一职，主要负责日常招生及教学。
2018年11月–2019年3月在北京趣动旅程有限公司担任成长顾问，主要进行招生及接待客户。</t>
  </si>
  <si>
    <t>1021201906151216558185</t>
  </si>
  <si>
    <t>432502199801070029</t>
  </si>
  <si>
    <t>曾雯雯</t>
  </si>
  <si>
    <t>13667938655</t>
  </si>
  <si>
    <t>1998-01-07</t>
  </si>
  <si>
    <t>江西省上饶师范学院</t>
  </si>
  <si>
    <t>舞蹈学（体育舞蹈方向）</t>
  </si>
  <si>
    <t>冷水江市冷锡居委会</t>
  </si>
  <si>
    <t>冷水江市中心小学</t>
  </si>
  <si>
    <t>毕业于上饶师范学院，16年9月—18年12月于上饶市黑骑士舞蹈学校担任体育舞蹈教师。多次取得江西省体育舞蹈大赛一、二等奖。</t>
  </si>
  <si>
    <t>2018年9月至2019年1月在上饶市茅家岭中心小学支教体育教师。</t>
  </si>
  <si>
    <t>1021201906151537358319</t>
  </si>
  <si>
    <t>430124199407083272</t>
  </si>
  <si>
    <t>王旺军</t>
  </si>
  <si>
    <t>18890618393</t>
  </si>
  <si>
    <t>1994-07-08</t>
  </si>
  <si>
    <t>410632</t>
  </si>
  <si>
    <t>10033857342QQ.COM</t>
  </si>
  <si>
    <t>湖南娄底涟源市</t>
  </si>
  <si>
    <t>中小学三级</t>
  </si>
  <si>
    <t>娄底涟源市教育局</t>
  </si>
  <si>
    <t>打篮球</t>
  </si>
  <si>
    <t>2016-2019在涟源伏口镇中心小学工作至今</t>
  </si>
  <si>
    <t xml:space="preserve">2018年代表涟源市中小学生足球比赛“茵浪杯”第四名
</t>
  </si>
  <si>
    <t>1021201906151550298335</t>
  </si>
  <si>
    <t>431382199409240038</t>
  </si>
  <si>
    <t>李欢</t>
  </si>
  <si>
    <t>15697380652</t>
  </si>
  <si>
    <t>1994-09-24</t>
  </si>
  <si>
    <t>湖南省娄底市娄星区涟钢大市场25栋</t>
  </si>
  <si>
    <t>2009年9月-2012年6月在娄底五中读高中
2012年9月-2016年6月毕业于湖南人文科技学院</t>
  </si>
  <si>
    <t>1021201906072256106504</t>
  </si>
  <si>
    <t>冷水江市高级技工学校</t>
  </si>
  <si>
    <t>431223199505142416</t>
  </si>
  <si>
    <t>李秋林</t>
  </si>
  <si>
    <t>17872416886</t>
  </si>
  <si>
    <t>1995-05-14</t>
  </si>
  <si>
    <t>湖南省怀化市辰溪县长田湾乡水路坪村</t>
  </si>
  <si>
    <t>646758830@qq.com</t>
  </si>
  <si>
    <t>湖南省怀化市辰溪县火马冲山塘驿旺达饭店</t>
  </si>
  <si>
    <t xml:space="preserve">1.2015年9月-2017年6月，在湖南人文科技学院机械设计制造及其自动化专业本科阶段学习
2.2017年8月-2018年8月，在湖南工商职业学院担任辅导员及专任教师职务
3.2018年9月-至今，在湖南吉利汽车职业技术学院担任教师兼辅导员
</t>
  </si>
  <si>
    <t>1021201906111700236588</t>
  </si>
  <si>
    <t>43252419871230603X</t>
  </si>
  <si>
    <t>张博文</t>
  </si>
  <si>
    <t>13580461570</t>
  </si>
  <si>
    <t>1987-12-30</t>
  </si>
  <si>
    <t>机械工程</t>
  </si>
  <si>
    <t>湖南新化县曹家镇娘家村5组</t>
  </si>
  <si>
    <t>我是一个性格温和很有耐心的人，对于机械原理方面分析能力强。大学期间连续三年获得校奖学金，毕业时获优秀毕业生称号。研究生期间，能独立操作卧式车床，立式铣床，磨床等设备完成导师制定的科研项目。现在一心想做名教师，为国家培养更多的有能力的青年，为社会贡献自己的力量。</t>
  </si>
  <si>
    <t>1021201906122303516675</t>
  </si>
  <si>
    <t>432502199102103012</t>
  </si>
  <si>
    <t>范新乐</t>
  </si>
  <si>
    <t>19967132633</t>
  </si>
  <si>
    <t>1991-02-10</t>
  </si>
  <si>
    <t>湖南娄底冷水江市</t>
  </si>
  <si>
    <t>342869628@qq.com</t>
  </si>
  <si>
    <t>冷水江市江北新村a2</t>
  </si>
  <si>
    <t>湖南大唐金竹山电厂</t>
  </si>
  <si>
    <t>2009-2013 就读于湖南人文科学院本科自动化专业
2013-至今  就职于大唐金竹山电厂，担任热控班组工程师</t>
  </si>
  <si>
    <t>1021201906130922426764</t>
  </si>
  <si>
    <t>430524199611098174</t>
  </si>
  <si>
    <t>黄杰</t>
  </si>
  <si>
    <t>15874266349</t>
  </si>
  <si>
    <t>1996-11-09</t>
  </si>
  <si>
    <t>湖南省邵阳市隆回县岩口镇小桥村四组</t>
  </si>
  <si>
    <t>入党积极分子</t>
  </si>
  <si>
    <t>1282671090@qq.com</t>
  </si>
  <si>
    <t>中等职业学校教师资格证</t>
  </si>
  <si>
    <t>打篮球，唱歌</t>
  </si>
  <si>
    <t>2011-2015在隆回职业中专就读（机电专业，复读一届）
2015-2019在湖南农业大学教育学院就读
大一在学生会担任男生部干事，同时担任班级副班长以及班级军训负责人
大三大四担任寝室长</t>
  </si>
  <si>
    <t xml:space="preserve">2018下半年由学校组织在郴州资兴职业中专教育实习
2017年在长沙一些教育机构担任初中数学辅导老师
2018年暑假在郴州永兴教育机构担任数学老师
2019上半年在浏阳一个教育机构担任老师
</t>
  </si>
  <si>
    <t>1021201906130923296765</t>
  </si>
  <si>
    <t>432503198810173232</t>
  </si>
  <si>
    <t>黄光华</t>
  </si>
  <si>
    <t>18573862295</t>
  </si>
  <si>
    <t>1988-10-17</t>
  </si>
  <si>
    <t>华中农业大学</t>
  </si>
  <si>
    <t>汉语</t>
  </si>
  <si>
    <t>hgh19881017@163.com</t>
  </si>
  <si>
    <t>湖南省涟源市伏口镇大竹村</t>
  </si>
  <si>
    <t>2012.6-2015.3月  北京汽车股份有限公司株洲分公司总装工艺工程师
2015.5-2017.2   长安汽车股份有限公司总装工艺工程师
2017.7-2018.11   国机智骏汽车有限公司总装工艺工程师
2018.11_至今   比亚迪汽车有限公司长沙工厂总装工艺工程师</t>
  </si>
  <si>
    <t>1021201906130942376802</t>
  </si>
  <si>
    <t>432522199609231481</t>
  </si>
  <si>
    <t>邓文博</t>
  </si>
  <si>
    <t>18222006335</t>
  </si>
  <si>
    <t>1996-09-23</t>
  </si>
  <si>
    <t>天津职业技术师范大学</t>
  </si>
  <si>
    <t>机械工艺技术</t>
  </si>
  <si>
    <t>1102273872@qq.com</t>
  </si>
  <si>
    <t>天津市河西区天津职业技术师范大学</t>
  </si>
  <si>
    <t>中等职业学校机械教师资格证</t>
  </si>
  <si>
    <t>="个人简历
姓  名：  邓文博
 出生年月：  1996.09.23              性    别：女             
 籍    贯：  湖南省娄底市            民    族：汉
学    历：  大学本科                联系电话：18222006335     
学    院：  机械工程学院            专    业：机械工艺技术             
班    级：  机制1413                电子邮箱</t>
  </si>
  <si>
    <t>考取了数控车工技师，在实训类课程成绩是优，毕业设计成绩是优</t>
  </si>
  <si>
    <t>1021201906130945546809</t>
  </si>
  <si>
    <t>432501199501310012</t>
  </si>
  <si>
    <t>罗晨熙</t>
  </si>
  <si>
    <t>15673892560</t>
  </si>
  <si>
    <t>1995-01-31</t>
  </si>
  <si>
    <t>机电技术教育</t>
  </si>
  <si>
    <t>湖南省娄底市妇幼保健院</t>
  </si>
  <si>
    <t>本人品行端正，能吃苦耐劳，有较强的动手实践能力和自主学习能力，同学评价好</t>
  </si>
  <si>
    <t>1021201906130952286818</t>
  </si>
  <si>
    <t>432502199610311715</t>
  </si>
  <si>
    <t>兰琪</t>
  </si>
  <si>
    <t>16670130546</t>
  </si>
  <si>
    <t>1996-10-31</t>
  </si>
  <si>
    <t>湖南省冷水江市禾青镇宝兴居委会散户460号</t>
  </si>
  <si>
    <t>2011.9—2014.7就读于安德学校
2014.9—2017.7就读于湖南涉外经济学院汽车维修与检测专业
2017.9—2019.7就读于湖南涉外经济学院汽车服务工程专业</t>
  </si>
  <si>
    <t>1021201906130955456822</t>
  </si>
  <si>
    <t>432502198601217116</t>
  </si>
  <si>
    <t>15273818386</t>
  </si>
  <si>
    <t>1986-01-21</t>
  </si>
  <si>
    <t>娄底市冷水江市矿山乡</t>
  </si>
  <si>
    <t>冷水江市水利大院</t>
  </si>
  <si>
    <t xml:space="preserve">   2012年3月至今工作于冷水江市高级技工学校</t>
  </si>
  <si>
    <t>1021201906131022526873</t>
  </si>
  <si>
    <t>432524199003026419</t>
  </si>
  <si>
    <t>曹传文</t>
  </si>
  <si>
    <t>18890586114</t>
  </si>
  <si>
    <t>1990-03-02</t>
  </si>
  <si>
    <t>湖南省新化县桑梓镇架桥村十二组</t>
  </si>
  <si>
    <t>2014.6―2016.1在新界泵业集团股份有限公司任技术员
2016.1―2017.1在娄底和兴丰田汽车销售服务有限公司任售后顾问
2017.1至今自主创业</t>
  </si>
  <si>
    <t>1021201906131025326876</t>
  </si>
  <si>
    <t>432502198906090056</t>
  </si>
  <si>
    <t>刘滔</t>
  </si>
  <si>
    <t>15073883398</t>
  </si>
  <si>
    <t>1989-06-09</t>
  </si>
  <si>
    <t>2011年至今于冷水江市高级技工学校从事数控专业教学</t>
  </si>
  <si>
    <t>1021201906131036406896</t>
  </si>
  <si>
    <t>43250219880810387X</t>
  </si>
  <si>
    <t>杨晓俊</t>
  </si>
  <si>
    <t>13117388988</t>
  </si>
  <si>
    <t>1988-08-10</t>
  </si>
  <si>
    <t>2017年6月20</t>
  </si>
  <si>
    <t>2011年2月冷水江市高级技工学校任教至今</t>
  </si>
  <si>
    <t>获得2016年娄底市技工院校技能大赛普车第一名，并授予娄底市技术能手称号。
获得2018年全国第二届智能制造大赛湖南选拨赛获得第一名，并授予湖南省技术能手称号。
获得2018年全国第二届智能制造大赛二等奖。</t>
  </si>
  <si>
    <t>1021201906131046476917</t>
  </si>
  <si>
    <t>430621199306040415</t>
  </si>
  <si>
    <t>侯宇航</t>
  </si>
  <si>
    <t>18573022135</t>
  </si>
  <si>
    <t>1993-06-04</t>
  </si>
  <si>
    <t>车辆工程</t>
  </si>
  <si>
    <t>湖南省岳阳县县委党校附近</t>
  </si>
  <si>
    <t>2016.7-2017.7 ：浙江吉利控股集团-湘潭基地总装工艺工程师；
2017.7-2019.2:湖南猎豹汽车股份有限公司；
2019.2-至今：中联重科</t>
  </si>
  <si>
    <t>1021201906131230107072</t>
  </si>
  <si>
    <t>432502198802210017</t>
  </si>
  <si>
    <t>李文彬</t>
  </si>
  <si>
    <t>15200921325</t>
  </si>
  <si>
    <t>1988-02-21</t>
  </si>
  <si>
    <t>867478251@qq.com</t>
  </si>
  <si>
    <t>待业</t>
  </si>
  <si>
    <t>1021201906131256597102</t>
  </si>
  <si>
    <t>43252419910116003X</t>
  </si>
  <si>
    <t>刘胤宏</t>
  </si>
  <si>
    <t>13873853112</t>
  </si>
  <si>
    <t>湖南省新化县上梅镇</t>
  </si>
  <si>
    <t>冷水江市桃园小区</t>
  </si>
  <si>
    <t>2014年7月-至今 冷水江市高级技工学校</t>
  </si>
  <si>
    <t>1021201906131257077104</t>
  </si>
  <si>
    <t>432503199302046581</t>
  </si>
  <si>
    <t>陈佳琪</t>
  </si>
  <si>
    <t>15007126849</t>
  </si>
  <si>
    <t>1993-02-04</t>
  </si>
  <si>
    <t>湖北工业大学</t>
  </si>
  <si>
    <t>2015年9月</t>
  </si>
  <si>
    <t>845360905@qq.com</t>
  </si>
  <si>
    <t>2011-2015，湖北工业大学机械设计制造及自动化方向毕业。
2015年6月-2016年4月，浙江天正集团从事设计师，转岗到运营。
2016年5月-2018年6月，要出发旅行网旅游运营。</t>
  </si>
  <si>
    <t>1021201906131313257127</t>
  </si>
  <si>
    <t>432524198708221711</t>
  </si>
  <si>
    <t>伍智勇</t>
  </si>
  <si>
    <t>13037323003</t>
  </si>
  <si>
    <t>1987-08-22</t>
  </si>
  <si>
    <t>403541880@qq.com</t>
  </si>
  <si>
    <t>湖南省新化县石冲口镇落马桥村8组</t>
  </si>
  <si>
    <t>助理工程师</t>
  </si>
  <si>
    <t>2018年8月</t>
  </si>
  <si>
    <t>数控车技师</t>
  </si>
  <si>
    <t>2010年9月——2015年7月  就读于天津职业技术师范大学
2015年8月——2016年12月  广东文灿压铸股份有限公司 机加技术员
2017年2月——至今  湘潭技师学院机械系外请教师</t>
  </si>
  <si>
    <t>1021201906131320147141</t>
  </si>
  <si>
    <t>432524198507110097</t>
  </si>
  <si>
    <t>安俊</t>
  </si>
  <si>
    <t>18373809085</t>
  </si>
  <si>
    <t>1985-07-11</t>
  </si>
  <si>
    <t>机械类（制冷与空调方向）</t>
  </si>
  <si>
    <t>湖南省冷水江市冷水江高级技工学校</t>
  </si>
  <si>
    <t xml:space="preserve">2006.9-2010.6邵阳学院机械系学习
2010.6-2012.4中核二三建设集团防城港项目部技术管理工程师
2014.1-至今冷水江高级技工学校教师
</t>
  </si>
  <si>
    <t>2010.6-2012.4中核二三建设集团防城港项目部技术管理工程师
2014.1-至今冷水江高级技工学校教师</t>
  </si>
  <si>
    <t>1021201906131424297202</t>
  </si>
  <si>
    <t>433130199309216115</t>
  </si>
  <si>
    <t>余沙</t>
  </si>
  <si>
    <t>18570083050</t>
  </si>
  <si>
    <t>1993-09-21</t>
  </si>
  <si>
    <t>湖南湘西州龙山县</t>
  </si>
  <si>
    <t>448156002@qq.com</t>
  </si>
  <si>
    <t>湖南省龙山县苗儿滩镇捞车村七组</t>
  </si>
  <si>
    <t>2013.09-2017.07，就读于井冈山大学；
2017.02-2018.03，在深圳市浩能科技有限公司工作；
2018.03-2019.04，在深圳市光大激光科技股份有限公司工作；
2019.05-至今，在深圳市亿图视觉自动化技术有限公司工作</t>
  </si>
  <si>
    <t>毕业后，本人一直在自动化行业工作，在浩能科技公司，由于贡献突出，获得了“年度优秀员工”嘉奖，通过自身努力，岗位从最初的机械电气装配，到设备调试，再到机械的设计，不断上升。</t>
  </si>
  <si>
    <t>1021201906131434207213</t>
  </si>
  <si>
    <t>432524199103267711</t>
  </si>
  <si>
    <t>谢学峰</t>
  </si>
  <si>
    <t>15573805617</t>
  </si>
  <si>
    <t>1991-03-26</t>
  </si>
  <si>
    <t>机械制造及其自动化</t>
  </si>
  <si>
    <t>湖南省新化县温塘镇星火村</t>
  </si>
  <si>
    <t>冷水江市高级技工学校家属楼</t>
  </si>
  <si>
    <t>2009年9月——2012年6月在冷水江市高级技工学校学习
2012年——2013年8月在深圳鸿准模具公司上班
2013年——至今在冷水江市高级技工学校任教
2015年3月——2017年6月在湖南农业大学学习</t>
  </si>
  <si>
    <t>2013年9月至今一直在学校担任教师职务</t>
  </si>
  <si>
    <t>1021201906131451077228</t>
  </si>
  <si>
    <t>432501199209235510</t>
  </si>
  <si>
    <t>刘帅</t>
  </si>
  <si>
    <t>17363840711</t>
  </si>
  <si>
    <t>1992-09-23</t>
  </si>
  <si>
    <t>湖南省娄底市娄星区新审计局</t>
  </si>
  <si>
    <t>2010.9-2014.6 在湖南科技大学潇湘学院学习
2014.10-2016.3 在邵阳宝庆质量检测有限公司工作
2016.3-至今 在双峰华润燃气有限公司工作</t>
  </si>
  <si>
    <t>1021201906131652557338</t>
  </si>
  <si>
    <t>432503199604170377</t>
  </si>
  <si>
    <t>刘江皓</t>
  </si>
  <si>
    <t>15074796079</t>
  </si>
  <si>
    <t>1996-04-17</t>
  </si>
  <si>
    <t>湖南交通工程学院</t>
  </si>
  <si>
    <t>湖南省涟源市六亩塘镇双石村板桥组</t>
  </si>
  <si>
    <t>湖南省衡阳市蒸湘区湖南交通工程学院</t>
  </si>
  <si>
    <t>篮球，跑步，旅游</t>
  </si>
  <si>
    <t xml:space="preserve">1：获2016-2017学年度“三好学生”
2：全国大学英语等级考试4级证书
3：全国计算机等级考试2级证书
4：普通话水平测试二级乙等
5：获2015-2016学年度学生会“优秀干事”
</t>
  </si>
  <si>
    <t>2018年12月至2019年3月在深圳科瑞技术股份有限公司，进行机床，车床的操作与调试。
2019年4月至今在衡阳市中南科技财经管理学校任班主任</t>
  </si>
  <si>
    <t>1021201906131833087390</t>
  </si>
  <si>
    <t>330624198406115331</t>
  </si>
  <si>
    <t xml:space="preserve"> 王刚</t>
  </si>
  <si>
    <t>18967561813</t>
  </si>
  <si>
    <t>1984-06-11</t>
  </si>
  <si>
    <t>绍兴新昌</t>
  </si>
  <si>
    <t>浙江省新昌东方润园1幢</t>
  </si>
  <si>
    <t xml:space="preserve">2000.9--2003.7 新昌县鼓山中学
2003.9-2007.7  中国计量学院  机械设计制造及自动化 学士学位
2007.7-2015.10   新昌县大市聚职业中学   中学教师  负责数控铣实训教学
2015.10-至今     杭州导对教育科技股份有限公司     事业部  教研主管
</t>
  </si>
  <si>
    <t>1021201906131838327393</t>
  </si>
  <si>
    <t>432524198908016130</t>
  </si>
  <si>
    <t>李湘娄</t>
  </si>
  <si>
    <t>18975693996</t>
  </si>
  <si>
    <t>东莞理工学院城市学院</t>
  </si>
  <si>
    <t>新化县曹家镇水江村</t>
  </si>
  <si>
    <t>2008.9-2012.6就读于东莞理工学院城市学院机电工程系
2007.9-2008.6就读于湖南省行知中学
2004.9-2007.6就读于湖南省新化县第三中学
2001.9-2004.6就读于湖南省新化县曹家镇水江中学
1994.9-2001.6就读于湖南省新化县曹家镇水江完小</t>
  </si>
  <si>
    <t>1021201906132032127469</t>
  </si>
  <si>
    <t>43072219920501894X</t>
  </si>
  <si>
    <t>童亮</t>
  </si>
  <si>
    <t>19973191223</t>
  </si>
  <si>
    <t>1992-05-01</t>
  </si>
  <si>
    <t>长沙市岳麓区天马小区</t>
  </si>
  <si>
    <t xml:space="preserve">    为人活泼开朗，处事认真负责。具有良好的沟通能力，有较强的组织能力和领导能力。谢谢</t>
  </si>
  <si>
    <t>初级中学教师资格证（认定）</t>
  </si>
  <si>
    <t>1021201906132152497510</t>
  </si>
  <si>
    <t>432502199209164333</t>
  </si>
  <si>
    <t>李基坚</t>
  </si>
  <si>
    <t>15973822452</t>
  </si>
  <si>
    <t>湖南省冷水江市梓龙乡周头村六组</t>
  </si>
  <si>
    <t>湖南省娄底市冷水江市冷水江市高级技工学校</t>
  </si>
  <si>
    <t>2012年9月至今在冷水江市高级技工学校工作</t>
  </si>
  <si>
    <t>2016年娄底市首届教师职业技能竞赛“焊工”第二名
2016年娄底市“技术能手”</t>
  </si>
  <si>
    <t>1021201906140945357628</t>
  </si>
  <si>
    <t>432524199112097718</t>
  </si>
  <si>
    <t>康电</t>
  </si>
  <si>
    <t>13108391209</t>
  </si>
  <si>
    <t>1991-12-09</t>
  </si>
  <si>
    <t>机械维修及检测技术教育</t>
  </si>
  <si>
    <t>助理讲师</t>
  </si>
  <si>
    <t>广元中核职业技术学院</t>
  </si>
  <si>
    <t>2012年9月-2017年7月  天津职业技术师范大学
2017年8月-2019年1月  广元中核职业技术学院</t>
  </si>
  <si>
    <t>1021201906141018547655</t>
  </si>
  <si>
    <t>432524199007215479</t>
  </si>
  <si>
    <t>龙胜</t>
  </si>
  <si>
    <t>18007389090</t>
  </si>
  <si>
    <t>1990-07-21</t>
  </si>
  <si>
    <t>354813310@qq.com</t>
  </si>
  <si>
    <t>冷水江市民政局</t>
  </si>
  <si>
    <t>数控装调维修高级工证</t>
  </si>
  <si>
    <t>2015.4</t>
  </si>
  <si>
    <t>2005.9-2008.7 就读于新化县第三中学
2008.9-2010.7 就读于娄底市高级技工学校
2010.9-2015.7 就读于天津职业技术师范大学
2015.7-2018.7 就职于湖南至科铸造有限公司
2018.8-至今   就职于冷水江市高级技工学校</t>
  </si>
  <si>
    <t xml:space="preserve">   2018.8起，在冷水江市高级技工学校担任机械系数控专职教师</t>
  </si>
  <si>
    <t>1021201906141145357713</t>
  </si>
  <si>
    <t>432502199003174376</t>
  </si>
  <si>
    <t>李洪胜</t>
  </si>
  <si>
    <t>15399892397</t>
  </si>
  <si>
    <t>1990-03-17</t>
  </si>
  <si>
    <t>国家开放大学</t>
  </si>
  <si>
    <t>湖南省冷水江市渣渡镇周头村六组</t>
  </si>
  <si>
    <t>2018.1</t>
  </si>
  <si>
    <t>冷水江市高级技校家属区</t>
  </si>
  <si>
    <t>2012至今冷水江市高级技校工作</t>
  </si>
  <si>
    <t>1021201906141146227715</t>
  </si>
  <si>
    <t>430522198808293945</t>
  </si>
  <si>
    <t>15399892326</t>
  </si>
  <si>
    <t>1988-08-29</t>
  </si>
  <si>
    <t>湖南省新邵县坪上镇灰溪村</t>
  </si>
  <si>
    <t>2010年至今在冷水江市高级技工学校工作</t>
  </si>
  <si>
    <t>1021201906141217037727</t>
  </si>
  <si>
    <t>432503199208144695</t>
  </si>
  <si>
    <t>黄皓</t>
  </si>
  <si>
    <t>1869289389</t>
  </si>
  <si>
    <t>1992-08-14</t>
  </si>
  <si>
    <t>湖南省涟源市渡头塘美庄村美庄组</t>
  </si>
  <si>
    <t>2017-07-00</t>
  </si>
  <si>
    <t>1136271714@QQ.COM</t>
  </si>
  <si>
    <t>2018-10到2019-06 工作于长沙昊博机械有限公司
2019-06到现今    任教于武冈市富田技校</t>
  </si>
  <si>
    <t>1021201906141258017757</t>
  </si>
  <si>
    <t>430522198809162891</t>
  </si>
  <si>
    <t>陈青海</t>
  </si>
  <si>
    <t>13873853441</t>
  </si>
  <si>
    <t>1988-09-16</t>
  </si>
  <si>
    <t>湖南省新邵县潭溪镇</t>
  </si>
  <si>
    <t>湖南省冷水江市万盛广场三栋</t>
  </si>
  <si>
    <t>05年至09年于邵阳学院就学
09年毕业后就业于冷水江博长钢铁有限公司从事机械相关行业至今</t>
  </si>
  <si>
    <t>1021201906141612037861</t>
  </si>
  <si>
    <t>431121199602293437</t>
  </si>
  <si>
    <t>周辉</t>
  </si>
  <si>
    <t>13142011950</t>
  </si>
  <si>
    <t>426100</t>
  </si>
  <si>
    <t>1143758915@qq.com</t>
  </si>
  <si>
    <t>湖南省望城区</t>
  </si>
  <si>
    <t>2014.9－2018.7 就读于湖南农业大学
2018.7－2019.4 考研调剂</t>
  </si>
  <si>
    <t>2017.10在蓝山中专学校实习一个月
2017.11在湖北十堰东风汽车厂实习</t>
  </si>
  <si>
    <t>1021201906141816527905</t>
  </si>
  <si>
    <t>431321199602160037</t>
  </si>
  <si>
    <t>王为佳</t>
  </si>
  <si>
    <t>15502257783</t>
  </si>
  <si>
    <t>1996-02-16</t>
  </si>
  <si>
    <t>湖南省双峰县锁石镇和合村上升村名组</t>
  </si>
  <si>
    <t>1274823742@qq.com</t>
  </si>
  <si>
    <t>湖南省双峰县锁石镇芙蓉村</t>
  </si>
  <si>
    <t>中职院校教师资格证</t>
  </si>
  <si>
    <t>运动，读书</t>
  </si>
  <si>
    <t>2014.09~2019.06   天津职业技术师范大学    机械工艺技术（全日制本科）
主修课程：机械设计，材料力学，理论力学，液压与气压传动，机械原理，画法几何及机械制图，机械制造工程原理，数控机床及编程等。
职业技能：数控车技师，UG造型设计师高级，中职院校教师资格证  ，普通话二甲，熟练掌握CAXA、CAXA数控车、CAD、Catia、UG绘图软件和微软办公软件</t>
  </si>
  <si>
    <t xml:space="preserve">="2015.9—2016.6担任班上的信息委员   （负责班级的教学信息的收集、整理与核对）
2016.9—2017.6担任班上的组织委员   （负责班级的组织活动）
2015.9—2017.5担任志愿者协会家教部干事：
积极参与志愿者协会的各项活动，领导其他干事一起参与各类志愿活动的策划；
组织家教活动，主要负责教中小学生数学；带家教工作获得好评。
2018.9—2018.10赴天津电子信息高级技术学校教育实习：
在实习过程中曾担任代理班主任；
讲授课程《电气测量》及《电子技术基础》；</t>
  </si>
  <si>
    <t>1021201906142028157952</t>
  </si>
  <si>
    <t>430426198604170951</t>
  </si>
  <si>
    <t>彭威</t>
  </si>
  <si>
    <t>13107355752</t>
  </si>
  <si>
    <t>1986-04-17</t>
  </si>
  <si>
    <t>湖南省郴州市北湖区香花路4号</t>
  </si>
  <si>
    <t xml:space="preserve">2009年9月至2011年6月湖南邵阳学院（机电一体化技术）
2013年5月考取数控铣床操作工二级技师证
2014年6月至8月参加湖南省铁道学院省级数控应用技术培训
2015年10月至12月参加陕西工业职业技术学院国家级数控应用技术培训
2016年8月广州数控机床厂参加机器人培训
2016年3月至2018年7月湖南工学院（机械设计制造及其自动化）
2017年2月考取数控车工一级高级技师证
2013年至今在郴州工业交通学校担任专任教师和班主任
</t>
  </si>
  <si>
    <t>="数控铣床操作工技师，数控车工高级技师，从事职业教育十余年、先后在郴州师范学校、郴州工业交通学校担任模具数控专业教师及班主任工作。曾先后获得优秀教师，优秀班主任。12年来一直秉承工匠精神。指导学生参加省职业院校技能竞赛获二等奖3个，三等奖4个，市级一等奖多个；参加职业院校信息化教学大赛获国家级三等奖1个，省级二等奖1个，三等奖1个，校级一等奖1个，二等奖2个，市级优秀指导老师；参与中职模具教学改革研究与实践获省职业教育教学成果二等奖；多次参与学校及专业升级重点课题的研究工作，参与《机械制图与CAD》等2</t>
  </si>
  <si>
    <t>1021201906142234388018</t>
  </si>
  <si>
    <t>43112119950310221X</t>
  </si>
  <si>
    <t>刘俊</t>
  </si>
  <si>
    <t>18374996746</t>
  </si>
  <si>
    <t>1995-03-10</t>
  </si>
  <si>
    <t>湖南祁阳</t>
  </si>
  <si>
    <t>1073602342@qq.com</t>
  </si>
  <si>
    <t>湖南省长沙市雨花区兴安路189号</t>
  </si>
  <si>
    <t>中等职业学校教师资格</t>
  </si>
  <si>
    <t>永州市教育局</t>
  </si>
  <si>
    <t>机器人操作与编程，机电一体化装配及调试，伺服控制</t>
  </si>
  <si>
    <t>2014.9-2018.6，于湖南农业大学本科就读
2018.3-至今，于长沙市电子工业学校从事教育教学工作</t>
  </si>
  <si>
    <t>从参加工作至今，一直担任机器人专业班主任，从事机器人操作及编程，伺服控制，机电一体化系统装配及调试，PLC及其应用，钳工等实训教学</t>
  </si>
  <si>
    <t>1021201906150835548069</t>
  </si>
  <si>
    <t>430524199301054432</t>
  </si>
  <si>
    <t>范敏</t>
  </si>
  <si>
    <t>17680941338</t>
  </si>
  <si>
    <t>1993-01-05</t>
  </si>
  <si>
    <t>湖南省隆回县石门乡</t>
  </si>
  <si>
    <t>201209—201606于湖南工程学院学习
201508—201604于上海牧笛汽车模具有限公司实习
201607—201708于深圳鸿利达塑胶制品有限公司任NPI工程师
201709—201808于中民筑友房屋科技有限公司任质量工程师
201809—今于隆回县职业中专代课</t>
  </si>
  <si>
    <t>1021201906150952368113</t>
  </si>
  <si>
    <t>431121199608277315</t>
  </si>
  <si>
    <t>金雄峰</t>
  </si>
  <si>
    <t>13142021701</t>
  </si>
  <si>
    <t>1996-08-27</t>
  </si>
  <si>
    <t>机械设计制造及其自动化教育专业</t>
  </si>
  <si>
    <t>湖南省长沙市宁乡金州大道018号长高电气有限公司</t>
  </si>
  <si>
    <t>学习机械专业六年，从事相关工作一年</t>
  </si>
  <si>
    <t>1021201906150957558116</t>
  </si>
  <si>
    <t>430725198508277716</t>
  </si>
  <si>
    <t>黄勇刚</t>
  </si>
  <si>
    <t>15211215673</t>
  </si>
  <si>
    <t>1985-08-27</t>
  </si>
  <si>
    <t>湖南省农业大学</t>
  </si>
  <si>
    <t>机械设计及其自动化</t>
  </si>
  <si>
    <t>湖南省桃源县</t>
  </si>
  <si>
    <t>2009-08</t>
  </si>
  <si>
    <t>湖南省桃源县御景园805</t>
  </si>
  <si>
    <t>2009-08至今    桃源县职业中专   机电专业教师</t>
  </si>
  <si>
    <t>1021201906151025008133</t>
  </si>
  <si>
    <t>432502198806203834</t>
  </si>
  <si>
    <t>杨波</t>
  </si>
  <si>
    <t>18216491880</t>
  </si>
  <si>
    <t>以婚</t>
  </si>
  <si>
    <t>财富中心</t>
  </si>
  <si>
    <t>2006年9月至2010年6月在湖南人文科技学院学习
2010年6月至2011年在深圳展鹏机电有限公司工作
2012年至2014年8月在娄底市汇德房地产有限公司工作
2014年9月至今在冷水江市高级技工学校工作</t>
  </si>
  <si>
    <t>1021201906151107478152</t>
  </si>
  <si>
    <t>430522198705057819</t>
  </si>
  <si>
    <t>谢焘</t>
  </si>
  <si>
    <t>18390702525</t>
  </si>
  <si>
    <t>1987-05-05</t>
  </si>
  <si>
    <t>湖南省湘潭市岳塘区下摄司下塘小区6栋1单元</t>
  </si>
  <si>
    <t>2012.04-2014.03 海南三星光通信技术有限公司 工艺工程师
2014.04-2015.01 淘宝电商创业
2015.02-2016.06 湘潭国家高新区办公室政策研究室 通讯员
2016.06-2017.09 太平洋财产保险邵阳中心支公司 行政秘书
2017.77-至今     湖南大科激光有限公司 工艺工程师</t>
  </si>
  <si>
    <t>1021201906151512488282</t>
  </si>
  <si>
    <t>430422199702289824</t>
  </si>
  <si>
    <t>贺宇婷</t>
  </si>
  <si>
    <t>13272369910</t>
  </si>
  <si>
    <t>湖南省衡南县宝盖镇</t>
  </si>
  <si>
    <t>2013年至2017年大学本科在读</t>
  </si>
  <si>
    <t>1021201906151532428310</t>
  </si>
  <si>
    <t>452226199404120027</t>
  </si>
  <si>
    <t>覃琼</t>
  </si>
  <si>
    <t>15878747195</t>
  </si>
  <si>
    <t>1994-04-12</t>
  </si>
  <si>
    <t>广西来宾</t>
  </si>
  <si>
    <t>广西省南宁市广西工业技师学院</t>
  </si>
  <si>
    <t>数控机床装调维修工二级</t>
  </si>
  <si>
    <t>2017-03-09</t>
  </si>
  <si>
    <t>2013.9-2017.6:毕业于天津职业技术师范大学
2017.7-至今:在广西工业技师学院任教</t>
  </si>
  <si>
    <t>1021201906151543038328</t>
  </si>
  <si>
    <t>62230119901201281X</t>
  </si>
  <si>
    <t>张庆春</t>
  </si>
  <si>
    <t>15367350301</t>
  </si>
  <si>
    <t>温州大学</t>
  </si>
  <si>
    <t>机械工程及自动化</t>
  </si>
  <si>
    <t>湖南省郴州市苏仙御景湾</t>
  </si>
  <si>
    <t xml:space="preserve">2009年9月-2013年6月就读于温州大学
2013年6月-2015年5月就职于今飞集团
</t>
  </si>
  <si>
    <t>1021201906151612148353</t>
  </si>
  <si>
    <t>430426198408169494</t>
  </si>
  <si>
    <t>高伟</t>
  </si>
  <si>
    <t>17770995200</t>
  </si>
  <si>
    <t>1984-08-16</t>
  </si>
  <si>
    <t>衡阳市珠晖区阳光佳苑</t>
  </si>
  <si>
    <t>2008年至2010年就职于浙江省巴奥米特医疗器械有限公司
2010年至2013年就职于浙江临海市中等职业技术学校
2013年至今就职于衡阳市高级技工学校</t>
  </si>
  <si>
    <t>1021201906101227346532</t>
  </si>
  <si>
    <t>43250219900102231X</t>
  </si>
  <si>
    <t>张文兵</t>
  </si>
  <si>
    <t>15111412006</t>
  </si>
  <si>
    <t>1990-01-02</t>
  </si>
  <si>
    <t>1637595516@qq.com</t>
  </si>
  <si>
    <t>湖南省冷水江市金竹山镇麻溪村9组</t>
  </si>
  <si>
    <t>2016年7月1日</t>
  </si>
  <si>
    <t>涟源市水利局</t>
  </si>
  <si>
    <t>2010.9.1-2014.6.30  长沙理工大学电气工程及其自动化专业学习
2014.7.1-2015.9.17  广西电网公司工作
2016.3.18-2018.8.27  长沙市轨道交通运营有限公司工作
2018.9.1-今   涟源市水利局工作</t>
  </si>
  <si>
    <t>1021201906130859276719</t>
  </si>
  <si>
    <t>432524199107095814</t>
  </si>
  <si>
    <t>刘航</t>
  </si>
  <si>
    <t>13973893613</t>
  </si>
  <si>
    <t>1991-07-09</t>
  </si>
  <si>
    <t>湖南省新化县上渡办事处上梅东路30号1栋142号</t>
  </si>
  <si>
    <t>本人在校期间担任班级团支书，系学生会勤工助学部部长。毕业后在浙江百事宝电器有限公司任工程师助理，现就职于湘电风能有限公司，任技术员一职。</t>
  </si>
  <si>
    <t>1021201906130929166778</t>
  </si>
  <si>
    <t>432502199008078332</t>
  </si>
  <si>
    <t>苏洪兴</t>
  </si>
  <si>
    <t>18173845577</t>
  </si>
  <si>
    <t>1990-08-07</t>
  </si>
  <si>
    <t>409922752@qq.com</t>
  </si>
  <si>
    <t>湖南省冷水江市岩口镇金星村</t>
  </si>
  <si>
    <t>2014年5月</t>
  </si>
  <si>
    <t>国网怀化供电公司</t>
  </si>
  <si>
    <t>2006.9-2009.6就读于冷水江市第一中学
2009.9-2013.6就读于湖南工学院
2013.7-至今工作于国网新晃县供电公司</t>
  </si>
  <si>
    <t>从事于电气相关工作</t>
  </si>
  <si>
    <t>1021201906131019596868</t>
  </si>
  <si>
    <t>432502198802078319</t>
  </si>
  <si>
    <t>钟晨</t>
  </si>
  <si>
    <t>15073885857</t>
  </si>
  <si>
    <t>1988-02-07</t>
  </si>
  <si>
    <t>湖南省冷水江市岩口镇岩口村六组26号</t>
  </si>
  <si>
    <t>工程师（武汉市职改办）</t>
  </si>
  <si>
    <t>2010年全日制大专毕业于长沙电力职业技术学院电气工程系，就业于中国能源建设集团葛洲坝机电建设有限公司，任职电气施工员，于2012年升任电气一次班副班长；2014年任职于汉能集团金安桥水电站检修部电气班班长，2016年就读于湖南大学电气工程及其自动化专业函授本科，于2018年6月毕业；2017年任职于湖南建工集团下属湘安新能源科技有限公司项目工程师及项目经理；现任职于步步高商业连锁有限公司冷水江信和广场店物业设备部经理</t>
  </si>
  <si>
    <t>1021201906131157157034</t>
  </si>
  <si>
    <t>432502199008073013</t>
  </si>
  <si>
    <t>潘强</t>
  </si>
  <si>
    <t>18692816773</t>
  </si>
  <si>
    <t>417505</t>
  </si>
  <si>
    <t>湖南省娄底市冷水江碱厂一生活区18栋1单元402</t>
  </si>
  <si>
    <t>2008年至2012年长沙理工大学读书
2012年至今大唐华银金竹山火力发电分公司工作</t>
  </si>
  <si>
    <t>1021201906131244157091</t>
  </si>
  <si>
    <t>432522199011147402</t>
  </si>
  <si>
    <t>王美</t>
  </si>
  <si>
    <t>15387386960</t>
  </si>
  <si>
    <t>1990-11-14</t>
  </si>
  <si>
    <t>湖南省娄底市冷水江市江北新村</t>
  </si>
  <si>
    <t>2013年7月至今就职于大唐华银金竹山火力发电有限公司</t>
  </si>
  <si>
    <t>1021201906131521507265</t>
  </si>
  <si>
    <t>432503199310034011</t>
  </si>
  <si>
    <t>严广丰</t>
  </si>
  <si>
    <t>18773801058</t>
  </si>
  <si>
    <t>1993-10-03</t>
  </si>
  <si>
    <t>电气系统及其自动化</t>
  </si>
  <si>
    <t>191794946@qq,com</t>
  </si>
  <si>
    <t>湖南省娄底市娄星区学院路</t>
  </si>
  <si>
    <t>爱学、乐学</t>
  </si>
  <si>
    <t>2013年06月—2016年09月毕业于湖南电子科技学院机电一体化专业； 2018年10月荣获“国家奖学金”； 2017年10月荣获“国家励志奖学金”； 2016年10月—2017年12月毕业于长沙理工大学电气系统及其自动化专业； 2008年09月—2013年06月毕业于娄底工贸机电专业。</t>
  </si>
  <si>
    <t>="2018年09月—至今担任机器人专业1719班班主任； 2018年11月在校运会上荣获“二等奖”； 2018年11月校拔河比赛荣获“二等奖”； 2018年09月在以“创文明校园，做文明学生”黑板报评比中荣获“优胜奖”； 2018年1月4日—1月14日参加“工业、智能机器人应用技术培训班”，已结业； 2017年02月—2018年06月担任机电专业1617班班主任； 2017年下学期被学校评为“优秀班级”； 2017年带学生参加技能抽查，荣获机电专业成绩名列前茅； 2017年10月在校运会上荣获“团体三等</t>
  </si>
  <si>
    <t>1021201906131850147406</t>
  </si>
  <si>
    <t>330721199006176910</t>
  </si>
  <si>
    <t>洪青辉</t>
  </si>
  <si>
    <t>18867918937</t>
  </si>
  <si>
    <t>1990-06-17</t>
  </si>
  <si>
    <t>浙江金华</t>
  </si>
  <si>
    <t>浙江省金华市八一南街金桂院二期九栋</t>
  </si>
  <si>
    <t>2013年至今 国网浙江武义县供电有限公司</t>
  </si>
  <si>
    <t>1021201906132011567458</t>
  </si>
  <si>
    <t>432524199103220630</t>
  </si>
  <si>
    <t>刘哲文</t>
  </si>
  <si>
    <t>13975420722</t>
  </si>
  <si>
    <t>1991-03-22</t>
  </si>
  <si>
    <t>湖南省新化县西河镇刘家村</t>
  </si>
  <si>
    <t>2014年7月至2015年12月  广州珠江电力有限公司
2016年1月至2016年12月  广州发展电力科技有限公司
2018年7月至今          浏阳市公路管理局</t>
  </si>
  <si>
    <t>1021201906132037387472</t>
  </si>
  <si>
    <t>430304199107205050</t>
  </si>
  <si>
    <t>罗京</t>
  </si>
  <si>
    <t>15399820622</t>
  </si>
  <si>
    <t>1991-07-20</t>
  </si>
  <si>
    <t>湖南怀化溆浦县</t>
  </si>
  <si>
    <t>从200906到201306就读于湖南工学院</t>
  </si>
  <si>
    <t>1021201906141326547776</t>
  </si>
  <si>
    <t>432524199407078346</t>
  </si>
  <si>
    <t>陈华</t>
  </si>
  <si>
    <t>15581283278</t>
  </si>
  <si>
    <t>电气自动化</t>
  </si>
  <si>
    <t>湖南省长沙市芙蓉区马坡岭街道市城建职业技术学校</t>
  </si>
  <si>
    <t>2012.9-2016.6  邵阳学院 电气工程系 自动化专业 工学学士
2016年 三好学生、乙等奖学金
2015年 三好学生、乙等奖学金
2014年 国家励志奖学金、丙等奖学金  
2013年 系优秀学生干部、社会实践活动积极分子
教师资格证(小学数学）
2019.02-至今  ◆长沙现代应用技工学校-班主任/任课教师
2017.07-2019.01  ◆湖南领动科技教育有限公司-校区主管
2016.07-2017.07  ◆湖南大云新能电力技术有限公司-科研人员</t>
  </si>
  <si>
    <t>1021201906141926237929</t>
  </si>
  <si>
    <t>430521198711141674</t>
  </si>
  <si>
    <t>韩鹏</t>
  </si>
  <si>
    <t>18073833877</t>
  </si>
  <si>
    <t>湖南省娄底市娄星区黄泥塘办事处</t>
  </si>
  <si>
    <t>湖南省娄底市娄星区涟钢焦化厂二炼焦车间</t>
  </si>
  <si>
    <t>毕业九年一直在涟源钢铁公司从事技术员工作，教师子弟，一直想从事教师岗位。</t>
  </si>
  <si>
    <t>1021201906142104517969</t>
  </si>
  <si>
    <t>432524198705165419</t>
  </si>
  <si>
    <t>周长</t>
  </si>
  <si>
    <t>18923092161</t>
  </si>
  <si>
    <t>上海海事大学</t>
  </si>
  <si>
    <t>广东省广州市</t>
  </si>
  <si>
    <t>广州市南沙区优山美墅</t>
  </si>
  <si>
    <t>2008.7-2017.8 广船国际有限公司 质量经理
2017.8至今 广州市机电高级技工学校 教师</t>
  </si>
  <si>
    <t>1021201906142141107988</t>
  </si>
  <si>
    <t>430522199703163890</t>
  </si>
  <si>
    <t>刘呈缵</t>
  </si>
  <si>
    <t>18773819258</t>
  </si>
  <si>
    <t>湖南省新邵县坪上镇水竹村</t>
  </si>
  <si>
    <t>422909</t>
  </si>
  <si>
    <t>1043937050@qq.com</t>
  </si>
  <si>
    <t>湖南省新邵县坪上镇水竹村2组</t>
  </si>
  <si>
    <t>教师资格证、高级工证、普通话等级证</t>
  </si>
  <si>
    <t>粉笔，硬笔，乒乓球</t>
  </si>
  <si>
    <t>我是一名来自天津职业技术师范大学的应届毕业生，所学专业为电气工程及其自动化，天津职业技术师范大学是以培养职业教育师资为主要任务、具有博士、硕士学位授权点、人才培养特色为“本科＋技师”的新模式的公办高等师范院校。学校每个学期都有一个月的实训课，如金工实习、配盘、PLC编程、焊电路板等，我都认真完成了，并取得中级工证书以及高级工证书。我学习了职业教育学、教育心理学等课程，获得了校级学习优秀奖学金，在教育实习时，我取得了有的成绩，并获得了教师资格证。</t>
  </si>
  <si>
    <t>天津职业技术师范大学附属高级技术学校电气1805班教育实习指导学生实验、实习，课程教案书写、讲授；班主任实习等日常工作并取得优的成绩</t>
  </si>
  <si>
    <t>1021201906151557088339</t>
  </si>
  <si>
    <t>432524198409161579</t>
  </si>
  <si>
    <t>吴志辉</t>
  </si>
  <si>
    <t>15277439408</t>
  </si>
  <si>
    <t>1984-09-16</t>
  </si>
  <si>
    <t>黑龙江工程学院</t>
  </si>
  <si>
    <t>广西梧州市万秀区钱鉴路45号</t>
  </si>
  <si>
    <t>广西梧州市万秀区钱鉴路54号</t>
  </si>
  <si>
    <t>2005-2009年黑龙江工程学院电气工程及其自动化专业学习
2009-至今 中船桂江造船有限公司设计部电装课 负责船舶电气设计</t>
  </si>
  <si>
    <t>1021201906110925206538</t>
  </si>
  <si>
    <t>432524199410080017</t>
  </si>
  <si>
    <t>杨文涛</t>
  </si>
  <si>
    <t>15507406760</t>
  </si>
  <si>
    <t>1994-10-08</t>
  </si>
  <si>
    <t>ywt4321@126.com</t>
  </si>
  <si>
    <t>湖南省新化县上梅镇园艺场村第六村民小组26号</t>
  </si>
  <si>
    <t>2017年6月毕业于湖南人文科技学院，2017.6-至今就职于老百姓大药房全国管理机构计算机软件工程师一职。　</t>
  </si>
  <si>
    <t>1.2013年从澧县职业中专学校毕业，所学专业为计算机专业，熟悉职高教育方式，学习方式； 2.2017年从湖南人文科技学院毕业，所学专业为计算机科学与技术，熟悉大学老师对计算机专业的培养方式与指导方针政策； 3.在老百姓大药房全国管理机构从事java软件工程师，熟悉软件公司对专业领域的要求，熟悉IT行业的发展与趋势。 　</t>
  </si>
  <si>
    <t>1021201906120944156617</t>
  </si>
  <si>
    <t>431381199009270020</t>
  </si>
  <si>
    <t>袁丽娟</t>
  </si>
  <si>
    <t>15173851627</t>
  </si>
  <si>
    <t>1990-09-27</t>
  </si>
  <si>
    <t>2012年</t>
  </si>
  <si>
    <t>冷水江市公交公司家属区</t>
  </si>
  <si>
    <t>我叫袁丽娟，毕业于长沙通信学院计算机管理专业，在校期间考了中南大学函授本科。自毕业后一直任教冷水江市高级技工学校计算机教师，一直专研计算机类科目。希望给我这个机会！</t>
  </si>
  <si>
    <t>1021201906130913296746</t>
  </si>
  <si>
    <t>432502198712100017</t>
  </si>
  <si>
    <t>高龙</t>
  </si>
  <si>
    <t>18684521071</t>
  </si>
  <si>
    <t>1987-12-10</t>
  </si>
  <si>
    <t>湖南省冷水江市冷金居委会1组</t>
  </si>
  <si>
    <t>2016年01月31日</t>
  </si>
  <si>
    <t>湖南省冷水江工业学校</t>
  </si>
  <si>
    <t xml:space="preserve"> 本人在冷水江工业学校从事电子商务教学多年，带领学生参加电子商务技能竞赛获得娄底地区第三名，工作认真负责，踏实、细致而有耐心，有上进心、动手能力强，能吃苦耐劳。</t>
  </si>
  <si>
    <t>1021201906131226427069</t>
  </si>
  <si>
    <t>43252419910729651X</t>
  </si>
  <si>
    <t>况志伟</t>
  </si>
  <si>
    <t>18874236445</t>
  </si>
  <si>
    <t>1991-07-29</t>
  </si>
  <si>
    <t>湖南省新化县桑梓镇前程村第五村民小组</t>
  </si>
  <si>
    <t>湖南省娄底市冷水江市红日路富成园小区</t>
  </si>
  <si>
    <t>本人2015年6月毕业后一直在计算机相关领域工作，对计算机非常热爱，掌握了解计算机基础知识</t>
  </si>
  <si>
    <t>1021201906131559557297</t>
  </si>
  <si>
    <t>432502199008270017</t>
  </si>
  <si>
    <t>吴袁勇</t>
  </si>
  <si>
    <t>18711896511</t>
  </si>
  <si>
    <t>1990-08-27</t>
  </si>
  <si>
    <t>2014年2月——至今  冷水江市高级技工学校 教师</t>
  </si>
  <si>
    <t>1021201906131638427325</t>
  </si>
  <si>
    <t>432524198901136471</t>
  </si>
  <si>
    <t>杨助辉</t>
  </si>
  <si>
    <t>15080841953</t>
  </si>
  <si>
    <t>1989-01-13</t>
  </si>
  <si>
    <t>湖南省娄底市新化县桑梓镇坪溪村</t>
  </si>
  <si>
    <t xml:space="preserve">2005.9--2008.6  高中  就读于新化上梅中学
2008.9--2014.6   本科就读于长沙理工大学计算机科学与技术专业
2014.7--2016年就业于深圳飞优特科技有限公司
2017年――2019年就业于湖南省福鑫电子有限公司
</t>
  </si>
  <si>
    <t>1021201906132122147494</t>
  </si>
  <si>
    <t>432502199803308328</t>
  </si>
  <si>
    <t>肖琦</t>
  </si>
  <si>
    <t>15243901556</t>
  </si>
  <si>
    <t>1998-03-30</t>
  </si>
  <si>
    <t xml:space="preserve">邵阳学院 </t>
  </si>
  <si>
    <t>湖南省冷水江市铎山镇红岩居委会</t>
  </si>
  <si>
    <t>湖南省邵阳市新邵县坪上镇石泉村</t>
  </si>
  <si>
    <t>高中信息技术教师资格证</t>
  </si>
  <si>
    <t>2019-6-14</t>
  </si>
  <si>
    <t>2015.9-2019.6在邵阳学院学习</t>
  </si>
  <si>
    <t>1021201906132152167509</t>
  </si>
  <si>
    <t>430522199503217575</t>
  </si>
  <si>
    <t>彭诗清</t>
  </si>
  <si>
    <t>18627310624</t>
  </si>
  <si>
    <t>湖南省新邵县迎光乡上沙溪村</t>
  </si>
  <si>
    <t>422916</t>
  </si>
  <si>
    <t>363114331@qq.com</t>
  </si>
  <si>
    <t>湖南省新邵县新邵职业中专</t>
  </si>
  <si>
    <t>计算机编程、打篮球</t>
  </si>
  <si>
    <t>2017年大学毕业后再新邵职业中专代课，计算机专业课程</t>
  </si>
  <si>
    <t>1021201906141319337769</t>
  </si>
  <si>
    <t>432524199706228826</t>
  </si>
  <si>
    <t>龚雅琪</t>
  </si>
  <si>
    <t>15973821607</t>
  </si>
  <si>
    <t>1997-06-22</t>
  </si>
  <si>
    <t>1580495943@qq.com</t>
  </si>
  <si>
    <t>湖南省新化县圳上镇</t>
  </si>
  <si>
    <t>1.取得高中信息技术教师资格证
2.通过二级C语言考试
3.获得2019届省级优秀毕业生</t>
  </si>
  <si>
    <t>1021201906151117068160</t>
  </si>
  <si>
    <t>432502198606240032</t>
  </si>
  <si>
    <t>谢强</t>
  </si>
  <si>
    <t>18673890066</t>
  </si>
  <si>
    <t>1986-06-24</t>
  </si>
  <si>
    <t>武汉大学国际软件学院</t>
  </si>
  <si>
    <t>2008-07-01</t>
  </si>
  <si>
    <t>普通群众</t>
  </si>
  <si>
    <t>2004-2008就读于武汉大学国际软件本科
2008-2010就读于武汉大学国际软件学院工程硕士
2010-2016长沙工作
2016至今冷水江市民政局工作</t>
  </si>
  <si>
    <t>1021201906151322008223</t>
  </si>
  <si>
    <t>432502198909050041</t>
  </si>
  <si>
    <t>蒋瑛</t>
  </si>
  <si>
    <t>18692823355</t>
  </si>
  <si>
    <t>1989-09-05</t>
  </si>
  <si>
    <t>2008年9月—2011年6月，就读长沙师范学院视觉传达设计专业
2014年9月-2016年6月，就读国家开放大学计算机科学与技术专业，取得非全日制本科文凭。</t>
  </si>
  <si>
    <t>1021201906112207376605</t>
  </si>
  <si>
    <t>431322199404010085</t>
  </si>
  <si>
    <t>段敏利</t>
  </si>
  <si>
    <t>18874880949</t>
  </si>
  <si>
    <t>1994-04-01</t>
  </si>
  <si>
    <t>湖南农业大学东方科技大学</t>
  </si>
  <si>
    <t>湖南娄底市新化县汽车西站</t>
  </si>
  <si>
    <t>电子商务教师资格证</t>
  </si>
  <si>
    <t>2012.09-2016.06年 就读于 湖南农业大学东方科技学院 电子商务专业
2016年9月-2017年5月 在东莞品冠帽袋有限公司，从事电商专员
2017年9月-至今  在新化县职业中专学校担任电子商务老师</t>
  </si>
  <si>
    <t>2016年9月-2017年5月 在东莞品冠帽袋有限公司，从事电商专员
2017年9月-至今  在新化县职业中专学校担任电子商务老师</t>
  </si>
  <si>
    <t>1021201906131620287308</t>
  </si>
  <si>
    <t>432502199804190026</t>
  </si>
  <si>
    <t>李为</t>
  </si>
  <si>
    <t>18569408180</t>
  </si>
  <si>
    <t>641407582@qq.com</t>
  </si>
  <si>
    <t>湖南省娄底市冷水江市尚东桃源B栋二单元601</t>
  </si>
  <si>
    <t xml:space="preserve">本人拥有全国计算机等级二级、普通话二级甲等、大学英语四级考试、C1驾驶执照等证书。
本人通过四年电子商务专业的学习，具有扎实的理论知识，对与电子商务行业具有高度的敏感性和关注度。对电商具有极大的热情。
本人为人和善，沟通能力较强，责任心强。思维活跃，耐心十足，富有联想力。
</t>
  </si>
  <si>
    <t xml:space="preserve">2017年10月至11月在蜜糖培训托管中心担任兼职老师。
2017年11月至12月在湖南科迪尔集团担任科学老师。
</t>
  </si>
  <si>
    <t>1021201906132124457496</t>
  </si>
  <si>
    <t>431121198910010123</t>
  </si>
  <si>
    <t>李玉香</t>
  </si>
  <si>
    <t>15013626599</t>
  </si>
  <si>
    <t>西安邮电大学</t>
  </si>
  <si>
    <t>深圳市南山区桂庙路24号荔园大厦甲栋4F</t>
  </si>
  <si>
    <t>3461763170@qq.com</t>
  </si>
  <si>
    <t>湖南省祁阳县东长街20号</t>
  </si>
  <si>
    <t>深圳人才市场</t>
  </si>
  <si>
    <t>淘宝开店，网店推广</t>
  </si>
  <si>
    <t xml:space="preserve">2013.08-2016.05 中通阳光保险经纪有限公司  网站运营
2016.06-2016.12 深圳互创电子商务有限公司 淘宝运营
2017.01-2017.10 深圳通拓科技有限公司  速卖通运营
2017.11-2018.04 深圳美云集网络科技有限责任公司 运营主管
2018.05-2019.1   深圳泽汇科技有限公司 ebay海外仓高级运营
2019.02-至今 湖南高尔夫旅游职业学院 大专部 电子商务教师
</t>
  </si>
  <si>
    <t>淘宝店打造过3个大爆款，日销最高超过200单。
速卖通8个月将1个新店铺做成银牌店铺，运营1个摄影专营店月销额8万美金，摄影andoer官方旗舰店月销额12万美金。
ebay美国小账号2个月从日均20单到日均100单，一周能打造2个爆款以上，曾经有个产品在1个月做到1000单以上，最高纪录该产品每天100单以上。</t>
  </si>
  <si>
    <t>1021201906150908088080</t>
  </si>
  <si>
    <t>432502199107010034</t>
  </si>
  <si>
    <t>李宇江</t>
  </si>
  <si>
    <t>18173813083</t>
  </si>
  <si>
    <t>1991-07-01</t>
  </si>
  <si>
    <t>湖南省冷水江市锑都中路103号</t>
  </si>
  <si>
    <t>2009年9月—2013年6月就读宇湖南商学院北津学院
2013年6月—至今自由职业</t>
  </si>
  <si>
    <t>1021201906061933106497</t>
  </si>
  <si>
    <t>431228199707103249</t>
  </si>
  <si>
    <t>郭淑琦</t>
  </si>
  <si>
    <t>18274540291</t>
  </si>
  <si>
    <t>1997-07-10</t>
  </si>
  <si>
    <t>酒店管理专业</t>
  </si>
  <si>
    <t>572068582@qq.com</t>
  </si>
  <si>
    <t>湖南省怀化市芷江侗族自治县飞虎路名城佳园</t>
  </si>
  <si>
    <t>韩语</t>
  </si>
  <si>
    <t>1.热爱酒店行业
2.梦想成为教师
3.乐于助人，性格开朗</t>
  </si>
  <si>
    <t>在专业实习中被评为优秀实习生</t>
  </si>
  <si>
    <t>1021201906130922216762</t>
  </si>
  <si>
    <t>432524199301168343</t>
  </si>
  <si>
    <t>王金花</t>
  </si>
  <si>
    <t>15974203246</t>
  </si>
  <si>
    <t>1993-01-16</t>
  </si>
  <si>
    <t>湖南省娄底市新化县白溪镇富溪村六组</t>
  </si>
  <si>
    <t>初级导游证</t>
  </si>
  <si>
    <t>2013-3</t>
  </si>
  <si>
    <t>2011/9-2016/6  湖南女子学院 本科
2016/6-2018/9  长沙旅行社  导游
2018/9-2019/2  长沙县职业中专 旅游管理老师</t>
  </si>
  <si>
    <t>2016/6-2018/9  长沙旅行社  导游
2018/9-2019/2  长沙县职业中专 旅游管理老师</t>
  </si>
  <si>
    <t>1021201906131000166834</t>
  </si>
  <si>
    <t>432502199502130036</t>
  </si>
  <si>
    <t>曾铭</t>
  </si>
  <si>
    <t>18874728321</t>
  </si>
  <si>
    <t>1995-02-13</t>
  </si>
  <si>
    <t>516270175@qq.com</t>
  </si>
  <si>
    <t>湖南师范大学二里半校区研究生五舍</t>
  </si>
  <si>
    <t>导游证</t>
  </si>
  <si>
    <t>2016年11月</t>
  </si>
  <si>
    <t>湖南省就业指导中心</t>
  </si>
  <si>
    <t>2009年9月-2012年6月就读于冷水江市第一中学
2012年9月-2016年6月就读于湖南城市学院  旅游管理专业 全日制统招
2016年9月-2019年6月就读于湖南师范大学  饭店管理专业
全日制统招</t>
  </si>
  <si>
    <t>="1、湖南省社会科学基金项目《湖南省产业展会的产业监测模型及应用研究（17JD55）》
协助编写研究内容，实施项目调研方案，协助团队实地调研及资料分析；
2、长沙会展产业园项目可行性研究报告
协助拟定项目研究方法、研究内容，制定研究计划及研究方案； 
3、2019年中国新材料产业发展大会暨长沙国际新材料产业博览会策划项目
协助编写参展手册、展会营销推广、人员招聘
4、2018年长沙市会展行业年会策划项目
协助年会工作人员调动，编写参会企事业单位介绍词，年会主持串讲手稿；
5、《长沙市地方</t>
  </si>
  <si>
    <t>1021201906131038536900</t>
  </si>
  <si>
    <t>430521198412230749</t>
  </si>
  <si>
    <t>姜艳</t>
  </si>
  <si>
    <t>15898406036</t>
  </si>
  <si>
    <t>1984-12-23</t>
  </si>
  <si>
    <t>湖南省邵东县宋家塘街道办事处</t>
  </si>
  <si>
    <t>2008年取得导游资格证、 2012年到2014年在湖南海外旅游有限公司担任旅游顾问、 2015年到2017年在安化梅城昂立外语培训机构担任英语教师</t>
  </si>
  <si>
    <t>1021201906131052106923</t>
  </si>
  <si>
    <t>430525199010034526</t>
  </si>
  <si>
    <t>尹巧英</t>
  </si>
  <si>
    <t>13308419622</t>
  </si>
  <si>
    <t>湖南省邵阳市洞口县山门镇路边村店里组</t>
  </si>
  <si>
    <t>2005.09-2008.06  洞口县第四中学
2008.09-2012.06  邵阳学院</t>
  </si>
  <si>
    <t>1021201906140929537610</t>
  </si>
  <si>
    <t>410324199010030022</t>
  </si>
  <si>
    <t>欧阳晨曦</t>
  </si>
  <si>
    <t>18373809338</t>
  </si>
  <si>
    <t>湖南省冷水江市审计局</t>
  </si>
  <si>
    <t xml:space="preserve">2019年9月至2013年就读于中南林业科技大学
2013年9月至今冷水江市高级技工学校任教
</t>
  </si>
  <si>
    <t>从事旅游教师工作六年</t>
  </si>
  <si>
    <t>1021201906140934037616</t>
  </si>
  <si>
    <t>432502198702090070</t>
  </si>
  <si>
    <t>李志兴</t>
  </si>
  <si>
    <t>15570838883</t>
  </si>
  <si>
    <t>1987-02-09</t>
  </si>
  <si>
    <t>952066084@qq.com</t>
  </si>
  <si>
    <t>湖南省冷水江市冷钢社区</t>
  </si>
  <si>
    <t xml:space="preserve">="2008年2月-2008年9月
北京金茂威斯汀大饭店管理实习生、北京奥运会酒店VIP客户接待组成员
接受五星级酒店全封闭式培训，为北京奥运会期间接待美国、新加坡、墨西哥、南非及中国五个国家的元首提供服务。北京奥运会期间主要接待美国代表团，为美国代表团团长、前总统老布什、美国总统布什及当时中国国家副主席习近平提供服务。
009年7月—2009年12月  
浙江金悦王朝投资有限公司
工作职位：储备干部、行政主管、培训师&amp;#160;&amp;#160; 
工作部门：行政办公室&amp;#160;&amp;#160;  </t>
  </si>
  <si>
    <t>1021201906141346247791</t>
  </si>
  <si>
    <t>432524198608066443</t>
  </si>
  <si>
    <t>杨建梅</t>
  </si>
  <si>
    <t>18373877834</t>
  </si>
  <si>
    <t>1986-08-06</t>
  </si>
  <si>
    <t>515630114@qq.com</t>
  </si>
  <si>
    <t>新化县桑梓镇镇政府</t>
  </si>
  <si>
    <t>2006年</t>
  </si>
  <si>
    <t>交际沟通</t>
  </si>
  <si>
    <t>2005年-2009年 在怀化学院就读旅游管理
2009年-2012年 在娄底旅行社做导游
2014年-2015年 在怀化一所职业中专教书
2016年至今    在鑫星电陶做办公室主任</t>
  </si>
  <si>
    <t>2014年在怀化一所职业中专教书</t>
  </si>
  <si>
    <t>1021201906141549017851</t>
  </si>
  <si>
    <t>432524199602106728</t>
  </si>
  <si>
    <t>刘利</t>
  </si>
  <si>
    <t>15073187590</t>
  </si>
  <si>
    <t>1996-02-10</t>
  </si>
  <si>
    <t>2289319917@qq.com</t>
  </si>
  <si>
    <t>湖南省长沙市雨花区湖南女子学院</t>
  </si>
  <si>
    <t>茶艺，插花，化妆与礼仪</t>
  </si>
  <si>
    <t>我是一名湖南女子学院的应届毕业生，在就读于大学本科这四年期间，所学专业是酒店管理。在这期间学习了有关酒店管理的专业课程：客房实训课程、酒店专业英语、酒店服务心理学、插花与茶道、酒店女子礼仪等课程。大学四年级在长沙北辰洲际酒店兰调全日自助餐厅实习了6个月，充分将老师所教的理论课程应用到实际操作中，并更好的提升了在酒店管理这方面的服务技能。</t>
  </si>
  <si>
    <t xml:space="preserve">2017年获得湖南女子学院旅游系第三届“酒店技能大赛”最佳技能奖、最佳人气奖。
2018年11月-2019年5月 在长沙北辰洲际酒店兰调全日自助餐厅实习
获得普通二甲证书、英语四级证书、全国计算机二级证书
</t>
  </si>
  <si>
    <t>1021201906142210218003</t>
  </si>
  <si>
    <t>432502198701152348</t>
  </si>
  <si>
    <t>李洁</t>
  </si>
  <si>
    <t>15377385891</t>
  </si>
  <si>
    <t>1987-01-15</t>
  </si>
  <si>
    <t>湖南娄底市娄星区湘中园小区15栋</t>
  </si>
  <si>
    <t>高校教师资格证、导游证、高级酒店餐饮技能证、高级酒店客房技能证、</t>
  </si>
  <si>
    <t>2017年、2006年、2013年、2014年</t>
  </si>
  <si>
    <t>舞蹈、健美操、口才、唱歌等</t>
  </si>
  <si>
    <t xml:space="preserve">2004年9月-2007年7月 湖南涉外经济学院读大学
2007年-2008年8月 张家界康辉国际旅行社任职导游
2008年9月-2010年6月 娄底理工专修学院任职旅游专业教师
2010年12月-2012年6月 湖南海外旅行社任职导游
2012年9月--至今任职潇湘职业学院 旅游酒店管理专业专人教师。
</t>
  </si>
  <si>
    <t>1、在旅行社担任地接导游、全陪导游、领队等工作
2、10年的旅游酒店管理专业的教学
3、带学生参加湖南省高职院校技能大赛多次获奖
4、娄底2012年起中职高星级酒店管理的技能抽查、技能比赛我都是命题人以及主评委
5、多次在娄底职业学校教师技能比赛中担任评委</t>
  </si>
  <si>
    <t>1021201906121305366647</t>
  </si>
  <si>
    <t>432502198712295125</t>
  </si>
  <si>
    <t>王琳</t>
  </si>
  <si>
    <t>15367380369</t>
  </si>
  <si>
    <t>1987-12-29</t>
  </si>
  <si>
    <t>湖南省冷水江布溪佳泰家</t>
  </si>
  <si>
    <t>待人和善，工作热情</t>
  </si>
  <si>
    <t>1021201906130901046726</t>
  </si>
  <si>
    <t>510922198706111727</t>
  </si>
  <si>
    <t>左福兰</t>
  </si>
  <si>
    <t>18229928615</t>
  </si>
  <si>
    <t>1987-06-11</t>
  </si>
  <si>
    <t>电子科技大学</t>
  </si>
  <si>
    <t>四川省射洪县青堤乡一村一社</t>
  </si>
  <si>
    <t>2010-2</t>
  </si>
  <si>
    <t>湖南省长沙市宁乡市南站金域南湾小区23栋1单元101室</t>
  </si>
  <si>
    <t>四川省射洪县档案局</t>
  </si>
  <si>
    <t>2006.9--2010.2 电子科技大学
2010.3--至今（结婚、生子）</t>
  </si>
  <si>
    <t>1021201906131006176837</t>
  </si>
  <si>
    <t>432524198910025423</t>
  </si>
  <si>
    <t>周娟</t>
  </si>
  <si>
    <t>13538938065</t>
  </si>
  <si>
    <t>1989-10-02</t>
  </si>
  <si>
    <t>2014.12</t>
  </si>
  <si>
    <t>424358055@qq.com</t>
  </si>
  <si>
    <t>娄底市新化县第三中学</t>
  </si>
  <si>
    <t>自管</t>
  </si>
  <si>
    <t>羽毛球，乒乓球</t>
  </si>
  <si>
    <t>2005.9-2008.6   新化三中              学生
2008.9-2011.7   海南外国语职业学院      学生
2009.9-2014.12  海南师范大学           学生
2011.7-2017.12  广船国际有限公司       质量管理
2018.7至今     新化东方文武学校  高中英语教师（兼英语组组长）</t>
  </si>
  <si>
    <t>2011.7-2017.12在广船国际有限公司工作时，与国外船东交流质量文件与数据上的问题，锻炼了英语沟通能力。   
2018.7至今在新化东方文武学校担任高中英语教师（兼英语组组长），武校的学生在课堂上自制力差，通过一年的实践，很好的锻炼了自己的教学能力与学生管理能力。</t>
  </si>
  <si>
    <t>1021201906131008126842</t>
  </si>
  <si>
    <t>432502199103100120</t>
  </si>
  <si>
    <t>陈璐瑶</t>
  </si>
  <si>
    <t>15387384013</t>
  </si>
  <si>
    <t>1991-03-10</t>
  </si>
  <si>
    <t>冷水江物价局</t>
  </si>
  <si>
    <t>2009―2013湖南人文科技学院
2013―2019洋博士教育</t>
  </si>
  <si>
    <t>1021201906131132486999</t>
  </si>
  <si>
    <t>432503198905077470</t>
  </si>
  <si>
    <t>肖伟兵</t>
  </si>
  <si>
    <t>15570837205</t>
  </si>
  <si>
    <t>1989-05-07</t>
  </si>
  <si>
    <t>935224662@qq.com</t>
  </si>
  <si>
    <t>2011-2015 湖南省郴州市湘南学院
2015-2019 湖南省娄底市涟源市个体经营</t>
  </si>
  <si>
    <t>1021201906131238487087</t>
  </si>
  <si>
    <t>432524199211081623</t>
  </si>
  <si>
    <t>袁琳利</t>
  </si>
  <si>
    <t>15508850993</t>
  </si>
  <si>
    <t>1992-11-08</t>
  </si>
  <si>
    <t>英语（外国语言学及应用语言学）</t>
  </si>
  <si>
    <t>825507716@qq.com</t>
  </si>
  <si>
    <t>湖南省新化县石冲口镇石冲口村</t>
  </si>
  <si>
    <t>2016年5月26日</t>
  </si>
  <si>
    <t>唱歌 吉他</t>
  </si>
  <si>
    <t>2012年9月-2016年6月；就读于湖南人文科技学院，本科
2016年9月-2019年6月；就读于云南师范大学，研究生。</t>
  </si>
  <si>
    <t>="研一做兼职家教，学生高三。通过双方一年的努力，该生的成绩从最开始的三十几分，最后高考提高了到九十几分，这段时间让我学会了怎么样以最快的方法提高学生的分数，耐心+坚持+技巧。
研二参加了第五届研究生教学技能比赛，通过老师的指导及点评，获得了院级一等奖，校级三等奖。在此过程中，我学会了怎么把控课堂，怎么与学生互动，并且将书本的理论知识付出实
践，让我更加热爱教育这一行业。
研二下学期至今，顺利地通过了云南师范大学大外部的面试，并在大外部代课，所接触的学生对象主要有体育艺术的、以及普通本科的学生。在这</t>
  </si>
  <si>
    <t>1021201906131523187266</t>
  </si>
  <si>
    <t>432502198501190024</t>
  </si>
  <si>
    <t>艾青青</t>
  </si>
  <si>
    <t>17397380368</t>
  </si>
  <si>
    <t>1985-01-19</t>
  </si>
  <si>
    <t>2007.6.</t>
  </si>
  <si>
    <t>湖南省冷水江市布溪国土局家属区</t>
  </si>
  <si>
    <t>2015年9月至今 湖南省冷水江市高级技工学校 英语教师
2011年9月至2015年8月 冷水江市丹桔教育    英语教师
2007年8月至2010年6月  广东省普宁市育英中学 英语教师</t>
  </si>
  <si>
    <t>2016年荣获高级技工学校“优秀班主任”称号
2012年荣获丹桔教育“明星教师”称号</t>
  </si>
  <si>
    <t>1021201906131816017377</t>
  </si>
  <si>
    <t>432502198604306026</t>
  </si>
  <si>
    <t>张甜</t>
  </si>
  <si>
    <t>13903020430</t>
  </si>
  <si>
    <t>1986-04-30</t>
  </si>
  <si>
    <t>深圳</t>
  </si>
  <si>
    <t>深圳市龙岗区大光勘村五巷6号601</t>
  </si>
  <si>
    <t>="◆教育经历
★2004—2007年，在湖南人文科技学院英语系进行专科学习
★2007—2009年，在湖南人文科技学院英语系进行本科学习
◆自我评价
本人性格豁达开朗，待人真诚，办事细心，耐心，有较强的自学能力和接受能力。善于与他人交流，沟通，与同学，老师关系融洽，具有亲和力。
大学五年的学习，让我掌握足够的专业知识。诚恳，认真，勤奋，是我对自己的要求；兢兢业业，踏踏实实是我工作的态度
工作10年,走遍欧洲,美洲,亚洲各国,开拓眼界,并对外贸行业有深刻了解.对于开拓学生眼界,结合实事开展教学</t>
  </si>
  <si>
    <t>="多次参加青年志愿者活动
★连续3年从事雅芳娄底直销员工作
★2005年暑假在中国电信冷水江分公司担任大客户经理助理
★2007年3月—4月，在冷水江金星中学进行教育实习
★2008年9月—10月，在娄底外国语学校进行教育实习
★2009年11月—2010年1月，在武汉澳新文化教育咨询有限公司长沙分公司任咨询顾问，主要从事出国留学事宜，包括外国大学的申请，签证的办理等等事宜。
★2010年1月—2010年5月，在湖南大众传媒雅思语言（雅思）学校任课程顾问，主要帮助学生制作学习计划，以达到其目</t>
  </si>
  <si>
    <t>1021201906131948147445</t>
  </si>
  <si>
    <t>432524199204252527</t>
  </si>
  <si>
    <t>彭玉</t>
  </si>
  <si>
    <t>18627605560</t>
  </si>
  <si>
    <t>湖南冷水江新天地</t>
  </si>
  <si>
    <t>于湖南理工学院商务英语专业毕业后从事广告方面工作，有过辅导学生英语的经验，喜欢与学生打交道，专业水平过硬。</t>
  </si>
  <si>
    <t>1021201906132110317486</t>
  </si>
  <si>
    <t>43250219970713302X</t>
  </si>
  <si>
    <t>陈佳艺</t>
  </si>
  <si>
    <t>15873865961</t>
  </si>
  <si>
    <t>1997-07-13</t>
  </si>
  <si>
    <t>湖南省冷水江市碱厂一生活区</t>
  </si>
  <si>
    <t>2019年6月，毕业于南华大学翻译专业，取得文学学士学位证书。
在校担任过校实践部、院实践部干事以及班团支部书记，具有一定的组织能力。</t>
  </si>
  <si>
    <t>2019年3月至6月，任职于长沙学大教育，教学小初高英语。</t>
  </si>
  <si>
    <t>1021201906141847187913</t>
  </si>
  <si>
    <t>432503198912177488</t>
  </si>
  <si>
    <t>杨胜福</t>
  </si>
  <si>
    <t>17373169750</t>
  </si>
  <si>
    <t>2005年9月—2008年6月就读于冷水江市第一中学
2008年9月—2012年6月就读于湖南科技学院英语专业
2012年7月—2013年7月在深圳萨拉摩尔科技有限公司从事外贸业务员工作
2013年8月—2015年8月在长沙朗星商务咨询有限公司从事英语客服工作
2015年8月—2017年1月辞职在家照顾小孩
2017年2月—2017年6月在英才实验学校从事英语教师工作
2017年9月—至今在新化县职业中专学校从事英语教师兼班主任工作</t>
  </si>
  <si>
    <t>1021201906142227348012</t>
  </si>
  <si>
    <t>432501199401207026</t>
  </si>
  <si>
    <t>蔡婧靓</t>
  </si>
  <si>
    <t>15007386926</t>
  </si>
  <si>
    <t>2983956840@qq.com</t>
  </si>
  <si>
    <t>娄底市娄星区株山国际世家4栋1405</t>
  </si>
  <si>
    <t>毕业于湖南商学院北津学院 英语专业
已过大学英语女四六级和专业四级</t>
  </si>
  <si>
    <t>已过大学英语女四六级和专业四级
小学英语教师资格证
获得学校的英语征文比赛三等奖</t>
  </si>
  <si>
    <t>1021201906151038308140</t>
  </si>
  <si>
    <t>430381198702178120</t>
  </si>
  <si>
    <t>甘娜姗</t>
  </si>
  <si>
    <t>15197201019</t>
  </si>
  <si>
    <t>1987-02-17</t>
  </si>
  <si>
    <t>湖南省湘乡市毛田镇</t>
  </si>
  <si>
    <t>201012</t>
  </si>
  <si>
    <t>湖南省湘乡市毛田镇中心小学</t>
  </si>
  <si>
    <t>2014--2019  毛田中心小学代课老师</t>
  </si>
  <si>
    <t>1021201906151546378331</t>
  </si>
  <si>
    <t>432501199601180067</t>
  </si>
  <si>
    <t>邓钰琼</t>
  </si>
  <si>
    <t>18374272559</t>
  </si>
  <si>
    <t>1996-01-18</t>
  </si>
  <si>
    <t>384918328@qq.com</t>
  </si>
  <si>
    <t>湖南省娄底市娄星区东方豪苑</t>
  </si>
  <si>
    <t>2017.05</t>
  </si>
  <si>
    <t>2013--2017， 在衡阳师范学院读书；
2017--2018年， 在娄底技师学院教英语；
2018--至今， 在娄底市第一中学附属实验学校教英语。</t>
  </si>
  <si>
    <t>1021201906130959306833</t>
  </si>
  <si>
    <t>432502199801020013</t>
  </si>
  <si>
    <t>郭晨宏</t>
  </si>
  <si>
    <t>18873811628</t>
  </si>
  <si>
    <t>1057133783@qq.com</t>
  </si>
  <si>
    <t>湖南省冷水江市街道办事处</t>
  </si>
  <si>
    <t>全国计算机等级考试二级MS Office高级应用考试成绩合格，爱好阅读。</t>
  </si>
  <si>
    <t>2003.09-2009.06就读于湖南省冷水江市潘桥小学。
2009.09-2012.06就读于湖南省冷水江市第七中学。
2012.09-2015.06就读于湖南省冷水江市第一中学。
2015.09-2019.06就读于湖南省长沙市湖南师范大学树达学院。</t>
  </si>
  <si>
    <t>2018.09-2018.11，在河南聪鱼教育科技有限公司进行教育实习。
2019.02-2019.07，在湖南省冷水江市第六中学进行代课实践。</t>
  </si>
  <si>
    <t>1021201906131026016877</t>
  </si>
  <si>
    <t>432502199610072320</t>
  </si>
  <si>
    <t>李婷</t>
  </si>
  <si>
    <t>18570346204</t>
  </si>
  <si>
    <t>1996-10-07</t>
  </si>
  <si>
    <t>1140812021@qq.com</t>
  </si>
  <si>
    <t>冷水江市凤凰山庄</t>
  </si>
  <si>
    <t>2017年9月-12月 长沙千叶树培训机构 担任助教
2018年1月-2019年1月  深圳市豹鸣建材有限公司 任行政人事 主要负责公司招聘、培训等及其他行政工作</t>
  </si>
  <si>
    <t>1021201906131028436882</t>
  </si>
  <si>
    <t>431381199312200025</t>
  </si>
  <si>
    <t>邹彬彬</t>
  </si>
  <si>
    <t>18390584277</t>
  </si>
  <si>
    <t>1993-12-20</t>
  </si>
  <si>
    <t>湖南省冷水江市三尖镇新屋村</t>
  </si>
  <si>
    <t>2009年至2012年就读于冷水江娄底外国语学校高中部
2012年至2015年就读于湖南人文科技学院 语文教育专业
2017年取得湖南师范大学 汉语言文学专业本科毕业证
2015年至2018年任教于娄底市新化四中担任语文学科</t>
  </si>
  <si>
    <t>2015年至2018年任教于娄底市新化四中担任语文学科</t>
  </si>
  <si>
    <t>1021201906131037196897</t>
  </si>
  <si>
    <t>432502198912060064</t>
  </si>
  <si>
    <t>阳丹</t>
  </si>
  <si>
    <t>18627388196</t>
  </si>
  <si>
    <t>1989-12-06</t>
  </si>
  <si>
    <t>1072097184@qq.com</t>
  </si>
  <si>
    <t>中文助理讲师</t>
  </si>
  <si>
    <t>1.2006年9月——2009年6月 冷水江市一中 高中
2.2009年9月——2013年6月 湖南文理学院芙蓉学院 本科
3.2013年9月——至今 冷水江市高级技工学校 教师</t>
  </si>
  <si>
    <t>1021201906141419467805</t>
  </si>
  <si>
    <t>430522198711262907</t>
  </si>
  <si>
    <t>黄灿</t>
  </si>
  <si>
    <t>15173882268</t>
  </si>
  <si>
    <t>1987-11-26</t>
  </si>
  <si>
    <t>2006年9月至2009年6月      就读于长沙教育学院
2009年9月至2012年2月      就职于东莞清溪锦程学校
2016年4月至今                    就职于冷水江市高级技工学校</t>
  </si>
  <si>
    <t>2011年下学期被评为优秀班主任</t>
  </si>
  <si>
    <t>1021201906141935087933</t>
  </si>
  <si>
    <t>432524198410173729</t>
  </si>
  <si>
    <t>田美</t>
  </si>
  <si>
    <t>17711688321</t>
  </si>
  <si>
    <t>1984-10-17</t>
  </si>
  <si>
    <t>湖南省娄底市新化县琅塘镇印双村6组</t>
  </si>
  <si>
    <t>2008.5月</t>
  </si>
  <si>
    <t>2004.9-2008.6就读于湖南理工学院</t>
  </si>
  <si>
    <t>曾在上梅中学代课一年</t>
  </si>
  <si>
    <t>1021201906130930126781</t>
  </si>
  <si>
    <t>37_体育教师</t>
  </si>
  <si>
    <t>430203199211067012</t>
  </si>
  <si>
    <t>游小夫</t>
  </si>
  <si>
    <t>16607339091</t>
  </si>
  <si>
    <t>1992-11-06</t>
  </si>
  <si>
    <t>563651142@qq.com</t>
  </si>
  <si>
    <t>湖南省株洲市石峰区</t>
  </si>
  <si>
    <t>2012.09-2016.06  湖南理工学院  本科
2009.09-2012.06  株洲市第十三中学  高中</t>
  </si>
  <si>
    <t>1021201906132208427521</t>
  </si>
  <si>
    <t>432503199702106512</t>
  </si>
  <si>
    <t>邹铸辉</t>
  </si>
  <si>
    <t>18873899723</t>
  </si>
  <si>
    <t>1997-02-10</t>
  </si>
  <si>
    <t>1075897226@qq.com</t>
  </si>
  <si>
    <t>湖南省涟源市枫坪镇先锋村</t>
  </si>
  <si>
    <t>2019.6.18</t>
  </si>
  <si>
    <t>篮球、田径</t>
  </si>
  <si>
    <t>2009年9月-2012年6月 娄底市第一中学；
2012年9月-2015年6月娄底市第一中学；
2015年9月-2019年6月毕业衡阳师范学院，大学实习期间担任衡阳市成章实验中学体育教师。</t>
  </si>
  <si>
    <t>2015年在衡阳师范学院田径运动会取得400米第二
2015年在衡阳师范学院田径运动会取得200米第二
2016年在衡阳师范学院田径运动会取得4×100米第一
2018评为优秀学生干部
国家二级运动员</t>
  </si>
  <si>
    <t>1021201906141221277731</t>
  </si>
  <si>
    <t>431230199712110015</t>
  </si>
  <si>
    <t>罗锦</t>
  </si>
  <si>
    <t>18570537577</t>
  </si>
  <si>
    <t>湖南通道</t>
  </si>
  <si>
    <t>湖南省怀化市通道县</t>
  </si>
  <si>
    <t>在校期间代表学校参加省级比赛，2016年代表湖南人文科技学院参加湖南省大学生篮球比赛获得学院组第四名
2017年代表湖南人文科技学院参加湖南省大学生篮球比赛获得学院组第二名
2018年在湖南省第十一届大学生运动会上被评为“优秀运动员”
2018年在湖南省第十一届大学生运动会篮球比赛获得学院组第四名
2018年第21届CUBA湖南省大学生篮球甲级联赛获得第五名</t>
  </si>
  <si>
    <t>1021201906141431357812</t>
  </si>
  <si>
    <t>430802199107260062</t>
  </si>
  <si>
    <t>李菲</t>
  </si>
  <si>
    <t>13087316475</t>
  </si>
  <si>
    <t>1991-07-26</t>
  </si>
  <si>
    <t>体育教育训练学</t>
  </si>
  <si>
    <t>湖南省张家界</t>
  </si>
  <si>
    <t>2010.9-2014.6    湖南师范大学    体育教育     本科
2014.9-2017.6    湖南师范大学 体育教育训练学  研究生</t>
  </si>
  <si>
    <t>实践经历：2017.8—2019.7      长沙市第十一中体育老师
2014—2015年中国大学生篮球联赛啦啦操队选拔赛大超联赛专场南区二等奖</t>
  </si>
  <si>
    <t>1021201906151558038340</t>
  </si>
  <si>
    <t>430524199412284070</t>
  </si>
  <si>
    <t>肖卓</t>
  </si>
  <si>
    <t>18390903413</t>
  </si>
  <si>
    <t>1994-12-28</t>
  </si>
  <si>
    <t>422205</t>
  </si>
  <si>
    <t>759383125@qq.com</t>
  </si>
  <si>
    <t>湖南省邵阳市隆回县金石桥</t>
  </si>
  <si>
    <t>隆回人才市场</t>
  </si>
  <si>
    <t>篮球羽毛球</t>
  </si>
  <si>
    <t>201709-201901在育才实验学校担任初中体育教师</t>
  </si>
  <si>
    <t>1021201906151612328355</t>
  </si>
  <si>
    <t>432522198903198956</t>
  </si>
  <si>
    <t>邓腾</t>
  </si>
  <si>
    <t>17773826160</t>
  </si>
  <si>
    <t>1989-03-19</t>
  </si>
  <si>
    <t>冷水江市中医院家属楼</t>
  </si>
  <si>
    <t>2007.09-2011.06湖南城市学院体育教育专业篮球专项毕业
2011.06-2016.05冷水江市禾青中心学校任职体育教师
2016.06至今长沙市新城学校任教</t>
  </si>
  <si>
    <t>1021201906141039407669</t>
  </si>
  <si>
    <t>工业中等专业学校</t>
  </si>
  <si>
    <t>432502198812260018</t>
  </si>
  <si>
    <t>孙鹏</t>
  </si>
  <si>
    <t>15873808050</t>
  </si>
  <si>
    <t>1988-12-26</t>
  </si>
  <si>
    <t>2019年1月31日</t>
  </si>
  <si>
    <t>2015年--至今  冷水江工业学校</t>
  </si>
  <si>
    <t>1021201906141816217904</t>
  </si>
  <si>
    <t>432502199005260024</t>
  </si>
  <si>
    <t>谢虔雯</t>
  </si>
  <si>
    <t>18173802525</t>
  </si>
  <si>
    <t>1990-05-26</t>
  </si>
  <si>
    <t>湖南省冷水江水利局水利大院</t>
  </si>
  <si>
    <t>个人资料：
姓名：谢虔雯 性别：女 出生年月：1990年5月26日
 政治面貌：团员 婚姻状况：已婚
本人学习经历：2010年9月——2012年6月 长沙理工大学
2017年9月——2019年1月国家开放大学
本人工作经历：自2014年9月至今，在冷水江工业学校工作。</t>
  </si>
  <si>
    <t>1021201906142029297953</t>
  </si>
  <si>
    <t>432502199308070017</t>
  </si>
  <si>
    <t>刘毅鹏</t>
  </si>
  <si>
    <t>18569313331</t>
  </si>
  <si>
    <t>1993-08-07</t>
  </si>
  <si>
    <t>衡阳</t>
  </si>
  <si>
    <t>2017年1月31日</t>
  </si>
  <si>
    <t>695255739@qq.com</t>
  </si>
  <si>
    <t>东方财富中心2单元1603</t>
  </si>
  <si>
    <t>2014年至2019年在工业学校上班</t>
  </si>
  <si>
    <t>1021201906142250528026</t>
  </si>
  <si>
    <t>432524198309101042</t>
  </si>
  <si>
    <t>刘舒瑜</t>
  </si>
  <si>
    <t>15273839222</t>
  </si>
  <si>
    <t>1983-09-10</t>
  </si>
  <si>
    <t>湖南省新化县上梅镇新田村第十一村民小组</t>
  </si>
  <si>
    <t>湖南省冷水江市平安大道冷水江市公安局新址</t>
  </si>
  <si>
    <t>="1989年9月至1995年7月在湖南省新化县燎原小学读小学，1995年9月至1998年7月在湖南省新化县第十四中学读初中，1998年9月至2001年7月在湖南省新化县上梅中学读高中，2002年9月至2005年7月在湖南财经高等专科学校读大学，
2005年7月至2007年9月在广东省东莞市峻凌电子TSMT工作，2007年10月至2008年10月在广东省珠海市伟创力电子有限公司工作，2008年11月至2014年9月在中通快递冷水江市分公司工作，2014年9月至2016年7月自考国家开放大学汉语言文学本科</t>
  </si>
  <si>
    <t>1021201906151227198189</t>
  </si>
  <si>
    <t>43052219960224806X</t>
  </si>
  <si>
    <t>刘芳芳</t>
  </si>
  <si>
    <t>13786811430</t>
  </si>
  <si>
    <t>1996-02-24</t>
  </si>
  <si>
    <t>422924</t>
  </si>
  <si>
    <t>1625642067@qq.com</t>
  </si>
  <si>
    <t xml:space="preserve">2017.9-2019.6 在湖南人文科技学院读书 汉语言文学专业
2014.9-2017.6 在湖南人文科技学院读书 语文教育专业
2011.9-2014.6 在新邵一中读书 </t>
  </si>
  <si>
    <t>2016.10-2016.11在娄底市开发区一中实习小学五年级语文兼班主任
2017.5-2017.6在娄底镇南学校实习小学二年级和四年级数学老师。
2018.10-2018.12在娄底一中实习初一语文老师兼班主任。</t>
  </si>
  <si>
    <t>1021201906131653327339</t>
  </si>
  <si>
    <t>39_数学教学</t>
  </si>
  <si>
    <t>432524199002026716</t>
  </si>
  <si>
    <t>鄢文辉</t>
  </si>
  <si>
    <t>17378185196</t>
  </si>
  <si>
    <t>1990-02-02</t>
  </si>
  <si>
    <t>湖南省新化县吉庆镇木方村</t>
  </si>
  <si>
    <t>1219413062@qq.com</t>
  </si>
  <si>
    <t>湖南省新化县吉庆镇木方村十二组</t>
  </si>
  <si>
    <t>2011年到2015年大学期间做兼职家教等
2016年到2019年特岗教师</t>
  </si>
  <si>
    <t>教了很多年数学，并且成绩比较理想</t>
  </si>
  <si>
    <t>1021201906142130107981</t>
  </si>
  <si>
    <t>430481199009253292</t>
  </si>
  <si>
    <t>黄威铭</t>
  </si>
  <si>
    <t>15307340586</t>
  </si>
  <si>
    <t>1187632788@qq.com</t>
  </si>
  <si>
    <t>湖南省耒阳市</t>
  </si>
  <si>
    <t>2015年大学毕业，从事教育工作至今。</t>
  </si>
  <si>
    <t>1021201906150648358051</t>
  </si>
  <si>
    <t>430521199403094292</t>
  </si>
  <si>
    <t>郑深海</t>
  </si>
  <si>
    <t>13762860473</t>
  </si>
  <si>
    <t>1994-03-09</t>
  </si>
  <si>
    <t>数学与应用数学教育专业</t>
  </si>
  <si>
    <t>湖南省邵东县九龙岭镇</t>
  </si>
  <si>
    <t>2015年到2019年一直在教书</t>
  </si>
  <si>
    <t>2015年到2916年在照常营业语文
2016年到2019年教初中数学</t>
  </si>
  <si>
    <t>1021201906131122476979</t>
  </si>
  <si>
    <t>430725199411168024</t>
  </si>
  <si>
    <t>舒尧</t>
  </si>
  <si>
    <t>18207482315</t>
  </si>
  <si>
    <t>1994-11-16</t>
  </si>
  <si>
    <t>2017  6  15</t>
  </si>
  <si>
    <t>1075609643@qq.com</t>
  </si>
  <si>
    <t>2017 6 15</t>
  </si>
  <si>
    <t xml:space="preserve">2010年至2013年就读于桃源县职业中专高考部
2013年至2017年就读于湖南农业大学教育学院
2018年至今就职于娄底技师学院
</t>
  </si>
  <si>
    <t>2017年5月至6月 安化职业中专实习
2018年3月至7月 浏阳市官桥镇中学
2018年9月至今  娄底技师学院工作</t>
  </si>
  <si>
    <t>1021201906131146157022</t>
  </si>
  <si>
    <t>430522199409152867</t>
  </si>
  <si>
    <t>周正辉</t>
  </si>
  <si>
    <t>13357220450</t>
  </si>
  <si>
    <t>1994-09-15</t>
  </si>
  <si>
    <t>湖南邵阳新邵县</t>
  </si>
  <si>
    <t>湖南邵阳新邵县潭溪镇</t>
  </si>
  <si>
    <t>2009-2012年于新邵八中就读
2012-2016年于邵阳学院外语系就读
2016-2017于义乌潮贝贸易有限公司公司从事外贸电商
2017-至今于邵东职业中专当英语代课老师</t>
  </si>
  <si>
    <t>1021201906131307047116</t>
  </si>
  <si>
    <t>43052219960518660X</t>
  </si>
  <si>
    <t>肖芊</t>
  </si>
  <si>
    <t>13100397157</t>
  </si>
  <si>
    <t>1370936642@qq.com</t>
  </si>
  <si>
    <t>湖南省新邵县巨口铺镇</t>
  </si>
  <si>
    <t>演讲，弹吉他</t>
  </si>
  <si>
    <t>2011年9月至2014年6月在湖南省新邵县第一中学读高中
2014年9月至2018年6月在邵阳学院读大学</t>
  </si>
  <si>
    <t>2018年7月至2019年5月于邵阳市慧通教育机构任英语老师</t>
  </si>
  <si>
    <t>1021201906131313267128</t>
  </si>
  <si>
    <t>432502198307063013</t>
  </si>
  <si>
    <t>易湘永</t>
  </si>
  <si>
    <t>19973800551</t>
  </si>
  <si>
    <t>1983-07-06</t>
  </si>
  <si>
    <t>湖南省冷水江市荷叶路桃园学校</t>
  </si>
  <si>
    <t>2006年5月23日</t>
  </si>
  <si>
    <t>英语专业八级</t>
  </si>
  <si>
    <t>2002年9月--2006年6月  湖南理工学院外国语言文学系英语专业  获得大学本科学士学位，英语专业八级
2006年7月--2018年6月  在广东从事国际贸易工作，开始是在工厂做OEM出口B2B业务，负责北美和欧洲市场，后来负责跨境电商B2C业务模块。工作期间多次到访美国，德国，法国，意大利，西班牙及阿联酋迪拜等地区和国家。
2018年6月--至今 冷水江市桃园学校 初中英语代课教师</t>
  </si>
  <si>
    <t>1.丰富的国际贸易实战经验，广泛的国际视野，长期以来英语作为工作语言，这些都能与应聘岗位完美结合，不仅能教授学生英语学习的技能技巧，而且能对学生的就业有很大帮助。
2. 在冷水江市桃园学校代课一年是我迈出教师职业的第一步，这一年正规化的教学工作经验和教学反思，能更好的帮助我马上进入应聘岗位的角色。</t>
  </si>
  <si>
    <t>1021201906132200337514</t>
  </si>
  <si>
    <t>430624198707297320</t>
  </si>
  <si>
    <t>刘兰</t>
  </si>
  <si>
    <t>18973811802</t>
  </si>
  <si>
    <t>1987-07-29</t>
  </si>
  <si>
    <t>岳阳市湘阴县</t>
  </si>
  <si>
    <t>娄底市娄星区扶青路强制隔离戒毒所家属楼2栋102</t>
  </si>
  <si>
    <t xml:space="preserve">2010.2~2012.1 中山市伟立纺织品有限公司  外贸业务员
2012.2~2017.9 中山枫华模具塑胶有限公司  外贸业务员
2018.1~2018.8 娄底市家边购企业管理有限公司 采购员
2018.9~2019.5 娄底市文德信息工程职业学校 班主任
</t>
  </si>
  <si>
    <t>2018年获得学校“优秀教师”称号
2019年获得学校“中职教师比武”优胜奖</t>
  </si>
  <si>
    <t>1021201906132205107520</t>
  </si>
  <si>
    <t>500227198402160046</t>
  </si>
  <si>
    <t>龙晓丽</t>
  </si>
  <si>
    <t>18223337058</t>
  </si>
  <si>
    <t>1984-02-16</t>
  </si>
  <si>
    <t>四川外语学院</t>
  </si>
  <si>
    <t>重庆市璧山区向阳街259号附1号和平小区</t>
  </si>
  <si>
    <t>英语口语交际；漫画创作；PhotoShop, PPT 以及常用办公软件等。</t>
  </si>
  <si>
    <t>重庆市璧山区丁家小学    
英语教师（2018-至今）
Chautoo,Inc.            
PM (2014-2016年)
都江堰市新起点文化艺术培训学校   
英语教师（2013年暑期）
重庆希尔顿酒店        
Order Taker（2011-2011年）
国际贸易              
Agent &amp; Interpreter（2007-2010年）</t>
  </si>
  <si>
    <t>第一：社会实践经验
      1.在做国际贸易期间，和多个模具工厂和其他外贸型工厂合作过，联系外商洽谈业务；参加过国际型的展会，或帮助工厂做口译洽谈生意，或帮助外商寻找合适的合作伙伴。
      2.在外资企业多元化的环境中与来自美国、新加坡、法国、香港的同事共事过。
第二：教学经验
      1.一对一英语教学；
      2.公办学校大班英语教学。</t>
  </si>
  <si>
    <t>1021201906132227167529</t>
  </si>
  <si>
    <t>430603199002033029</t>
  </si>
  <si>
    <t>15813348856</t>
  </si>
  <si>
    <t>1990-02-03</t>
  </si>
  <si>
    <t>2012年9月</t>
  </si>
  <si>
    <t>湖南省岳阳市石油化工总厂胜利沟家属区14栋</t>
  </si>
  <si>
    <t>1021201906132229537531</t>
  </si>
  <si>
    <t>432503198912010346</t>
  </si>
  <si>
    <t>刘敏斌</t>
  </si>
  <si>
    <t>18689465156</t>
  </si>
  <si>
    <t>1989-12-01</t>
  </si>
  <si>
    <t>湖南省涟源市第二小学</t>
  </si>
  <si>
    <t>2004-2007 涟源一中 高中学习
2007-2011 怀化学院 英语专业
2011-2016  深圳中航商贸  翻译
2016-2018  深圳充电网科技 翻译</t>
  </si>
  <si>
    <t>1021201906142040467957</t>
  </si>
  <si>
    <t>431022198805014940</t>
  </si>
  <si>
    <t>余湘</t>
  </si>
  <si>
    <t>18169217520</t>
  </si>
  <si>
    <t>1988-05-01</t>
  </si>
  <si>
    <t>湖南宜章</t>
  </si>
  <si>
    <t>湖南省冷水江市通和家园7栋一单元802</t>
  </si>
  <si>
    <t>2003.9-2006.7  就读于湖南省宜章县一中
2006.9-2010.7  就读于云南师范大学英语专业
2010.9-2014.6  在冷水江桃园小学担任英语代课老师
2014.9-至今    在冷水江工业学校担任英语教学工作</t>
  </si>
  <si>
    <t>在冷水江工业中等专科学校任教期间，2015年上学期参加青年教师公开课比赛，获得一等奖；2016年6月代表学校参加娄底市中职教师说课比赛，获得市一等奖；7月参加湖南省中职教师说课比赛，获得省三等奖。</t>
  </si>
  <si>
    <t>1021201906142056237965</t>
  </si>
  <si>
    <t>432501199311251023</t>
  </si>
  <si>
    <t>李梦歌</t>
  </si>
  <si>
    <t>18627384608</t>
  </si>
  <si>
    <t>2015-2017 长沙英语培训机构英语教师
2017-2018  娄底九小代课英语</t>
  </si>
  <si>
    <t>1021201906150909098081</t>
  </si>
  <si>
    <t>430702199005292025</t>
  </si>
  <si>
    <t>朱沫</t>
  </si>
  <si>
    <t>13711173959</t>
  </si>
  <si>
    <t>1990-05-29</t>
  </si>
  <si>
    <t>教育英语</t>
  </si>
  <si>
    <t>湖南省冷水江市妇幼保健院家属楼</t>
  </si>
  <si>
    <t>高职院校英语老师</t>
  </si>
  <si>
    <t>1021201906151404568248</t>
  </si>
  <si>
    <t>430511199704027525</t>
  </si>
  <si>
    <t>18684617867</t>
  </si>
  <si>
    <t>1997-04-02</t>
  </si>
  <si>
    <t>1048403241@qq.com</t>
  </si>
  <si>
    <t>湖南省邵阳市大祥区燃气公司家属区</t>
  </si>
  <si>
    <t xml:space="preserve">2011.09-2014.06 就读于娄底市第四中学
2014.09-2018.06 就读于湖南文理学院外国语学院 师范英语专业
2017.09-2018.02 在常德市安乡县官垱中学进行了为期一个学期的教育顶岗实习，担任小学6年级的英语老师和初一年级的政治老师
2018.07-2018.09 厦门航空长沙分公司 航空客服
</t>
  </si>
  <si>
    <t>2017.09-2018.02 在常德市安乡县官垱中学进行了为期一个学期的教育顶岗实习，担任小学6年级的英语老师和初一年级的政治老师，并获得优秀顶岗实习生称号</t>
  </si>
  <si>
    <t>1021201906151419138259</t>
  </si>
  <si>
    <t>432503198409115669</t>
  </si>
  <si>
    <t>周双玲</t>
  </si>
  <si>
    <t>13397587189</t>
  </si>
  <si>
    <t>1984-09-11</t>
  </si>
  <si>
    <t>湖南省娄底市娄星区水洞底镇腾跃村七组</t>
  </si>
  <si>
    <t>2001.9-2003.6于湖南广播电视大学学习经济管理文秘专业。2006.9-2012.6于中南大学英语专业，本科学历。
2014.9-2016.9于娄底市职业学校担任英语老师。
2017.2-2018.9于娄底市佳思维教育担任英语学科教学负责人。</t>
  </si>
  <si>
    <t>1021201906111129296542</t>
  </si>
  <si>
    <t>432502198908220037</t>
  </si>
  <si>
    <t>戴陨邑</t>
  </si>
  <si>
    <t>18684950212</t>
  </si>
  <si>
    <t>197178613@qq.com</t>
  </si>
  <si>
    <t>湖南娄底冷水江市聚鑫名酒商行</t>
  </si>
  <si>
    <t>湖南省省级篮球裁判二级</t>
  </si>
  <si>
    <t>湖南长沙人才市场</t>
  </si>
  <si>
    <t>唱歌，篮球</t>
  </si>
  <si>
    <t>出生在湖南娄底新化县。男，汉族，出生年月1989年2月出生，籍贯湖南长沙。毕业于湖南师范大学。硕士学位、专业运动训练。兴趣爱好广泛</t>
  </si>
  <si>
    <t>在大学期间参加过冷水江市机关篮球赛。参加过CUBA西南赛区篮球裁判工作。获得省级篮球裁判证书。在校负责学校篮球社团外营的各项管理工作。</t>
  </si>
  <si>
    <t>1021201906121134486632</t>
  </si>
  <si>
    <t>432502199805300039</t>
  </si>
  <si>
    <t>扶鑫波</t>
  </si>
  <si>
    <t>13043699530</t>
  </si>
  <si>
    <t>1998-05-30</t>
  </si>
  <si>
    <t>哈尔滨体育学院</t>
  </si>
  <si>
    <t>1779190021@qq.com</t>
  </si>
  <si>
    <t>娄底市娄星区万宝新区三元街8号，税务局</t>
  </si>
  <si>
    <t xml:space="preserve"> 本人乐观向上、兴趣广泛、脚踏实地、学习能力较强，有极强的执行力和抗压力，敢于拼搏。为人诚实可信、个性随和，有良好的亲和力。</t>
  </si>
  <si>
    <t>2018.09-2018.10期间与湖南乐幼优教育咨询有限公司实习，主要负责幼儿的体育教学工作和保护幼儿在体育活动中的的安全工作。</t>
  </si>
  <si>
    <t>1021201906121147496635</t>
  </si>
  <si>
    <t>430524199604010031</t>
  </si>
  <si>
    <t>17347182408</t>
  </si>
  <si>
    <t>1996-04-01</t>
  </si>
  <si>
    <t>995889614@qq.com</t>
  </si>
  <si>
    <t>湖南省邵阳市隆回县邮政局1栋402</t>
  </si>
  <si>
    <t>高尔夫二级运动员证，滑雪教练员</t>
  </si>
  <si>
    <t>哈尔滨体育学院15级应届生</t>
  </si>
  <si>
    <t>1021201906121151276636</t>
  </si>
  <si>
    <t>431224199709243258</t>
  </si>
  <si>
    <t>刘志萌</t>
  </si>
  <si>
    <t>13974591052</t>
  </si>
  <si>
    <t>1997-09-24</t>
  </si>
  <si>
    <t>939985275@qq.com</t>
  </si>
  <si>
    <t>湖南省怀化市溆浦县电力公司</t>
  </si>
  <si>
    <t>篮球高尔夫滑雪</t>
  </si>
  <si>
    <t xml:space="preserve">  本人热情开朗，善于与人沟通，口语表达能力强，有很强的专业能力、学习能力、个人能力和具有团队精神、创新精神、组织能力、执行能力</t>
  </si>
  <si>
    <t>1021201906121243556641</t>
  </si>
  <si>
    <t>430922199510248515</t>
  </si>
  <si>
    <t>李连胜</t>
  </si>
  <si>
    <t>15663586383</t>
  </si>
  <si>
    <t>1995-10-24</t>
  </si>
  <si>
    <t>益阳市桃江县灰山港镇</t>
  </si>
  <si>
    <t>794998309@qq.com</t>
  </si>
  <si>
    <t>益阳市桃江县灰山港镇建材路3号</t>
  </si>
  <si>
    <t>滑雪 篮球 羽毛球 高尔夫</t>
  </si>
  <si>
    <t>本人乐观向上，兴趣广泛，适应能力强，勤奋好学，脚踏实地，认真负责，坚韧不拔，吃苦耐劳，勇于迎接新挑战！</t>
  </si>
  <si>
    <t>1021201906121311456649</t>
  </si>
  <si>
    <t>430626199611060035</t>
  </si>
  <si>
    <t>喻子敬</t>
  </si>
  <si>
    <t>15700846243</t>
  </si>
  <si>
    <t>1996-11-06</t>
  </si>
  <si>
    <t>湖南省岳阳市平江县</t>
  </si>
  <si>
    <t>215000</t>
  </si>
  <si>
    <t>1011090935@qq.com</t>
  </si>
  <si>
    <t>湖南省岳阳市平江县城关镇气象局</t>
  </si>
  <si>
    <t>滑雪 高尔夫 篮球</t>
  </si>
  <si>
    <t>为人诚实可信，个性随和，有良好的亲和力；充满热情、乐观的心态使我的心理承受能力较强；善于与人沟通，能积极有效地建立沟通渠道，协调内外部关系；能灵活适应不同环境，有良好的团队协作精神。</t>
  </si>
  <si>
    <t>1021201906121334236650</t>
  </si>
  <si>
    <t>432501199703041519</t>
  </si>
  <si>
    <t>谢彪斌</t>
  </si>
  <si>
    <t>15616936781</t>
  </si>
  <si>
    <t>1997-03-04</t>
  </si>
  <si>
    <t>729315269@qq.com</t>
  </si>
  <si>
    <t>湖南省娄底市娄星区娄底市税务局家属区</t>
  </si>
  <si>
    <t>体育运动 高尔夫</t>
  </si>
  <si>
    <t>1021201906121519596655</t>
  </si>
  <si>
    <t>431224199702132539</t>
  </si>
  <si>
    <t>舒思清</t>
  </si>
  <si>
    <t>17614628213</t>
  </si>
  <si>
    <t>1997-02-13</t>
  </si>
  <si>
    <t>湖南省溆浦</t>
  </si>
  <si>
    <t>937228078@qq.com</t>
  </si>
  <si>
    <t xml:space="preserve">游泳 滑雪 篮球 足球 </t>
  </si>
  <si>
    <t>1021201906130937116795</t>
  </si>
  <si>
    <t>432503199112086515</t>
  </si>
  <si>
    <t>谢求彬</t>
  </si>
  <si>
    <t>15521001816</t>
  </si>
  <si>
    <t>1991-12-08</t>
  </si>
  <si>
    <t>广州体育学院</t>
  </si>
  <si>
    <t>19911208</t>
  </si>
  <si>
    <t>湖南省娄底市湖南人文科技学院小区2栋</t>
  </si>
  <si>
    <t>="本人作为研究生在广州体育学院攻读体育教学专业，回顾三年来的学习、工作及生活，对自己的评价如下：
在社会实践上，本人曾参加过广州体育学院田径运动会、湖南省第十二届运动会网球比赛、广东省大学生运动会网球比赛等一系列网球赛事裁判工作，其次还在东莞外国语学校教学实习一个学期，这些实践工作除了提升适应工作要求的具体业务能力，还提高了和同事间沟通交流能力，团队协作能力，为走入社会做好了准备。
在专业课程的学习上，针对性的认真研读有关体育教学理论与方法、学校体育等核心课程，为自己的科研工作打下基础；并涉猎其他部</t>
  </si>
  <si>
    <t>="网球国家三级运动员
网球国家一级裁判员        
田径国家二级裁判员
篮球国家二级裁判员
体育与健康高级中学教师资格
2013年9月，担任娄底市第二中学实习教师及田径队助理教练；
2015年9月，担任东莞外国语学校实习教师及网球队教练；
2014年8月，担任湖南省省运会网球比赛裁判员；
2015年11月，担任广州体育学院田径运动会裁判员；
2015年7月，担任广东省第九届大学生运动会网球赛裁判员；
2015年8月，担任湖南省青少年网球锦标赛裁判员；
016年12月，荣获全国</t>
  </si>
  <si>
    <t>1021201906131042516908</t>
  </si>
  <si>
    <t>430281199404012017</t>
  </si>
  <si>
    <t>邹黄海</t>
  </si>
  <si>
    <t>13712313931</t>
  </si>
  <si>
    <t>湖南省醴陵市农机公司</t>
  </si>
  <si>
    <t xml:space="preserve"> 2016-2017 东莞乐艺教育培训机构   任职 老师
 2018-2019  惠州博罗龙山学校      任职  老师</t>
  </si>
  <si>
    <t>1021201906131521157264</t>
  </si>
  <si>
    <t>433122199510103542</t>
  </si>
  <si>
    <t>陈宏英</t>
  </si>
  <si>
    <t>15526231580</t>
  </si>
  <si>
    <t>1534416960@qq.com</t>
  </si>
  <si>
    <t>湖南省泸溪县达岚镇都用村三组</t>
  </si>
  <si>
    <t>湘西自治州体育和教育局</t>
  </si>
  <si>
    <t>网球</t>
  </si>
  <si>
    <t>2011年9月到2014年6月在泸溪二中就读高中
2014年9月到2018年6月在湘南学院就读</t>
  </si>
  <si>
    <t>2017年9月至2018年1月在耒阳实验中学实习
2018年3月至2018年7月在耒阳师范学校代课</t>
  </si>
  <si>
    <t>1021201906130847466710</t>
  </si>
  <si>
    <t>43250219891103514X</t>
  </si>
  <si>
    <t>尹小舟</t>
  </si>
  <si>
    <t>13922712439</t>
  </si>
  <si>
    <t>1989-11-03</t>
  </si>
  <si>
    <t>中国音乐学院</t>
  </si>
  <si>
    <t>湖南省冷水江市布溪</t>
  </si>
  <si>
    <t>2013年7月</t>
  </si>
  <si>
    <t>yinxiaozhou123@163.com</t>
  </si>
  <si>
    <t>冷水江市博长商业广场8栋2单元702</t>
  </si>
  <si>
    <t>初中音乐</t>
  </si>
  <si>
    <t>2009年5月</t>
  </si>
  <si>
    <t>舞蹈 声乐 钢琴 戏曲</t>
  </si>
  <si>
    <t>="我是一名音乐教师，毕业于中国音乐学院音乐学专业，毕业若干年，任教过幼儿园，小学，初中，高中，了解各个年龄段学生的特点，担任过音乐教师，舞蹈教师，声乐教师，钢琴教师，戏曲教师，在专业上以博学专长为发展方向，现在的我在教学生涯上也有了一定收获。我主动探索教育教学规律，多方参阅各种资料，力求深入理解教学，准确把握教学目标以及教学难重点，关注学生特点，并且积极参加各种专业研究培训。把认真学习、，努力工作，务本求实，追求卓越，成为一名热爱教育事业的好老师作为自己的努力的目标。
附教育背景经历：
2003年9</t>
  </si>
  <si>
    <t>="获奖证书：
2004年——2005年度“一代”优秀学生奖学金
2004年——2005年度中国田汉基金会三等奖学金
2005——2006年度“一代”优秀奖学金
2009年—2010年所教200多位学生获中中国舞蹈家协会考级证书。
2012年所排练的《蝴蝶飞飞》参加广州市第六届舞蹈艺术节海珠区分赛，获得二等奖。
2013年排练的《洪湖水浪打浪》节目参加佛山市禅城区第一届才艺大赛，学生获得一等奖。并获得优秀教师称号。
2014年所排练的剧目《女儿飞》代表石湾校区参与佛山市禅城区六一展演荣获一等</t>
  </si>
  <si>
    <t>1021201906130930306782</t>
  </si>
  <si>
    <t>43250319850713082X</t>
  </si>
  <si>
    <t>梁雪焱</t>
  </si>
  <si>
    <t>13319686785</t>
  </si>
  <si>
    <t>1985-07-13</t>
  </si>
  <si>
    <t>涟源市双江街</t>
  </si>
  <si>
    <t>2013-7-10</t>
  </si>
  <si>
    <t>2006-2009中央音乐学院  大专
2011-2013中国音乐学院  本科</t>
  </si>
  <si>
    <t>1021201906141831107910</t>
  </si>
  <si>
    <t>431226198905201264</t>
  </si>
  <si>
    <t>郑喜燕</t>
  </si>
  <si>
    <t>15774205570</t>
  </si>
  <si>
    <t>1989-05-20</t>
  </si>
  <si>
    <t>1579022688@qq.com</t>
  </si>
  <si>
    <t>湖南省长沙市望城区润和之悦5栋</t>
  </si>
  <si>
    <t>高级中学音乐教师</t>
  </si>
  <si>
    <t>麻阳县人力资源与社会保障局</t>
  </si>
  <si>
    <t>唱歌、葫芦丝、书法</t>
  </si>
  <si>
    <t>2008-2012华南师范大学                 学习
2012-2016广东省佛山市顺德区启智学校 任教音乐教师</t>
  </si>
  <si>
    <t xml:space="preserve">2012-2016广东省佛山市顺德区启智学校   任教音乐教师
</t>
  </si>
  <si>
    <t>1021201906150842478071</t>
  </si>
  <si>
    <t>431128198708028017</t>
  </si>
  <si>
    <t>蒋美</t>
  </si>
  <si>
    <t>17773872883</t>
  </si>
  <si>
    <t>1987-08-02</t>
  </si>
  <si>
    <t>新化县安正学校</t>
  </si>
  <si>
    <t>2012年毕业于长沙学院</t>
  </si>
  <si>
    <t>毕业后从事音乐教师工作</t>
  </si>
  <si>
    <t>1021201906070626426499</t>
  </si>
  <si>
    <t>44_数控实习指导（数控车、铣方向）</t>
  </si>
  <si>
    <t>432502198707304832</t>
  </si>
  <si>
    <t>曾华</t>
  </si>
  <si>
    <t>15607383661</t>
  </si>
  <si>
    <t>娄底职业技术学院</t>
  </si>
  <si>
    <t>数控技术</t>
  </si>
  <si>
    <t>湖南省冷水江市潘桥乡义方村</t>
  </si>
  <si>
    <t>709555645@qq.com</t>
  </si>
  <si>
    <t>2008.12.25</t>
  </si>
  <si>
    <t>2009年2月至2010.9月在娄底三一重工从事数控车 数控铣
2011年至2014年8月在娄底光华机械厂从事数控技术编程与调试
2017.8至2019在娄底三一重工从事数控技术编程与调试
毕业至今一直从事数控技术行业，有多年数控车、铣机加工作经验</t>
  </si>
  <si>
    <t xml:space="preserve">2009年2月至2010.9月在娄底三一重工从事数控车 数控铣
2011年至2014年8月在娄底光华机械厂从事数控技术编程与调试
2017.8至2019在娄底三一重工从事数控技术编程与调试
</t>
  </si>
  <si>
    <t>1021201906111844556597</t>
  </si>
  <si>
    <t>432502199711130032</t>
  </si>
  <si>
    <t>李泽培</t>
  </si>
  <si>
    <t>17300796485</t>
  </si>
  <si>
    <t>1997-11-13</t>
  </si>
  <si>
    <t>长沙航空职业技术学院</t>
  </si>
  <si>
    <t>湖南省冷水江市原地税局院内三栋一单元三楼</t>
  </si>
  <si>
    <t>数控车工四级证</t>
  </si>
  <si>
    <t>2018年2月6日</t>
  </si>
  <si>
    <t>我是2019年的应届毕业生李泽培，我即将在2019年7月毕业，我所学的专业市数控技术专业，曾经在学校数控协会担任数控协会的的副会长，在学生会办公室部门工作并获得了优秀学生会干事称号，在班级中曾代理过学习委员一职，我在校期间取得了数控车工四级证书，CAD四级证书以及计算机office证书等。</t>
  </si>
  <si>
    <t>1021201906121134376631</t>
  </si>
  <si>
    <t>432501199411174037</t>
  </si>
  <si>
    <t>李颖仲</t>
  </si>
  <si>
    <t>18573800329</t>
  </si>
  <si>
    <t>1994-11-17</t>
  </si>
  <si>
    <t>数控技术应用</t>
  </si>
  <si>
    <t>湖南省娄底市娄星区石井镇松江村万宝组</t>
  </si>
  <si>
    <t>2015年7月1日</t>
  </si>
  <si>
    <t>湖南省娄底市冷水江市万盛锑都广场</t>
  </si>
  <si>
    <t>数控车高级工</t>
  </si>
  <si>
    <t>2014年11月28日</t>
  </si>
  <si>
    <t>2016年4月至今在冷水江工业学校担任数控实习指导老师</t>
  </si>
  <si>
    <t>2019年指导学生参加湖南省技能大赛中职组综合车削项目荣获一等奖</t>
  </si>
  <si>
    <t>1021201906121233056639</t>
  </si>
  <si>
    <t>43252419921227462X</t>
  </si>
  <si>
    <t>李露丝</t>
  </si>
  <si>
    <t>18573800326</t>
  </si>
  <si>
    <t>湖南省新化县水车镇大同村第十一村民小组12号</t>
  </si>
  <si>
    <t>数控车工高级工</t>
  </si>
  <si>
    <t>2016年4月至今在冷水江工业学校担任数控实习指导教师</t>
  </si>
  <si>
    <t>2018年指导学生参加湖南省技能大赛综合车削项目比赛获得三等奖
2019年指导学生参加湖南省技能大赛数控车项目比赛获得二等奖</t>
  </si>
  <si>
    <t>1021201906141133487701</t>
  </si>
  <si>
    <t>430981198806196916</t>
  </si>
  <si>
    <t>曾宇</t>
  </si>
  <si>
    <t>13707317444</t>
  </si>
  <si>
    <t>1988-06-19</t>
  </si>
  <si>
    <t>湖南工业职业技术学院</t>
  </si>
  <si>
    <t>13707317444@139.com</t>
  </si>
  <si>
    <t>2006年---2009年 湖南工业职业技术学院学习数控技术</t>
  </si>
  <si>
    <t>1021201906141235067743</t>
  </si>
  <si>
    <t>430981198601267215</t>
  </si>
  <si>
    <t>曾亮</t>
  </si>
  <si>
    <t>13077305432</t>
  </si>
  <si>
    <t>1986-01-26</t>
  </si>
  <si>
    <t>湖南省沅江市共华镇新天村九村民组255号</t>
  </si>
  <si>
    <t>湖南省长沙市岳麓区东方红路金南家园</t>
  </si>
  <si>
    <t>2006年-2009年在湖南工业职业技术学院数控专业毕业去富士康工作</t>
  </si>
  <si>
    <t>1021201906142128127980</t>
  </si>
  <si>
    <t>340404199104282417</t>
  </si>
  <si>
    <t>金志阳</t>
  </si>
  <si>
    <t>15156071333</t>
  </si>
  <si>
    <t>1991-04-28</t>
  </si>
  <si>
    <t>安徽省淮南市</t>
  </si>
  <si>
    <t>289829748@qq.com</t>
  </si>
  <si>
    <t>安徽省淮南市谢家集区新工村</t>
  </si>
  <si>
    <t>有强烈责任心,参与多次学校组织的活动.熟悉数控车床操作.自律严谨,忍耐力强.</t>
  </si>
  <si>
    <t>1021201906151336338237</t>
  </si>
  <si>
    <t>430921198601287738</t>
  </si>
  <si>
    <t>向旭</t>
  </si>
  <si>
    <t>13365871998</t>
  </si>
  <si>
    <t>1986-01-28</t>
  </si>
  <si>
    <t>数控机技术</t>
  </si>
  <si>
    <t>湖南省益阳市南县北洲子镇向东村</t>
  </si>
  <si>
    <t>413214</t>
  </si>
  <si>
    <t>363038235@qq.com</t>
  </si>
  <si>
    <t>湖南省益阳市南县北洲子镇向东村256号</t>
  </si>
  <si>
    <t xml:space="preserve">2006.09-2009.06湖南工业职业技术学院 数控技术 专科
2009.06-2010.09深圳富士康 班长
2010.10-2014.4湖南省益阳市南县北洲子镇机关 办事员
2014.05-2019.6湖南省益阳市无忧便民服务有限公司
董事长
</t>
  </si>
  <si>
    <t>1021201906121143286634</t>
  </si>
  <si>
    <t>45_汽修实习指导（汽车电路方向）</t>
  </si>
  <si>
    <t>43042419900907641X</t>
  </si>
  <si>
    <t>陈伟</t>
  </si>
  <si>
    <t>13319555716</t>
  </si>
  <si>
    <t>1990-09-07</t>
  </si>
  <si>
    <t>湖南机电职业技术学院</t>
  </si>
  <si>
    <t>机械制造与自动化</t>
  </si>
  <si>
    <t>湖南省长沙市望城区新城国际花都</t>
  </si>
  <si>
    <t xml:space="preserve">2011.6-2013.6 三一重工股份有限公司  汽车底盘维修工程师
2013.9-2015.6 金旋风汽车有限公司    售后服务顾问   </t>
  </si>
  <si>
    <t>本人在校学习的是机械制造与自动化，毕业后在三一重工汽车再制造公司从事汽车底盘维修。后又服务于汽车4S店。对于汽车相对了解。</t>
  </si>
  <si>
    <t>1021201906130901576728</t>
  </si>
  <si>
    <t>432502198909224814</t>
  </si>
  <si>
    <t>潘琪</t>
  </si>
  <si>
    <t>17607388323</t>
  </si>
  <si>
    <t>1989-09-22</t>
  </si>
  <si>
    <t>株洲职业技术学院</t>
  </si>
  <si>
    <t>汽车电子技术</t>
  </si>
  <si>
    <t>21060630</t>
  </si>
  <si>
    <t>湖南省娄底冷水江市布溪裕和园一栋</t>
  </si>
  <si>
    <t>本人性格稳重，为人诚实守信，有良好的责任感对工作认真负责。学习能力强，具有良好的沟通能力和适应能力。</t>
  </si>
  <si>
    <t>2009至2012 在株洲职业技术学院学习汽车电子技术。
大学毕业后在汽车修理厂工作过两年.
2018年至今在担任汽修实习指导老师工作。</t>
  </si>
  <si>
    <t>1021201906131540147280</t>
  </si>
  <si>
    <t>431225199010264238</t>
  </si>
  <si>
    <t>周玉成</t>
  </si>
  <si>
    <t>16625183323</t>
  </si>
  <si>
    <t>1990-10-26</t>
  </si>
  <si>
    <t>1259457692@qq.com</t>
  </si>
  <si>
    <t>湖南省会同县团河镇</t>
  </si>
  <si>
    <t>汽车维修工技师</t>
  </si>
  <si>
    <t>书法  篮球</t>
  </si>
  <si>
    <t>2015.4——至今  工作于深圳市宝山技工学校  担任汽车部专业教师</t>
  </si>
  <si>
    <t>1021201906131904097417</t>
  </si>
  <si>
    <t>432522198805227610</t>
  </si>
  <si>
    <t>凌俊</t>
  </si>
  <si>
    <t>18975678037</t>
  </si>
  <si>
    <t>1988-05-22</t>
  </si>
  <si>
    <t>汽车电子</t>
  </si>
  <si>
    <t>湖南省双峰县走马街镇水口村文宣组</t>
  </si>
  <si>
    <t>="个人简介
本人在德尔惠当店长和双峰县公安局当驻村辅警期间表现优秀。遵纪守法，诚实信任，能吃苦耐劳，深得领导认同。我以曾国藩的名言“屡败屡战，”为座右铭,不抛弃，不放弃。我也能虚心接受自己错误和别人建议，及时改正。在这些工作中我吸取了教训也积累了经验，也为我在社会上立足打下了基础。希望贵校能给我一个发展的平台，我会努力工作，为贵校创造价值。
2010.07-2010.09在富士康IDPBG部门从事自动化设备维护
2011.12-2012.11在德尔惠专卖店工作担任店长
2013.06-2014.</t>
  </si>
  <si>
    <t>2013.06-2014.06在汽修厂做学徒</t>
  </si>
  <si>
    <t>1021201906132040547475</t>
  </si>
  <si>
    <t>431028199004110417</t>
  </si>
  <si>
    <t>蔡美文</t>
  </si>
  <si>
    <t>18673522380</t>
  </si>
  <si>
    <t>1990-04-11</t>
  </si>
  <si>
    <t>湖南省安仁县龙市乡杨柳村黄上组</t>
  </si>
  <si>
    <t>2012年06</t>
  </si>
  <si>
    <t>郴州市北湖区民权路东湾菜市场</t>
  </si>
  <si>
    <t>2012至今郴州申湘汽车服务有限公司</t>
  </si>
  <si>
    <t>1021201906142025467951</t>
  </si>
  <si>
    <t>432502199410110011</t>
  </si>
  <si>
    <t>周博臻</t>
  </si>
  <si>
    <t>18569053319</t>
  </si>
  <si>
    <t>1994-10-11</t>
  </si>
  <si>
    <t>湖南汽车工程职业技术学院</t>
  </si>
  <si>
    <t>洞口县宏博学校</t>
  </si>
  <si>
    <t>2015.9-2017.7安乡职业中专  汽修教师   曾带领学生参加技能比赛获得市三等奖，暑假参加过省培
2018-2019宏博教育  校长  带领团队运营校区</t>
  </si>
  <si>
    <t>带领学生参加技能比赛获得市三等奖
暑假参加过省培</t>
  </si>
  <si>
    <t>1021201906151535028314</t>
  </si>
  <si>
    <t>46_数学专业教学</t>
  </si>
  <si>
    <t>432502198612273818</t>
  </si>
  <si>
    <t>段湘斌</t>
  </si>
  <si>
    <t>15115816172</t>
  </si>
  <si>
    <t>概率论与数理统计</t>
  </si>
  <si>
    <t>湖南省冷水江市菊花井金领国际D-702</t>
  </si>
  <si>
    <t>2002.09-2005.06  湖南省娄底市冷水江市第一中学学生（高中）；
2005.09-2009.06 江苏省南京航空航天大学信息与计算科学专业学生；
2009.09-2012.06  湖南省中南大学概率与数理统计专业研究生学习；
2012.07-2019.04    湖南省中国农业银行股份有限公司冷水江市支行工作。
2019.4-至今 无业</t>
  </si>
  <si>
    <t>1021201906131306277114</t>
  </si>
  <si>
    <t>47_经济专业教学</t>
  </si>
  <si>
    <t>430522199008271419</t>
  </si>
  <si>
    <t>15073901936</t>
  </si>
  <si>
    <t>江西财经大学</t>
  </si>
  <si>
    <t>产业经济学</t>
  </si>
  <si>
    <t>42200</t>
  </si>
  <si>
    <t>360034401@qq.com</t>
  </si>
  <si>
    <t>冷水江市东尚裕嘉园8栋801</t>
  </si>
  <si>
    <t>2009.09-2013.07 湖南工程学院  市场营销学
2014.09-2017.07 江西财经大学  产业经济学
2017.08-2019.04 中国工商银行娄底分行冷水江市支行</t>
  </si>
  <si>
    <t>报考号</t>
  </si>
  <si>
    <t>岗位单位</t>
  </si>
  <si>
    <t>身份证号码</t>
  </si>
  <si>
    <t>联系电话</t>
  </si>
  <si>
    <t>出生年月</t>
  </si>
  <si>
    <t>学历学位</t>
  </si>
  <si>
    <t>毕业院校</t>
  </si>
  <si>
    <t>所学专业</t>
  </si>
  <si>
    <t>民族</t>
  </si>
  <si>
    <t>毕业年月</t>
  </si>
  <si>
    <t>邮政编码</t>
  </si>
  <si>
    <t>婚姻状况</t>
  </si>
  <si>
    <t>政治面貌</t>
  </si>
  <si>
    <t>E-mail</t>
  </si>
  <si>
    <t>通讯地址</t>
  </si>
  <si>
    <t>职称、执(职)业资格</t>
  </si>
  <si>
    <t>取得时间</t>
  </si>
  <si>
    <t>档案保管单位</t>
  </si>
  <si>
    <t>有何特长</t>
  </si>
  <si>
    <t>简历</t>
  </si>
  <si>
    <t>与应聘岗位相关的实践经历或取得的成绩</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</si>
</sst>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27">
    <font>
      <sz val="11"/>
      <color theme="1"/>
      <name val="等线"/>
      <charset val="134"/>
      <scheme val="minor"/>
    </font>
    <font>
      <sz val="10"/>
      <color theme="1"/>
      <name val="等线"/>
      <charset val="134"/>
      <scheme val="minor"/>
    </font>
    <font>
      <sz val="18"/>
      <color theme="1"/>
      <name val="方正小标宋简体"/>
      <charset val="134"/>
    </font>
    <font>
      <b/>
      <sz val="11"/>
      <color theme="1"/>
      <name val="宋体"/>
      <charset val="134"/>
    </font>
    <font>
      <b/>
      <sz val="12"/>
      <color theme="1"/>
      <name val="宋体"/>
      <charset val="134"/>
    </font>
    <font>
      <b/>
      <sz val="12"/>
      <name val="宋体"/>
      <charset val="134"/>
    </font>
    <font>
      <sz val="10"/>
      <name val="等线"/>
      <charset val="134"/>
      <scheme val="minor"/>
    </font>
    <font>
      <sz val="12"/>
      <color theme="1"/>
      <name val="等线"/>
      <charset val="134"/>
      <scheme val="minor"/>
    </font>
    <font>
      <b/>
      <sz val="13"/>
      <color theme="3"/>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theme="0"/>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b/>
      <sz val="11"/>
      <color theme="3"/>
      <name val="等线"/>
      <charset val="134"/>
      <scheme val="minor"/>
    </font>
    <font>
      <sz val="11"/>
      <color rgb="FF3F3F76"/>
      <name val="等线"/>
      <charset val="0"/>
      <scheme val="minor"/>
    </font>
    <font>
      <sz val="11"/>
      <color rgb="FF9C6500"/>
      <name val="等线"/>
      <charset val="0"/>
      <scheme val="minor"/>
    </font>
    <font>
      <b/>
      <sz val="11"/>
      <color rgb="FF3F3F3F"/>
      <name val="等线"/>
      <charset val="0"/>
      <scheme val="minor"/>
    </font>
    <font>
      <u/>
      <sz val="11"/>
      <color rgb="FF0000FF"/>
      <name val="等线"/>
      <charset val="0"/>
      <scheme val="minor"/>
    </font>
    <font>
      <b/>
      <sz val="11"/>
      <color theme="1"/>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8"/>
      <color theme="3"/>
      <name val="等线"/>
      <charset val="134"/>
      <scheme val="minor"/>
    </font>
  </fonts>
  <fills count="3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3743705557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7"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7" applyNumberFormat="0" applyFont="0" applyAlignment="0" applyProtection="0">
      <alignment vertical="center"/>
    </xf>
    <xf numFmtId="0" fontId="12" fillId="25"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5" applyNumberFormat="0" applyFill="0" applyAlignment="0" applyProtection="0">
      <alignment vertical="center"/>
    </xf>
    <xf numFmtId="0" fontId="8" fillId="0" borderId="5" applyNumberFormat="0" applyFill="0" applyAlignment="0" applyProtection="0">
      <alignment vertical="center"/>
    </xf>
    <xf numFmtId="0" fontId="12" fillId="35" borderId="0" applyNumberFormat="0" applyBorder="0" applyAlignment="0" applyProtection="0">
      <alignment vertical="center"/>
    </xf>
    <xf numFmtId="0" fontId="16" fillId="0" borderId="11" applyNumberFormat="0" applyFill="0" applyAlignment="0" applyProtection="0">
      <alignment vertical="center"/>
    </xf>
    <xf numFmtId="0" fontId="12" fillId="24" borderId="0" applyNumberFormat="0" applyBorder="0" applyAlignment="0" applyProtection="0">
      <alignment vertical="center"/>
    </xf>
    <xf numFmtId="0" fontId="19" fillId="23" borderId="9" applyNumberFormat="0" applyAlignment="0" applyProtection="0">
      <alignment vertical="center"/>
    </xf>
    <xf numFmtId="0" fontId="22" fillId="23" borderId="8" applyNumberFormat="0" applyAlignment="0" applyProtection="0">
      <alignment vertical="center"/>
    </xf>
    <xf numFmtId="0" fontId="25" fillId="34" borderId="12" applyNumberFormat="0" applyAlignment="0" applyProtection="0">
      <alignment vertical="center"/>
    </xf>
    <xf numFmtId="0" fontId="10" fillId="33" borderId="0" applyNumberFormat="0" applyBorder="0" applyAlignment="0" applyProtection="0">
      <alignment vertical="center"/>
    </xf>
    <xf numFmtId="0" fontId="12" fillId="29" borderId="0" applyNumberFormat="0" applyBorder="0" applyAlignment="0" applyProtection="0">
      <alignment vertical="center"/>
    </xf>
    <xf numFmtId="0" fontId="13" fillId="0" borderId="6" applyNumberFormat="0" applyFill="0" applyAlignment="0" applyProtection="0">
      <alignment vertical="center"/>
    </xf>
    <xf numFmtId="0" fontId="21" fillId="0" borderId="10" applyNumberFormat="0" applyFill="0" applyAlignment="0" applyProtection="0">
      <alignment vertical="center"/>
    </xf>
    <xf numFmtId="0" fontId="11" fillId="7" borderId="0" applyNumberFormat="0" applyBorder="0" applyAlignment="0" applyProtection="0">
      <alignment vertical="center"/>
    </xf>
    <xf numFmtId="0" fontId="18" fillId="20" borderId="0" applyNumberFormat="0" applyBorder="0" applyAlignment="0" applyProtection="0">
      <alignment vertical="center"/>
    </xf>
    <xf numFmtId="0" fontId="10" fillId="6" borderId="0" applyNumberFormat="0" applyBorder="0" applyAlignment="0" applyProtection="0">
      <alignment vertical="center"/>
    </xf>
    <xf numFmtId="0" fontId="12" fillId="28" borderId="0" applyNumberFormat="0" applyBorder="0" applyAlignment="0" applyProtection="0">
      <alignment vertical="center"/>
    </xf>
    <xf numFmtId="0" fontId="10" fillId="27"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32"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0" fillId="17" borderId="0" applyNumberFormat="0" applyBorder="0" applyAlignment="0" applyProtection="0">
      <alignment vertical="center"/>
    </xf>
    <xf numFmtId="0" fontId="10" fillId="31" borderId="0" applyNumberFormat="0" applyBorder="0" applyAlignment="0" applyProtection="0">
      <alignment vertical="center"/>
    </xf>
    <xf numFmtId="0" fontId="12" fillId="30" borderId="0" applyNumberFormat="0" applyBorder="0" applyAlignment="0" applyProtection="0">
      <alignment vertical="center"/>
    </xf>
    <xf numFmtId="0" fontId="10" fillId="11" borderId="0" applyNumberFormat="0" applyBorder="0" applyAlignment="0" applyProtection="0">
      <alignment vertical="center"/>
    </xf>
    <xf numFmtId="0" fontId="12" fillId="14" borderId="0" applyNumberFormat="0" applyBorder="0" applyAlignment="0" applyProtection="0">
      <alignment vertical="center"/>
    </xf>
    <xf numFmtId="0" fontId="12" fillId="10" borderId="0" applyNumberFormat="0" applyBorder="0" applyAlignment="0" applyProtection="0">
      <alignment vertical="center"/>
    </xf>
    <xf numFmtId="0" fontId="10" fillId="21" borderId="0" applyNumberFormat="0" applyBorder="0" applyAlignment="0" applyProtection="0">
      <alignment vertical="center"/>
    </xf>
    <xf numFmtId="0" fontId="12" fillId="9" borderId="0" applyNumberFormat="0" applyBorder="0" applyAlignment="0" applyProtection="0">
      <alignment vertical="center"/>
    </xf>
  </cellStyleXfs>
  <cellXfs count="23">
    <xf numFmtId="0" fontId="0" fillId="0" borderId="0" xfId="0">
      <alignment vertical="center"/>
    </xf>
    <xf numFmtId="0" fontId="0" fillId="0" borderId="0" xfId="0" applyAlignment="1">
      <alignment vertical="center" wrapText="1"/>
    </xf>
    <xf numFmtId="0" fontId="1"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0" borderId="1" xfId="0" applyFont="1" applyBorder="1" applyAlignment="1">
      <alignment horizontal="center" vertical="center"/>
    </xf>
    <xf numFmtId="0" fontId="7" fillId="4" borderId="3" xfId="0" applyFont="1" applyFill="1" applyBorder="1" applyAlignment="1">
      <alignment horizontal="center" vertical="center"/>
    </xf>
    <xf numFmtId="0" fontId="1" fillId="0" borderId="1" xfId="0" applyFont="1" applyBorder="1" applyAlignment="1">
      <alignment horizontal="right"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3"/>
  <sheetViews>
    <sheetView tabSelected="1" topLeftCell="A124" workbookViewId="0">
      <selection activeCell="A1" sqref="A1:H1"/>
    </sheetView>
  </sheetViews>
  <sheetFormatPr defaultColWidth="9" defaultRowHeight="13.5"/>
  <cols>
    <col min="1" max="1" width="4.625" style="3" customWidth="1"/>
    <col min="2" max="2" width="18.5" style="3" customWidth="1"/>
    <col min="3" max="3" width="9.125" customWidth="1"/>
    <col min="4" max="4" width="4.875" customWidth="1"/>
    <col min="5" max="5" width="10.875" customWidth="1"/>
    <col min="6" max="6" width="0.5" style="3" hidden="1" customWidth="1"/>
    <col min="7" max="7" width="11" style="4" customWidth="1"/>
    <col min="8" max="8" width="17" customWidth="1"/>
    <col min="13" max="13" width="9" hidden="1" customWidth="1"/>
  </cols>
  <sheetData>
    <row r="1" ht="30.95" customHeight="1" spans="1:8">
      <c r="A1" s="5" t="s">
        <v>0</v>
      </c>
      <c r="B1" s="5"/>
      <c r="C1" s="5"/>
      <c r="D1" s="5"/>
      <c r="E1" s="5"/>
      <c r="F1" s="5"/>
      <c r="G1" s="6"/>
      <c r="H1" s="5"/>
    </row>
    <row r="2" ht="23" customHeight="1" spans="1:13">
      <c r="A2" s="7" t="s">
        <v>1</v>
      </c>
      <c r="B2" s="8" t="s">
        <v>2</v>
      </c>
      <c r="C2" s="8" t="s">
        <v>3</v>
      </c>
      <c r="D2" s="8" t="s">
        <v>4</v>
      </c>
      <c r="E2" s="8" t="s">
        <v>5</v>
      </c>
      <c r="F2" s="9" t="s">
        <v>6</v>
      </c>
      <c r="G2" s="10" t="s">
        <v>7</v>
      </c>
      <c r="H2" s="8" t="s">
        <v>8</v>
      </c>
      <c r="M2" s="20" t="s">
        <v>4</v>
      </c>
    </row>
    <row r="3" s="2" customFormat="1" ht="19.9" customHeight="1" spans="1:13">
      <c r="A3" s="11">
        <v>1</v>
      </c>
      <c r="B3" s="11" t="s">
        <v>9</v>
      </c>
      <c r="C3" s="11" t="str">
        <f>"杨雪峰"</f>
        <v>杨雪峰</v>
      </c>
      <c r="D3" s="11" t="str">
        <f t="shared" ref="D3:D16" si="0">M3</f>
        <v>女</v>
      </c>
      <c r="E3" s="11">
        <v>713014019</v>
      </c>
      <c r="F3" s="11">
        <v>15973205756</v>
      </c>
      <c r="G3" s="12">
        <v>86.75</v>
      </c>
      <c r="H3" s="13"/>
      <c r="M3" s="2" t="str">
        <f>VLOOKUP(C3,Sheet2!E1:G1492,3,FALSE)</f>
        <v>女</v>
      </c>
    </row>
    <row r="4" s="2" customFormat="1" ht="19.9" customHeight="1" spans="1:13">
      <c r="A4" s="11">
        <v>2</v>
      </c>
      <c r="B4" s="11" t="s">
        <v>10</v>
      </c>
      <c r="C4" s="11" t="str">
        <f>"陈妩"</f>
        <v>陈妩</v>
      </c>
      <c r="D4" s="11" t="str">
        <f t="shared" si="0"/>
        <v>女</v>
      </c>
      <c r="E4" s="11">
        <v>713014015</v>
      </c>
      <c r="F4" s="11" t="e">
        <f>VLOOKUP(C4,#REF!,2,FALSE)</f>
        <v>#REF!</v>
      </c>
      <c r="G4" s="12">
        <v>70.51</v>
      </c>
      <c r="H4" s="13"/>
      <c r="M4" s="2" t="str">
        <f>VLOOKUP(C4,Sheet2!E2:G1493,3,FALSE)</f>
        <v>女</v>
      </c>
    </row>
    <row r="5" s="2" customFormat="1" ht="19.9" customHeight="1" spans="1:13">
      <c r="A5" s="11">
        <v>3</v>
      </c>
      <c r="B5" s="14" t="s">
        <v>11</v>
      </c>
      <c r="C5" s="11" t="str">
        <f>"胡婷"</f>
        <v>胡婷</v>
      </c>
      <c r="D5" s="11" t="str">
        <f t="shared" si="0"/>
        <v>女</v>
      </c>
      <c r="E5" s="11">
        <v>713013025</v>
      </c>
      <c r="F5" s="11" t="e">
        <f>VLOOKUP(C5,#REF!,2,FALSE)</f>
        <v>#REF!</v>
      </c>
      <c r="G5" s="12">
        <v>82.75</v>
      </c>
      <c r="H5" s="13"/>
      <c r="M5" s="2" t="str">
        <f>VLOOKUP(C5,Sheet2!E3:G1494,3,FALSE)</f>
        <v>女</v>
      </c>
    </row>
    <row r="6" s="2" customFormat="1" ht="19.9" customHeight="1" spans="1:13">
      <c r="A6" s="11">
        <v>4</v>
      </c>
      <c r="B6" s="15"/>
      <c r="C6" s="11" t="str">
        <f>"扶旭东"</f>
        <v>扶旭东</v>
      </c>
      <c r="D6" s="11" t="str">
        <f t="shared" si="0"/>
        <v>女</v>
      </c>
      <c r="E6" s="11">
        <v>713013007</v>
      </c>
      <c r="F6" s="11" t="e">
        <f>VLOOKUP(C6,#REF!,2,FALSE)</f>
        <v>#REF!</v>
      </c>
      <c r="G6" s="12">
        <v>82</v>
      </c>
      <c r="H6" s="13"/>
      <c r="M6" s="2" t="str">
        <f>VLOOKUP(C6,Sheet2!E4:G1495,3,FALSE)</f>
        <v>女</v>
      </c>
    </row>
    <row r="7" s="2" customFormat="1" ht="19.9" customHeight="1" spans="1:13">
      <c r="A7" s="11">
        <v>5</v>
      </c>
      <c r="B7" s="14" t="s">
        <v>12</v>
      </c>
      <c r="C7" s="11" t="str">
        <f>"刘兵"</f>
        <v>刘兵</v>
      </c>
      <c r="D7" s="11" t="str">
        <f t="shared" si="0"/>
        <v>男</v>
      </c>
      <c r="E7" s="11">
        <v>713012714</v>
      </c>
      <c r="F7" s="11" t="e">
        <f>VLOOKUP(C7,#REF!,2,FALSE)</f>
        <v>#REF!</v>
      </c>
      <c r="G7" s="12">
        <v>81.3</v>
      </c>
      <c r="H7" s="13"/>
      <c r="M7" s="2" t="str">
        <f>VLOOKUP(C7,Sheet2!E5:G1496,3,FALSE)</f>
        <v>男</v>
      </c>
    </row>
    <row r="8" s="2" customFormat="1" ht="19.9" customHeight="1" spans="1:13">
      <c r="A8" s="11">
        <v>6</v>
      </c>
      <c r="B8" s="16"/>
      <c r="C8" s="11" t="str">
        <f>"段义姣"</f>
        <v>段义姣</v>
      </c>
      <c r="D8" s="11" t="str">
        <f t="shared" si="0"/>
        <v>女</v>
      </c>
      <c r="E8" s="11">
        <v>713012715</v>
      </c>
      <c r="F8" s="11" t="e">
        <f>VLOOKUP(C8,#REF!,2,FALSE)</f>
        <v>#REF!</v>
      </c>
      <c r="G8" s="12">
        <v>78.32</v>
      </c>
      <c r="H8" s="17" t="s">
        <v>13</v>
      </c>
      <c r="M8" s="2" t="str">
        <f>VLOOKUP(C8,Sheet2!E6:G1497,3,FALSE)</f>
        <v>女</v>
      </c>
    </row>
    <row r="9" s="2" customFormat="1" ht="19.9" customHeight="1" spans="1:13">
      <c r="A9" s="11">
        <v>7</v>
      </c>
      <c r="B9" s="16"/>
      <c r="C9" s="11" t="str">
        <f>"曾祥亮"</f>
        <v>曾祥亮</v>
      </c>
      <c r="D9" s="11" t="str">
        <f t="shared" si="0"/>
        <v>男</v>
      </c>
      <c r="E9" s="11">
        <v>713012723</v>
      </c>
      <c r="F9" s="11" t="e">
        <f>VLOOKUP(C9,#REF!,2,FALSE)</f>
        <v>#REF!</v>
      </c>
      <c r="G9" s="12">
        <v>77.41</v>
      </c>
      <c r="H9" s="13"/>
      <c r="M9" s="2" t="str">
        <f>VLOOKUP(C9,Sheet2!E7:G1498,3,FALSE)</f>
        <v>男</v>
      </c>
    </row>
    <row r="10" s="2" customFormat="1" ht="19.9" customHeight="1" spans="1:8">
      <c r="A10" s="11">
        <v>8</v>
      </c>
      <c r="B10" s="16"/>
      <c r="C10" s="11" t="s">
        <v>14</v>
      </c>
      <c r="D10" s="11" t="s">
        <v>15</v>
      </c>
      <c r="E10" s="11">
        <v>713012711</v>
      </c>
      <c r="F10" s="11"/>
      <c r="G10" s="12">
        <v>75.16</v>
      </c>
      <c r="H10" s="18" t="s">
        <v>16</v>
      </c>
    </row>
    <row r="11" s="2" customFormat="1" ht="19.9" customHeight="1" spans="1:13">
      <c r="A11" s="11">
        <v>9</v>
      </c>
      <c r="B11" s="11" t="s">
        <v>17</v>
      </c>
      <c r="C11" s="11" t="str">
        <f>"赵艳平"</f>
        <v>赵艳平</v>
      </c>
      <c r="D11" s="11" t="str">
        <f t="shared" ref="D11:D17" si="1">M11</f>
        <v>女</v>
      </c>
      <c r="E11" s="11">
        <v>713013325</v>
      </c>
      <c r="F11" s="11" t="e">
        <f>VLOOKUP(C11,#REF!,2,FALSE)</f>
        <v>#REF!</v>
      </c>
      <c r="G11" s="12">
        <v>84</v>
      </c>
      <c r="H11" s="13"/>
      <c r="M11" s="2" t="str">
        <f>VLOOKUP(C11,Sheet2!E8:G1499,3,FALSE)</f>
        <v>女</v>
      </c>
    </row>
    <row r="12" s="2" customFormat="1" ht="19.9" customHeight="1" spans="1:13">
      <c r="A12" s="11">
        <v>10</v>
      </c>
      <c r="B12" s="11" t="s">
        <v>18</v>
      </c>
      <c r="C12" s="11" t="str">
        <f>"谭凯"</f>
        <v>谭凯</v>
      </c>
      <c r="D12" s="11" t="str">
        <f t="shared" si="1"/>
        <v>男</v>
      </c>
      <c r="E12" s="11">
        <v>713012607</v>
      </c>
      <c r="F12" s="11" t="e">
        <f>VLOOKUP(C12,#REF!,2,FALSE)</f>
        <v>#REF!</v>
      </c>
      <c r="G12" s="12">
        <v>76.73</v>
      </c>
      <c r="H12" s="13"/>
      <c r="M12" s="2" t="str">
        <f>VLOOKUP(C12,Sheet2!E9:G1500,3,FALSE)</f>
        <v>男</v>
      </c>
    </row>
    <row r="13" s="2" customFormat="1" ht="19.9" customHeight="1" spans="1:13">
      <c r="A13" s="11">
        <v>11</v>
      </c>
      <c r="B13" s="11" t="s">
        <v>19</v>
      </c>
      <c r="C13" s="11" t="str">
        <f>"伍健妤"</f>
        <v>伍健妤</v>
      </c>
      <c r="D13" s="11" t="str">
        <f t="shared" si="1"/>
        <v>女</v>
      </c>
      <c r="E13" s="11">
        <v>713014102</v>
      </c>
      <c r="F13" s="11" t="e">
        <f>VLOOKUP(C13,#REF!,2,FALSE)</f>
        <v>#REF!</v>
      </c>
      <c r="G13" s="12">
        <v>84.63</v>
      </c>
      <c r="H13" s="13"/>
      <c r="M13" s="2" t="str">
        <f>VLOOKUP(C13,Sheet2!E10:G1501,3,FALSE)</f>
        <v>女</v>
      </c>
    </row>
    <row r="14" s="2" customFormat="1" ht="19.9" customHeight="1" spans="1:13">
      <c r="A14" s="11">
        <v>12</v>
      </c>
      <c r="B14" s="11" t="s">
        <v>20</v>
      </c>
      <c r="C14" s="11" t="str">
        <f>"谢湘中"</f>
        <v>谢湘中</v>
      </c>
      <c r="D14" s="11" t="str">
        <f t="shared" si="1"/>
        <v>男</v>
      </c>
      <c r="E14" s="11">
        <v>713014304</v>
      </c>
      <c r="F14" s="11" t="e">
        <f>VLOOKUP(C14,#REF!,2,FALSE)</f>
        <v>#REF!</v>
      </c>
      <c r="G14" s="12">
        <v>83.15</v>
      </c>
      <c r="H14" s="13"/>
      <c r="M14" s="2" t="str">
        <f>VLOOKUP(C14,Sheet2!E11:G1502,3,FALSE)</f>
        <v>男</v>
      </c>
    </row>
    <row r="15" s="2" customFormat="1" ht="19.9" customHeight="1" spans="1:13">
      <c r="A15" s="11">
        <v>13</v>
      </c>
      <c r="B15" s="14" t="s">
        <v>21</v>
      </c>
      <c r="C15" s="11" t="str">
        <f>"罗瑛芝"</f>
        <v>罗瑛芝</v>
      </c>
      <c r="D15" s="11" t="str">
        <f t="shared" si="1"/>
        <v>女</v>
      </c>
      <c r="E15" s="11">
        <v>713014204</v>
      </c>
      <c r="F15" s="11" t="e">
        <f>VLOOKUP(C15,#REF!,2,FALSE)</f>
        <v>#REF!</v>
      </c>
      <c r="G15" s="12">
        <v>78.1</v>
      </c>
      <c r="H15" s="13"/>
      <c r="M15" s="2" t="str">
        <f>VLOOKUP(C15,Sheet2!E12:G1503,3,FALSE)</f>
        <v>女</v>
      </c>
    </row>
    <row r="16" s="2" customFormat="1" ht="19.9" customHeight="1" spans="1:13">
      <c r="A16" s="11">
        <v>14</v>
      </c>
      <c r="B16" s="15"/>
      <c r="C16" s="11" t="s">
        <v>22</v>
      </c>
      <c r="D16" s="11" t="str">
        <f t="shared" si="1"/>
        <v>女</v>
      </c>
      <c r="E16" s="11">
        <v>713014211</v>
      </c>
      <c r="F16" s="11">
        <v>18773087364</v>
      </c>
      <c r="G16" s="12">
        <v>73.71</v>
      </c>
      <c r="H16" s="13"/>
      <c r="M16" s="2" t="str">
        <f>VLOOKUP(C16,Sheet2!E13:G1504,3,FALSE)</f>
        <v>女</v>
      </c>
    </row>
    <row r="17" s="2" customFormat="1" ht="19.9" customHeight="1" spans="1:13">
      <c r="A17" s="11">
        <v>15</v>
      </c>
      <c r="B17" s="14" t="s">
        <v>23</v>
      </c>
      <c r="C17" s="11" t="str">
        <f>"黄金"</f>
        <v>黄金</v>
      </c>
      <c r="D17" s="11" t="str">
        <f t="shared" si="1"/>
        <v>男</v>
      </c>
      <c r="E17" s="11">
        <v>713013803</v>
      </c>
      <c r="F17" s="11" t="e">
        <f>VLOOKUP(C17,#REF!,2,FALSE)</f>
        <v>#REF!</v>
      </c>
      <c r="G17" s="12">
        <v>86.45</v>
      </c>
      <c r="H17" s="17" t="s">
        <v>13</v>
      </c>
      <c r="M17" s="2" t="str">
        <f>VLOOKUP(C17,Sheet2!E14:G1505,3,FALSE)</f>
        <v>男</v>
      </c>
    </row>
    <row r="18" s="2" customFormat="1" ht="19.9" customHeight="1" spans="1:8">
      <c r="A18" s="11">
        <v>16</v>
      </c>
      <c r="B18" s="15"/>
      <c r="C18" s="11" t="s">
        <v>24</v>
      </c>
      <c r="D18" s="11" t="s">
        <v>15</v>
      </c>
      <c r="E18" s="11">
        <v>713013805</v>
      </c>
      <c r="F18" s="11"/>
      <c r="G18" s="12">
        <v>85.4</v>
      </c>
      <c r="H18" s="18" t="s">
        <v>16</v>
      </c>
    </row>
    <row r="19" s="2" customFormat="1" ht="19.9" customHeight="1" spans="1:13">
      <c r="A19" s="11">
        <v>17</v>
      </c>
      <c r="B19" s="11" t="s">
        <v>25</v>
      </c>
      <c r="C19" s="11" t="str">
        <f>"蔡利红"</f>
        <v>蔡利红</v>
      </c>
      <c r="D19" s="11" t="str">
        <f t="shared" ref="D19:D33" si="2">M19</f>
        <v>女</v>
      </c>
      <c r="E19" s="11">
        <v>713013909</v>
      </c>
      <c r="F19" s="11" t="e">
        <f>VLOOKUP(C19,#REF!,2,FALSE)</f>
        <v>#REF!</v>
      </c>
      <c r="G19" s="12">
        <v>85.2</v>
      </c>
      <c r="H19" s="13"/>
      <c r="M19" s="2" t="str">
        <f>VLOOKUP(C19,Sheet2!E15:G1506,3,FALSE)</f>
        <v>女</v>
      </c>
    </row>
    <row r="20" s="2" customFormat="1" ht="19.9" customHeight="1" spans="1:13">
      <c r="A20" s="11">
        <v>18</v>
      </c>
      <c r="B20" s="11" t="s">
        <v>26</v>
      </c>
      <c r="C20" s="11" t="str">
        <f>"陆鑫"</f>
        <v>陆鑫</v>
      </c>
      <c r="D20" s="11" t="str">
        <f t="shared" si="2"/>
        <v>女</v>
      </c>
      <c r="E20" s="11">
        <v>713013106</v>
      </c>
      <c r="F20" s="11" t="e">
        <f>VLOOKUP(C20,#REF!,2,FALSE)</f>
        <v>#REF!</v>
      </c>
      <c r="G20" s="12">
        <v>82.15</v>
      </c>
      <c r="H20" s="13"/>
      <c r="M20" s="2" t="str">
        <f>VLOOKUP(C20,Sheet2!E16:G1507,3,FALSE)</f>
        <v>女</v>
      </c>
    </row>
    <row r="21" s="2" customFormat="1" ht="19.9" customHeight="1" spans="1:13">
      <c r="A21" s="11">
        <v>19</v>
      </c>
      <c r="B21" s="11"/>
      <c r="C21" s="11" t="str">
        <f>"黄巧玲"</f>
        <v>黄巧玲</v>
      </c>
      <c r="D21" s="11" t="str">
        <f t="shared" si="2"/>
        <v>女</v>
      </c>
      <c r="E21" s="11">
        <v>713013102</v>
      </c>
      <c r="F21" s="11" t="e">
        <f>VLOOKUP(C21,#REF!,2,FALSE)</f>
        <v>#REF!</v>
      </c>
      <c r="G21" s="12">
        <v>81.33</v>
      </c>
      <c r="H21" s="13"/>
      <c r="M21" s="2" t="str">
        <f>VLOOKUP(C21,Sheet2!E17:G1508,3,FALSE)</f>
        <v>女</v>
      </c>
    </row>
    <row r="22" s="2" customFormat="1" ht="19.9" customHeight="1" spans="1:13">
      <c r="A22" s="11">
        <v>20</v>
      </c>
      <c r="B22" s="11"/>
      <c r="C22" s="11" t="str">
        <f>"钟璞"</f>
        <v>钟璞</v>
      </c>
      <c r="D22" s="11" t="str">
        <f t="shared" si="2"/>
        <v>女</v>
      </c>
      <c r="E22" s="11">
        <v>713013226</v>
      </c>
      <c r="F22" s="11" t="e">
        <f>VLOOKUP(C22,#REF!,2,FALSE)</f>
        <v>#REF!</v>
      </c>
      <c r="G22" s="12">
        <v>80.33</v>
      </c>
      <c r="H22" s="13"/>
      <c r="M22" s="2" t="str">
        <f>VLOOKUP(C22,Sheet2!E18:G1509,3,FALSE)</f>
        <v>女</v>
      </c>
    </row>
    <row r="23" s="2" customFormat="1" ht="19.9" customHeight="1" spans="1:13">
      <c r="A23" s="11">
        <v>21</v>
      </c>
      <c r="B23" s="11"/>
      <c r="C23" s="11" t="str">
        <f>"黄晴"</f>
        <v>黄晴</v>
      </c>
      <c r="D23" s="11" t="str">
        <f t="shared" si="2"/>
        <v>女</v>
      </c>
      <c r="E23" s="11">
        <v>713013118</v>
      </c>
      <c r="F23" s="11">
        <v>13627450669</v>
      </c>
      <c r="G23" s="12">
        <v>79.23</v>
      </c>
      <c r="H23" s="13"/>
      <c r="M23" s="2" t="str">
        <f>VLOOKUP(C23,Sheet2!E19:G1510,3,FALSE)</f>
        <v>女</v>
      </c>
    </row>
    <row r="24" s="2" customFormat="1" ht="19.9" customHeight="1" spans="1:13">
      <c r="A24" s="11">
        <v>22</v>
      </c>
      <c r="B24" s="11"/>
      <c r="C24" s="11" t="str">
        <f>"王思洁"</f>
        <v>王思洁</v>
      </c>
      <c r="D24" s="11" t="str">
        <f t="shared" si="2"/>
        <v>女</v>
      </c>
      <c r="E24" s="11">
        <v>713013121</v>
      </c>
      <c r="F24" s="11" t="e">
        <f>VLOOKUP(C24,#REF!,2,FALSE)</f>
        <v>#REF!</v>
      </c>
      <c r="G24" s="12">
        <v>78.55</v>
      </c>
      <c r="H24" s="13"/>
      <c r="M24" s="2" t="str">
        <f>VLOOKUP(C24,Sheet2!E20:G1511,3,FALSE)</f>
        <v>女</v>
      </c>
    </row>
    <row r="25" s="2" customFormat="1" ht="19.9" customHeight="1" spans="1:13">
      <c r="A25" s="11">
        <v>23</v>
      </c>
      <c r="B25" s="16" t="s">
        <v>27</v>
      </c>
      <c r="C25" s="11" t="str">
        <f>"谢雪"</f>
        <v>谢雪</v>
      </c>
      <c r="D25" s="11" t="str">
        <f t="shared" si="2"/>
        <v>女</v>
      </c>
      <c r="E25" s="11">
        <v>713012803</v>
      </c>
      <c r="F25" s="11" t="e">
        <f>VLOOKUP(C25,#REF!,2,FALSE)</f>
        <v>#REF!</v>
      </c>
      <c r="G25" s="12">
        <v>82.3</v>
      </c>
      <c r="H25" s="13"/>
      <c r="M25" s="2" t="str">
        <f>VLOOKUP(C25,Sheet2!E21:G1512,3,FALSE)</f>
        <v>女</v>
      </c>
    </row>
    <row r="26" s="2" customFormat="1" ht="19.9" customHeight="1" spans="1:13">
      <c r="A26" s="11">
        <v>24</v>
      </c>
      <c r="B26" s="16"/>
      <c r="C26" s="11" t="str">
        <f>"卢俊"</f>
        <v>卢俊</v>
      </c>
      <c r="D26" s="11" t="str">
        <f t="shared" si="2"/>
        <v>男</v>
      </c>
      <c r="E26" s="11">
        <v>713012822</v>
      </c>
      <c r="F26" s="11" t="e">
        <f>VLOOKUP(C26,#REF!,2,FALSE)</f>
        <v>#REF!</v>
      </c>
      <c r="G26" s="12">
        <v>81.55</v>
      </c>
      <c r="H26" s="13"/>
      <c r="M26" s="2" t="str">
        <f>VLOOKUP(C26,Sheet2!E22:G1513,3,FALSE)</f>
        <v>男</v>
      </c>
    </row>
    <row r="27" s="2" customFormat="1" ht="19.9" customHeight="1" spans="1:13">
      <c r="A27" s="11">
        <v>25</v>
      </c>
      <c r="B27" s="16"/>
      <c r="C27" s="11" t="str">
        <f>"罗盘"</f>
        <v>罗盘</v>
      </c>
      <c r="D27" s="11" t="str">
        <f t="shared" si="2"/>
        <v>男</v>
      </c>
      <c r="E27" s="11">
        <v>713012923</v>
      </c>
      <c r="F27" s="11" t="e">
        <f>VLOOKUP(C27,#REF!,2,FALSE)</f>
        <v>#REF!</v>
      </c>
      <c r="G27" s="12">
        <v>78.58</v>
      </c>
      <c r="H27" s="13"/>
      <c r="M27" s="2" t="str">
        <f>VLOOKUP(C27,Sheet2!E23:G1514,3,FALSE)</f>
        <v>男</v>
      </c>
    </row>
    <row r="28" s="2" customFormat="1" ht="19.9" customHeight="1" spans="1:13">
      <c r="A28" s="11">
        <v>26</v>
      </c>
      <c r="B28" s="16"/>
      <c r="C28" s="11" t="str">
        <f>"胡小元"</f>
        <v>胡小元</v>
      </c>
      <c r="D28" s="11" t="str">
        <f t="shared" si="2"/>
        <v>男</v>
      </c>
      <c r="E28" s="11">
        <v>713012911</v>
      </c>
      <c r="F28" s="11" t="e">
        <f>VLOOKUP(C28,#REF!,2,FALSE)</f>
        <v>#REF!</v>
      </c>
      <c r="G28" s="12">
        <v>77.5</v>
      </c>
      <c r="H28" s="13"/>
      <c r="M28" s="2" t="str">
        <f>VLOOKUP(C28,Sheet2!E24:G1515,3,FALSE)</f>
        <v>男</v>
      </c>
    </row>
    <row r="29" s="2" customFormat="1" ht="19.9" customHeight="1" spans="1:13">
      <c r="A29" s="11">
        <v>27</v>
      </c>
      <c r="B29" s="16"/>
      <c r="C29" s="11" t="str">
        <f>"邹毅松"</f>
        <v>邹毅松</v>
      </c>
      <c r="D29" s="11" t="str">
        <f t="shared" si="2"/>
        <v>男</v>
      </c>
      <c r="E29" s="11">
        <v>713012815</v>
      </c>
      <c r="F29" s="11" t="e">
        <f>VLOOKUP(C29,#REF!,2,FALSE)</f>
        <v>#REF!</v>
      </c>
      <c r="G29" s="12">
        <v>77.1</v>
      </c>
      <c r="H29" s="13"/>
      <c r="M29" s="2" t="str">
        <f>VLOOKUP(C29,Sheet2!E25:G1516,3,FALSE)</f>
        <v>男</v>
      </c>
    </row>
    <row r="30" s="2" customFormat="1" ht="19.9" customHeight="1" spans="1:13">
      <c r="A30" s="11">
        <v>28</v>
      </c>
      <c r="B30" s="16"/>
      <c r="C30" s="11" t="str">
        <f>"杨燕婷"</f>
        <v>杨燕婷</v>
      </c>
      <c r="D30" s="11" t="str">
        <f t="shared" si="2"/>
        <v>女</v>
      </c>
      <c r="E30" s="11">
        <v>713012818</v>
      </c>
      <c r="F30" s="11" t="e">
        <f>VLOOKUP(C30,#REF!,2,FALSE)</f>
        <v>#REF!</v>
      </c>
      <c r="G30" s="12">
        <v>76.45</v>
      </c>
      <c r="H30" s="13"/>
      <c r="M30" s="2" t="str">
        <f>VLOOKUP(C30,Sheet2!E26:G1517,3,FALSE)</f>
        <v>女</v>
      </c>
    </row>
    <row r="31" s="2" customFormat="1" ht="19.9" customHeight="1" spans="1:13">
      <c r="A31" s="11">
        <v>29</v>
      </c>
      <c r="B31" s="16"/>
      <c r="C31" s="11" t="str">
        <f>"王愿"</f>
        <v>王愿</v>
      </c>
      <c r="D31" s="11" t="str">
        <f t="shared" si="2"/>
        <v>女</v>
      </c>
      <c r="E31" s="11">
        <v>713012907</v>
      </c>
      <c r="F31" s="11" t="e">
        <f>VLOOKUP(C31,#REF!,2,FALSE)</f>
        <v>#REF!</v>
      </c>
      <c r="G31" s="12">
        <v>75.75</v>
      </c>
      <c r="H31" s="17" t="s">
        <v>13</v>
      </c>
      <c r="M31" s="2" t="str">
        <f>VLOOKUP(C31,Sheet2!E27:G1518,3,FALSE)</f>
        <v>女</v>
      </c>
    </row>
    <row r="32" s="2" customFormat="1" ht="19.9" customHeight="1" spans="1:13">
      <c r="A32" s="11">
        <v>30</v>
      </c>
      <c r="B32" s="16"/>
      <c r="C32" s="11" t="str">
        <f>"游美花"</f>
        <v>游美花</v>
      </c>
      <c r="D32" s="11" t="str">
        <f t="shared" si="2"/>
        <v>女</v>
      </c>
      <c r="E32" s="11">
        <v>713012926</v>
      </c>
      <c r="F32" s="11" t="e">
        <f>VLOOKUP(C32,#REF!,2,FALSE)</f>
        <v>#REF!</v>
      </c>
      <c r="G32" s="12">
        <v>75.49</v>
      </c>
      <c r="M32" s="2" t="str">
        <f>VLOOKUP(C32,Sheet2!E28:G1519,3,FALSE)</f>
        <v>女</v>
      </c>
    </row>
    <row r="33" s="2" customFormat="1" ht="19.9" customHeight="1" spans="1:13">
      <c r="A33" s="11">
        <v>31</v>
      </c>
      <c r="B33" s="16"/>
      <c r="C33" s="11" t="str">
        <f>"卜庆芳"</f>
        <v>卜庆芳</v>
      </c>
      <c r="D33" s="11" t="str">
        <f t="shared" si="2"/>
        <v>女</v>
      </c>
      <c r="E33" s="11">
        <v>713012812</v>
      </c>
      <c r="F33" s="11" t="e">
        <f>VLOOKUP(C33,#REF!,2,FALSE)</f>
        <v>#REF!</v>
      </c>
      <c r="G33" s="12">
        <v>75.05</v>
      </c>
      <c r="H33" s="13"/>
      <c r="M33" s="2" t="str">
        <f>VLOOKUP(C33,Sheet2!E29:G1520,3,FALSE)</f>
        <v>女</v>
      </c>
    </row>
    <row r="34" s="2" customFormat="1" ht="19.9" customHeight="1" spans="1:8">
      <c r="A34" s="11">
        <v>32</v>
      </c>
      <c r="B34" s="16"/>
      <c r="C34" s="11" t="s">
        <v>28</v>
      </c>
      <c r="D34" s="11" t="s">
        <v>15</v>
      </c>
      <c r="E34" s="11">
        <v>713012916</v>
      </c>
      <c r="F34" s="11"/>
      <c r="G34" s="12">
        <v>74.41</v>
      </c>
      <c r="H34" s="18" t="s">
        <v>16</v>
      </c>
    </row>
    <row r="35" s="2" customFormat="1" ht="19.9" customHeight="1" spans="1:13">
      <c r="A35" s="11">
        <v>33</v>
      </c>
      <c r="B35" s="11" t="s">
        <v>29</v>
      </c>
      <c r="C35" s="11" t="str">
        <f>"张新星"</f>
        <v>张新星</v>
      </c>
      <c r="D35" s="11" t="str">
        <f t="shared" ref="D35:D46" si="3">M35</f>
        <v>女</v>
      </c>
      <c r="E35" s="11">
        <v>713013505</v>
      </c>
      <c r="F35" s="11" t="e">
        <f>VLOOKUP(C35,#REF!,2,FALSE)</f>
        <v>#REF!</v>
      </c>
      <c r="G35" s="12">
        <v>84.38</v>
      </c>
      <c r="H35" s="13"/>
      <c r="M35" s="2" t="str">
        <f>VLOOKUP(C35,Sheet2!E30:G1521,3,FALSE)</f>
        <v>女</v>
      </c>
    </row>
    <row r="36" s="2" customFormat="1" ht="19.9" customHeight="1" spans="1:13">
      <c r="A36" s="11">
        <v>34</v>
      </c>
      <c r="B36" s="11"/>
      <c r="C36" s="11" t="str">
        <f>"谢斓"</f>
        <v>谢斓</v>
      </c>
      <c r="D36" s="11" t="str">
        <f t="shared" si="3"/>
        <v>女</v>
      </c>
      <c r="E36" s="11">
        <v>713013614</v>
      </c>
      <c r="F36" s="11" t="e">
        <f>VLOOKUP(C36,#REF!,2,FALSE)</f>
        <v>#REF!</v>
      </c>
      <c r="G36" s="12">
        <v>83.68</v>
      </c>
      <c r="H36" s="13"/>
      <c r="M36" s="2" t="str">
        <f>VLOOKUP(C36,Sheet2!E31:G1522,3,FALSE)</f>
        <v>女</v>
      </c>
    </row>
    <row r="37" s="2" customFormat="1" ht="19.9" customHeight="1" spans="1:13">
      <c r="A37" s="11">
        <v>35</v>
      </c>
      <c r="B37" s="14" t="s">
        <v>30</v>
      </c>
      <c r="C37" s="11" t="str">
        <f>"罗武兵 "</f>
        <v>罗武兵 </v>
      </c>
      <c r="D37" s="11" t="str">
        <f t="shared" si="3"/>
        <v>男</v>
      </c>
      <c r="E37" s="11">
        <v>713012620</v>
      </c>
      <c r="F37" s="11" t="e">
        <f>VLOOKUP(C37,#REF!,2,FALSE)</f>
        <v>#REF!</v>
      </c>
      <c r="G37" s="12">
        <v>72.85</v>
      </c>
      <c r="H37" s="13"/>
      <c r="M37" s="2" t="s">
        <v>31</v>
      </c>
    </row>
    <row r="38" s="2" customFormat="1" ht="19.9" customHeight="1" spans="1:13">
      <c r="A38" s="11">
        <v>36</v>
      </c>
      <c r="B38" s="15"/>
      <c r="C38" s="11" t="str">
        <f>"郑昆"</f>
        <v>郑昆</v>
      </c>
      <c r="D38" s="11" t="str">
        <f t="shared" si="3"/>
        <v>男</v>
      </c>
      <c r="E38" s="11">
        <v>713012615</v>
      </c>
      <c r="F38" s="11" t="e">
        <f>VLOOKUP(C38,#REF!,2,FALSE)</f>
        <v>#REF!</v>
      </c>
      <c r="G38" s="12">
        <v>71.53</v>
      </c>
      <c r="H38" s="13"/>
      <c r="M38" s="2" t="str">
        <f>VLOOKUP(C38,Sheet2!E33:G1524,3,FALSE)</f>
        <v>男</v>
      </c>
    </row>
    <row r="39" s="2" customFormat="1" ht="19.9" customHeight="1" spans="1:13">
      <c r="A39" s="11">
        <v>37</v>
      </c>
      <c r="B39" s="11" t="s">
        <v>32</v>
      </c>
      <c r="C39" s="11" t="str">
        <f>"吕姣"</f>
        <v>吕姣</v>
      </c>
      <c r="D39" s="11" t="str">
        <f t="shared" si="3"/>
        <v>女</v>
      </c>
      <c r="E39" s="11">
        <v>713014120</v>
      </c>
      <c r="F39" s="11" t="e">
        <f>VLOOKUP(C39,#REF!,2,FALSE)</f>
        <v>#REF!</v>
      </c>
      <c r="G39" s="12">
        <v>81.5</v>
      </c>
      <c r="H39" s="13"/>
      <c r="M39" s="2" t="str">
        <f>VLOOKUP(C39,Sheet2!E34:G1525,3,FALSE)</f>
        <v>女</v>
      </c>
    </row>
    <row r="40" s="2" customFormat="1" ht="18" customHeight="1" spans="1:13">
      <c r="A40" s="11">
        <v>38</v>
      </c>
      <c r="B40" s="14" t="s">
        <v>33</v>
      </c>
      <c r="C40" s="11" t="str">
        <f>"谢欢"</f>
        <v>谢欢</v>
      </c>
      <c r="D40" s="11" t="str">
        <f t="shared" si="3"/>
        <v>女</v>
      </c>
      <c r="E40" s="11">
        <v>713014313</v>
      </c>
      <c r="F40" s="11" t="e">
        <f>VLOOKUP(C40,#REF!,2,FALSE)</f>
        <v>#REF!</v>
      </c>
      <c r="G40" s="12">
        <v>82.3</v>
      </c>
      <c r="H40" s="13"/>
      <c r="M40" s="2" t="str">
        <f>VLOOKUP(C40,Sheet2!E35:G1526,3,FALSE)</f>
        <v>女</v>
      </c>
    </row>
    <row r="41" s="2" customFormat="1" ht="18" customHeight="1" spans="1:13">
      <c r="A41" s="11">
        <v>39</v>
      </c>
      <c r="B41" s="16"/>
      <c r="C41" s="11" t="str">
        <f>"谢媛"</f>
        <v>谢媛</v>
      </c>
      <c r="D41" s="11" t="str">
        <f t="shared" si="3"/>
        <v>女</v>
      </c>
      <c r="E41" s="11">
        <v>713014322</v>
      </c>
      <c r="F41" s="11" t="e">
        <f>VLOOKUP(C41,#REF!,2,FALSE)</f>
        <v>#REF!</v>
      </c>
      <c r="G41" s="12">
        <v>77.35</v>
      </c>
      <c r="H41" s="13"/>
      <c r="M41" s="2" t="str">
        <f>VLOOKUP(C41,Sheet2!E36:G1527,3,FALSE)</f>
        <v>女</v>
      </c>
    </row>
    <row r="42" s="2" customFormat="1" ht="18" customHeight="1" spans="1:13">
      <c r="A42" s="11">
        <v>40</v>
      </c>
      <c r="B42" s="15"/>
      <c r="C42" s="11" t="str">
        <f>"周易安"</f>
        <v>周易安</v>
      </c>
      <c r="D42" s="11" t="str">
        <f t="shared" si="3"/>
        <v>女</v>
      </c>
      <c r="E42" s="11">
        <v>713014326</v>
      </c>
      <c r="F42" s="11" t="e">
        <f>VLOOKUP(C42,#REF!,2,FALSE)</f>
        <v>#REF!</v>
      </c>
      <c r="G42" s="12">
        <v>74.1</v>
      </c>
      <c r="H42" s="13"/>
      <c r="M42" s="2" t="str">
        <f>VLOOKUP(C42,Sheet2!E37:G1528,3,FALSE)</f>
        <v>女</v>
      </c>
    </row>
    <row r="43" s="2" customFormat="1" ht="19.9" customHeight="1" spans="1:13">
      <c r="A43" s="11">
        <v>41</v>
      </c>
      <c r="B43" s="16" t="s">
        <v>34</v>
      </c>
      <c r="C43" s="11" t="str">
        <f>"刘程琳"</f>
        <v>刘程琳</v>
      </c>
      <c r="D43" s="11" t="str">
        <f t="shared" si="3"/>
        <v>女</v>
      </c>
      <c r="E43" s="11">
        <v>713014215</v>
      </c>
      <c r="F43" s="11" t="e">
        <f>VLOOKUP(C43,#REF!,2,FALSE)</f>
        <v>#REF!</v>
      </c>
      <c r="G43" s="12">
        <v>78.5</v>
      </c>
      <c r="H43" s="13"/>
      <c r="M43" s="2" t="str">
        <f>VLOOKUP(C43,Sheet2!E38:G1529,3,FALSE)</f>
        <v>女</v>
      </c>
    </row>
    <row r="44" s="2" customFormat="1" ht="19.9" customHeight="1" spans="1:13">
      <c r="A44" s="11">
        <v>42</v>
      </c>
      <c r="B44" s="16"/>
      <c r="C44" s="11" t="str">
        <f>"郑秀容"</f>
        <v>郑秀容</v>
      </c>
      <c r="D44" s="11" t="str">
        <f t="shared" si="3"/>
        <v>女</v>
      </c>
      <c r="E44" s="11">
        <v>713014219</v>
      </c>
      <c r="F44" s="11" t="e">
        <f>VLOOKUP(C44,#REF!,2,FALSE)</f>
        <v>#REF!</v>
      </c>
      <c r="G44" s="12">
        <v>78.35</v>
      </c>
      <c r="H44" s="13"/>
      <c r="M44" s="2" t="str">
        <f>VLOOKUP(C44,Sheet2!E39:G1530,3,FALSE)</f>
        <v>女</v>
      </c>
    </row>
    <row r="45" s="2" customFormat="1" ht="19.9" customHeight="1" spans="1:13">
      <c r="A45" s="11">
        <v>43</v>
      </c>
      <c r="B45" s="16"/>
      <c r="C45" s="11" t="str">
        <f>"李雅"</f>
        <v>李雅</v>
      </c>
      <c r="D45" s="11" t="str">
        <f t="shared" si="3"/>
        <v>女</v>
      </c>
      <c r="E45" s="11">
        <v>713014216</v>
      </c>
      <c r="F45" s="11" t="e">
        <f>VLOOKUP(C45,#REF!,2,FALSE)</f>
        <v>#REF!</v>
      </c>
      <c r="G45" s="12">
        <v>76.65</v>
      </c>
      <c r="H45" s="17" t="s">
        <v>13</v>
      </c>
      <c r="M45" s="2" t="str">
        <f>VLOOKUP(C45,Sheet2!E40:G1531,3,FALSE)</f>
        <v>女</v>
      </c>
    </row>
    <row r="46" s="2" customFormat="1" ht="19.9" customHeight="1" spans="1:13">
      <c r="A46" s="11">
        <v>44</v>
      </c>
      <c r="B46" s="16"/>
      <c r="C46" s="11" t="str">
        <f>"田书燕"</f>
        <v>田书燕</v>
      </c>
      <c r="D46" s="11" t="str">
        <f t="shared" si="3"/>
        <v>女</v>
      </c>
      <c r="E46" s="11">
        <v>713014222</v>
      </c>
      <c r="F46" s="11" t="e">
        <f>VLOOKUP(C46,#REF!,2,FALSE)</f>
        <v>#REF!</v>
      </c>
      <c r="G46" s="12">
        <v>75.1</v>
      </c>
      <c r="H46" s="13"/>
      <c r="M46" s="2" t="str">
        <f>VLOOKUP(C46,Sheet2!E41:G1532,3,FALSE)</f>
        <v>女</v>
      </c>
    </row>
    <row r="47" s="2" customFormat="1" ht="19.9" customHeight="1" spans="1:8">
      <c r="A47" s="11">
        <v>45</v>
      </c>
      <c r="B47" s="16"/>
      <c r="C47" s="11" t="s">
        <v>35</v>
      </c>
      <c r="D47" s="11" t="s">
        <v>15</v>
      </c>
      <c r="E47" s="11">
        <v>713014217</v>
      </c>
      <c r="F47" s="11"/>
      <c r="G47" s="12">
        <v>70.65</v>
      </c>
      <c r="H47" s="18" t="s">
        <v>16</v>
      </c>
    </row>
    <row r="48" s="2" customFormat="1" ht="19.9" customHeight="1" spans="1:13">
      <c r="A48" s="11">
        <v>46</v>
      </c>
      <c r="B48" s="14" t="s">
        <v>36</v>
      </c>
      <c r="C48" s="11" t="str">
        <f>"刘婷"</f>
        <v>刘婷</v>
      </c>
      <c r="D48" s="11" t="str">
        <f t="shared" ref="D48:D70" si="4">M48</f>
        <v>女</v>
      </c>
      <c r="E48" s="11">
        <v>713013815</v>
      </c>
      <c r="F48" s="11" t="e">
        <f>VLOOKUP(C48,#REF!,2,FALSE)</f>
        <v>#REF!</v>
      </c>
      <c r="G48" s="12">
        <v>86.75</v>
      </c>
      <c r="H48" s="13"/>
      <c r="M48" s="2" t="str">
        <f>VLOOKUP(C48,Sheet2!E42:G1533,3,FALSE)</f>
        <v>女</v>
      </c>
    </row>
    <row r="49" s="2" customFormat="1" ht="19.9" customHeight="1" spans="1:13">
      <c r="A49" s="11">
        <v>47</v>
      </c>
      <c r="B49" s="16"/>
      <c r="C49" s="11" t="str">
        <f>"向娜"</f>
        <v>向娜</v>
      </c>
      <c r="D49" s="11" t="str">
        <f t="shared" si="4"/>
        <v>女</v>
      </c>
      <c r="E49" s="11">
        <v>713013812</v>
      </c>
      <c r="F49" s="11" t="e">
        <f>VLOOKUP(C49,#REF!,2,FALSE)</f>
        <v>#REF!</v>
      </c>
      <c r="G49" s="12">
        <v>84.7</v>
      </c>
      <c r="H49" s="13"/>
      <c r="M49" s="2" t="str">
        <f>VLOOKUP(C49,Sheet2!E43:G1534,3,FALSE)</f>
        <v>女</v>
      </c>
    </row>
    <row r="50" s="2" customFormat="1" ht="19.9" customHeight="1" spans="1:13">
      <c r="A50" s="11">
        <v>48</v>
      </c>
      <c r="B50" s="16"/>
      <c r="C50" s="11" t="str">
        <f>"刘敏芝"</f>
        <v>刘敏芝</v>
      </c>
      <c r="D50" s="11" t="str">
        <f t="shared" si="4"/>
        <v>女</v>
      </c>
      <c r="E50" s="11">
        <v>713013824</v>
      </c>
      <c r="F50" s="11" t="e">
        <f>VLOOKUP(C50,#REF!,2,FALSE)</f>
        <v>#REF!</v>
      </c>
      <c r="G50" s="12">
        <v>84.01</v>
      </c>
      <c r="H50" s="13"/>
      <c r="M50" s="2" t="str">
        <f>VLOOKUP(C50,Sheet2!E44:G1535,3,FALSE)</f>
        <v>女</v>
      </c>
    </row>
    <row r="51" s="2" customFormat="1" ht="19.9" customHeight="1" spans="1:13">
      <c r="A51" s="11">
        <v>49</v>
      </c>
      <c r="B51" s="16"/>
      <c r="C51" s="11" t="str">
        <f>"黄苗"</f>
        <v>黄苗</v>
      </c>
      <c r="D51" s="11" t="str">
        <f t="shared" si="4"/>
        <v>女</v>
      </c>
      <c r="E51" s="11">
        <v>713013811</v>
      </c>
      <c r="F51" s="11" t="e">
        <f>VLOOKUP(C51,#REF!,2,FALSE)</f>
        <v>#REF!</v>
      </c>
      <c r="G51" s="12">
        <v>83.3</v>
      </c>
      <c r="H51" s="13"/>
      <c r="M51" s="2" t="str">
        <f>VLOOKUP(C51,Sheet2!E45:G1536,3,FALSE)</f>
        <v>女</v>
      </c>
    </row>
    <row r="52" s="2" customFormat="1" ht="19.9" customHeight="1" spans="1:13">
      <c r="A52" s="11">
        <v>50</v>
      </c>
      <c r="B52" s="15"/>
      <c r="C52" s="11" t="str">
        <f>"范海燕"</f>
        <v>范海燕</v>
      </c>
      <c r="D52" s="11" t="str">
        <f t="shared" si="4"/>
        <v>女</v>
      </c>
      <c r="E52" s="11">
        <v>713013826</v>
      </c>
      <c r="F52" s="11" t="e">
        <f>VLOOKUP(C52,#REF!,2,FALSE)</f>
        <v>#REF!</v>
      </c>
      <c r="G52" s="12">
        <v>83.1</v>
      </c>
      <c r="H52" s="13"/>
      <c r="M52" s="2" t="str">
        <f>VLOOKUP(C52,Sheet2!E46:G1537,3,FALSE)</f>
        <v>女</v>
      </c>
    </row>
    <row r="53" s="2" customFormat="1" ht="19.9" customHeight="1" spans="1:13">
      <c r="A53" s="11">
        <v>51</v>
      </c>
      <c r="B53" s="14" t="s">
        <v>37</v>
      </c>
      <c r="C53" s="11" t="str">
        <f>"谢佳敏"</f>
        <v>谢佳敏</v>
      </c>
      <c r="D53" s="11" t="str">
        <f t="shared" si="4"/>
        <v>女</v>
      </c>
      <c r="E53" s="11">
        <v>713013915</v>
      </c>
      <c r="F53" s="11" t="e">
        <f>VLOOKUP(C53,#REF!,2,FALSE)</f>
        <v>#REF!</v>
      </c>
      <c r="G53" s="12">
        <v>86.05</v>
      </c>
      <c r="H53" s="13"/>
      <c r="M53" s="2" t="str">
        <f>VLOOKUP(C53,Sheet2!E47:G1538,3,FALSE)</f>
        <v>女</v>
      </c>
    </row>
    <row r="54" s="2" customFormat="1" ht="19.9" customHeight="1" spans="1:13">
      <c r="A54" s="11">
        <v>52</v>
      </c>
      <c r="B54" s="16"/>
      <c r="C54" s="11" t="str">
        <f>"邓唯蔚"</f>
        <v>邓唯蔚</v>
      </c>
      <c r="D54" s="11" t="str">
        <f t="shared" si="4"/>
        <v>女</v>
      </c>
      <c r="E54" s="11">
        <v>713013923</v>
      </c>
      <c r="F54" s="11" t="e">
        <f>VLOOKUP(C54,#REF!,2,FALSE)</f>
        <v>#REF!</v>
      </c>
      <c r="G54" s="12">
        <v>85.35</v>
      </c>
      <c r="H54" s="13"/>
      <c r="M54" s="2" t="str">
        <f>VLOOKUP(C54,Sheet2!E48:G1539,3,FALSE)</f>
        <v>女</v>
      </c>
    </row>
    <row r="55" s="2" customFormat="1" ht="19.9" customHeight="1" spans="1:13">
      <c r="A55" s="11">
        <v>53</v>
      </c>
      <c r="B55" s="16"/>
      <c r="C55" s="11" t="str">
        <f>"曾慧芳"</f>
        <v>曾慧芳</v>
      </c>
      <c r="D55" s="11" t="str">
        <f t="shared" si="4"/>
        <v>女</v>
      </c>
      <c r="E55" s="11">
        <v>713013922</v>
      </c>
      <c r="F55" s="11" t="e">
        <f>VLOOKUP(C55,#REF!,2,FALSE)</f>
        <v>#REF!</v>
      </c>
      <c r="G55" s="12">
        <v>76.45</v>
      </c>
      <c r="H55" s="13"/>
      <c r="M55" s="2" t="str">
        <f>VLOOKUP(C55,Sheet2!E49:G1540,3,FALSE)</f>
        <v>女</v>
      </c>
    </row>
    <row r="56" s="2" customFormat="1" ht="19.9" customHeight="1" spans="1:13">
      <c r="A56" s="11">
        <v>54</v>
      </c>
      <c r="B56" s="15"/>
      <c r="C56" s="11" t="str">
        <f>"万莉"</f>
        <v>万莉</v>
      </c>
      <c r="D56" s="11" t="str">
        <f t="shared" si="4"/>
        <v>女</v>
      </c>
      <c r="E56" s="11">
        <v>713013921</v>
      </c>
      <c r="F56" s="11" t="e">
        <f>VLOOKUP(C56,#REF!,2,FALSE)</f>
        <v>#REF!</v>
      </c>
      <c r="G56" s="12">
        <v>75.3</v>
      </c>
      <c r="H56" s="13"/>
      <c r="M56" s="2" t="str">
        <f>VLOOKUP(C56,Sheet2!E50:G1541,3,FALSE)</f>
        <v>女</v>
      </c>
    </row>
    <row r="57" s="2" customFormat="1" ht="19.9" customHeight="1" spans="1:13">
      <c r="A57" s="11">
        <v>55</v>
      </c>
      <c r="B57" s="14" t="s">
        <v>38</v>
      </c>
      <c r="C57" s="19" t="str">
        <f>"肖向荣"</f>
        <v>肖向荣</v>
      </c>
      <c r="D57" s="11" t="str">
        <f t="shared" si="4"/>
        <v>男</v>
      </c>
      <c r="E57" s="11">
        <v>713010106</v>
      </c>
      <c r="F57" s="11" t="e">
        <f>VLOOKUP(C57,#REF!,2,FALSE)</f>
        <v>#REF!</v>
      </c>
      <c r="G57" s="12">
        <v>86.17</v>
      </c>
      <c r="H57" s="13"/>
      <c r="M57" s="2" t="str">
        <f>VLOOKUP(C57,Sheet2!E51:G1542,3,FALSE)</f>
        <v>男</v>
      </c>
    </row>
    <row r="58" s="2" customFormat="1" ht="19.9" customHeight="1" spans="1:13">
      <c r="A58" s="11">
        <v>56</v>
      </c>
      <c r="B58" s="16"/>
      <c r="C58" s="19" t="str">
        <f>"袁泉"</f>
        <v>袁泉</v>
      </c>
      <c r="D58" s="11" t="str">
        <f t="shared" si="4"/>
        <v>女</v>
      </c>
      <c r="E58" s="11">
        <v>713011016</v>
      </c>
      <c r="F58" s="11" t="e">
        <f>VLOOKUP(C58,#REF!,2,FALSE)</f>
        <v>#REF!</v>
      </c>
      <c r="G58" s="12">
        <v>85.28</v>
      </c>
      <c r="H58" s="13"/>
      <c r="M58" s="2" t="str">
        <f>VLOOKUP(C58,Sheet2!E52:G1543,3,FALSE)</f>
        <v>女</v>
      </c>
    </row>
    <row r="59" s="2" customFormat="1" ht="19.9" customHeight="1" spans="1:13">
      <c r="A59" s="11">
        <v>57</v>
      </c>
      <c r="B59" s="16"/>
      <c r="C59" s="19" t="str">
        <f>"陈露"</f>
        <v>陈露</v>
      </c>
      <c r="D59" s="11" t="str">
        <f t="shared" si="4"/>
        <v>女</v>
      </c>
      <c r="E59" s="11">
        <v>713011219</v>
      </c>
      <c r="F59" s="11" t="e">
        <f>VLOOKUP(C59,#REF!,2,FALSE)</f>
        <v>#REF!</v>
      </c>
      <c r="G59" s="12">
        <v>85.26</v>
      </c>
      <c r="H59" s="13"/>
      <c r="M59" s="2" t="str">
        <f>VLOOKUP(C59,Sheet2!E53:G1544,3,FALSE)</f>
        <v>女</v>
      </c>
    </row>
    <row r="60" s="2" customFormat="1" ht="19.9" customHeight="1" spans="1:13">
      <c r="A60" s="11">
        <v>58</v>
      </c>
      <c r="B60" s="16"/>
      <c r="C60" s="19" t="str">
        <f>"康众"</f>
        <v>康众</v>
      </c>
      <c r="D60" s="11" t="str">
        <f t="shared" si="4"/>
        <v>男</v>
      </c>
      <c r="E60" s="11">
        <v>713011927</v>
      </c>
      <c r="F60" s="11" t="e">
        <f>VLOOKUP(C60,#REF!,2,FALSE)</f>
        <v>#REF!</v>
      </c>
      <c r="G60" s="12">
        <v>84.62</v>
      </c>
      <c r="H60" s="13"/>
      <c r="M60" s="2" t="str">
        <f>VLOOKUP(C60,Sheet2!E54:G1545,3,FALSE)</f>
        <v>男</v>
      </c>
    </row>
    <row r="61" s="2" customFormat="1" ht="19.9" customHeight="1" spans="1:13">
      <c r="A61" s="11">
        <v>59</v>
      </c>
      <c r="B61" s="16"/>
      <c r="C61" s="19" t="str">
        <f>"周思婷"</f>
        <v>周思婷</v>
      </c>
      <c r="D61" s="11" t="str">
        <f t="shared" si="4"/>
        <v>女</v>
      </c>
      <c r="E61" s="11">
        <v>713012428</v>
      </c>
      <c r="F61" s="11" t="e">
        <f>VLOOKUP(C61,#REF!,2,FALSE)</f>
        <v>#REF!</v>
      </c>
      <c r="G61" s="12">
        <v>83.6</v>
      </c>
      <c r="H61" s="13"/>
      <c r="M61" s="2" t="str">
        <f>VLOOKUP(C61,Sheet2!E55:G1546,3,FALSE)</f>
        <v>女</v>
      </c>
    </row>
    <row r="62" s="2" customFormat="1" ht="19.9" customHeight="1" spans="1:13">
      <c r="A62" s="11">
        <v>60</v>
      </c>
      <c r="B62" s="16"/>
      <c r="C62" s="19" t="str">
        <f>"伍巧丽"</f>
        <v>伍巧丽</v>
      </c>
      <c r="D62" s="11" t="str">
        <f t="shared" si="4"/>
        <v>女</v>
      </c>
      <c r="E62" s="11">
        <v>713011317</v>
      </c>
      <c r="F62" s="11" t="e">
        <f>VLOOKUP(C62,#REF!,2,FALSE)</f>
        <v>#REF!</v>
      </c>
      <c r="G62" s="12">
        <v>83.47</v>
      </c>
      <c r="H62" s="13"/>
      <c r="M62" s="2" t="str">
        <f>VLOOKUP(C62,Sheet2!E56:G1547,3,FALSE)</f>
        <v>女</v>
      </c>
    </row>
    <row r="63" s="2" customFormat="1" ht="19.9" customHeight="1" spans="1:13">
      <c r="A63" s="11">
        <v>61</v>
      </c>
      <c r="B63" s="16"/>
      <c r="C63" s="19" t="str">
        <f>"李红霞"</f>
        <v>李红霞</v>
      </c>
      <c r="D63" s="11" t="str">
        <f t="shared" si="4"/>
        <v>女</v>
      </c>
      <c r="E63" s="11">
        <v>713010413</v>
      </c>
      <c r="F63" s="11" t="e">
        <f>VLOOKUP(C63,#REF!,2,FALSE)</f>
        <v>#REF!</v>
      </c>
      <c r="G63" s="12">
        <v>82.48</v>
      </c>
      <c r="H63" s="13"/>
      <c r="M63" s="2" t="str">
        <f>VLOOKUP(C63,Sheet2!E57:G1548,3,FALSE)</f>
        <v>女</v>
      </c>
    </row>
    <row r="64" s="2" customFormat="1" ht="19.9" customHeight="1" spans="1:13">
      <c r="A64" s="11">
        <v>62</v>
      </c>
      <c r="B64" s="16"/>
      <c r="C64" s="19" t="str">
        <f>"郭玲玲"</f>
        <v>郭玲玲</v>
      </c>
      <c r="D64" s="11" t="str">
        <f t="shared" si="4"/>
        <v>女</v>
      </c>
      <c r="E64" s="11">
        <v>713010410</v>
      </c>
      <c r="F64" s="11" t="e">
        <f>VLOOKUP(C64,#REF!,2,FALSE)</f>
        <v>#REF!</v>
      </c>
      <c r="G64" s="12">
        <v>82.28</v>
      </c>
      <c r="H64" s="13"/>
      <c r="M64" s="2" t="str">
        <f>VLOOKUP(C64,Sheet2!E58:G1549,3,FALSE)</f>
        <v>女</v>
      </c>
    </row>
    <row r="65" s="2" customFormat="1" ht="19.9" customHeight="1" spans="1:13">
      <c r="A65" s="11">
        <v>63</v>
      </c>
      <c r="B65" s="16"/>
      <c r="C65" s="19" t="str">
        <f>"龚艺嘉"</f>
        <v>龚艺嘉</v>
      </c>
      <c r="D65" s="11" t="str">
        <f t="shared" si="4"/>
        <v>女</v>
      </c>
      <c r="E65" s="11">
        <v>713011522</v>
      </c>
      <c r="F65" s="11" t="e">
        <f>VLOOKUP(C65,#REF!,2,FALSE)</f>
        <v>#REF!</v>
      </c>
      <c r="G65" s="12">
        <v>82.03</v>
      </c>
      <c r="H65" s="13"/>
      <c r="M65" s="2" t="str">
        <f>VLOOKUP(C65,Sheet2!E59:G1550,3,FALSE)</f>
        <v>女</v>
      </c>
    </row>
    <row r="66" s="2" customFormat="1" ht="19.9" customHeight="1" spans="1:13">
      <c r="A66" s="11">
        <v>64</v>
      </c>
      <c r="B66" s="16"/>
      <c r="C66" s="19" t="s">
        <v>39</v>
      </c>
      <c r="D66" s="11" t="str">
        <f t="shared" si="4"/>
        <v>女</v>
      </c>
      <c r="E66" s="11">
        <v>713011330</v>
      </c>
      <c r="F66" s="11" t="e">
        <f>VLOOKUP(C66,#REF!,2,FALSE)</f>
        <v>#REF!</v>
      </c>
      <c r="G66" s="12">
        <v>81.66</v>
      </c>
      <c r="H66" s="13"/>
      <c r="M66" s="2" t="str">
        <f>VLOOKUP(C66,Sheet2!E60:G1551,3,FALSE)</f>
        <v>女</v>
      </c>
    </row>
    <row r="67" s="2" customFormat="1" ht="19.9" customHeight="1" spans="1:13">
      <c r="A67" s="11">
        <v>65</v>
      </c>
      <c r="B67" s="16"/>
      <c r="C67" s="19" t="s">
        <v>40</v>
      </c>
      <c r="D67" s="11" t="str">
        <f t="shared" si="4"/>
        <v>女</v>
      </c>
      <c r="E67" s="11">
        <v>713011108</v>
      </c>
      <c r="F67" s="11" t="e">
        <f>VLOOKUP(C67,#REF!,2,FALSE)</f>
        <v>#REF!</v>
      </c>
      <c r="G67" s="12">
        <v>81.39</v>
      </c>
      <c r="H67" s="13"/>
      <c r="M67" s="2" t="str">
        <f>VLOOKUP(C67,Sheet2!E61:G1552,3,FALSE)</f>
        <v>女</v>
      </c>
    </row>
    <row r="68" s="2" customFormat="1" ht="19.9" customHeight="1" spans="1:13">
      <c r="A68" s="11">
        <v>66</v>
      </c>
      <c r="B68" s="16"/>
      <c r="C68" s="19" t="str">
        <f>"伍艳玲"</f>
        <v>伍艳玲</v>
      </c>
      <c r="D68" s="11" t="str">
        <f t="shared" si="4"/>
        <v>女</v>
      </c>
      <c r="E68" s="11">
        <v>713011511</v>
      </c>
      <c r="F68" s="11" t="e">
        <f>VLOOKUP(C68,#REF!,2,FALSE)</f>
        <v>#REF!</v>
      </c>
      <c r="G68" s="12">
        <v>81.37</v>
      </c>
      <c r="H68" s="13"/>
      <c r="M68" s="2" t="str">
        <f>VLOOKUP(C68,Sheet2!E62:G1553,3,FALSE)</f>
        <v>女</v>
      </c>
    </row>
    <row r="69" s="2" customFormat="1" ht="19.9" customHeight="1" spans="1:13">
      <c r="A69" s="11">
        <v>67</v>
      </c>
      <c r="B69" s="16"/>
      <c r="C69" s="19" t="str">
        <f>"肖倩"</f>
        <v>肖倩</v>
      </c>
      <c r="D69" s="11" t="str">
        <f t="shared" si="4"/>
        <v>女</v>
      </c>
      <c r="E69" s="11">
        <v>713010315</v>
      </c>
      <c r="F69" s="11">
        <v>15096395039</v>
      </c>
      <c r="G69" s="12">
        <v>81.32</v>
      </c>
      <c r="H69" s="13"/>
      <c r="M69" s="2" t="str">
        <f>VLOOKUP(C69,Sheet2!E63:G1554,3,FALSE)</f>
        <v>女</v>
      </c>
    </row>
    <row r="70" s="2" customFormat="1" ht="19.9" customHeight="1" spans="1:13">
      <c r="A70" s="11">
        <v>68</v>
      </c>
      <c r="B70" s="16"/>
      <c r="C70" s="19" t="str">
        <f>"张君怡"</f>
        <v>张君怡</v>
      </c>
      <c r="D70" s="11" t="str">
        <f t="shared" si="4"/>
        <v>女</v>
      </c>
      <c r="E70" s="11">
        <v>713011621</v>
      </c>
      <c r="F70" s="11" t="e">
        <f>VLOOKUP(C70,#REF!,2,FALSE)</f>
        <v>#REF!</v>
      </c>
      <c r="G70" s="12">
        <v>81.15</v>
      </c>
      <c r="H70" s="13"/>
      <c r="M70" s="2" t="str">
        <f>VLOOKUP(C70,Sheet2!E64:G1555,3,FALSE)</f>
        <v>女</v>
      </c>
    </row>
    <row r="71" s="2" customFormat="1" ht="19.9" customHeight="1" spans="1:13">
      <c r="A71" s="11">
        <v>69</v>
      </c>
      <c r="B71" s="16"/>
      <c r="C71" s="19" t="str">
        <f>"钟婧颖"</f>
        <v>钟婧颖</v>
      </c>
      <c r="D71" s="11" t="str">
        <f t="shared" ref="D71:D118" si="5">M71</f>
        <v>女</v>
      </c>
      <c r="E71" s="11">
        <v>713011009</v>
      </c>
      <c r="F71" s="11" t="e">
        <f>VLOOKUP(C71,#REF!,2,FALSE)</f>
        <v>#REF!</v>
      </c>
      <c r="G71" s="12">
        <v>80.97</v>
      </c>
      <c r="H71" s="13"/>
      <c r="M71" s="2" t="str">
        <f>VLOOKUP(C71,Sheet2!E65:G1556,3,FALSE)</f>
        <v>女</v>
      </c>
    </row>
    <row r="72" s="2" customFormat="1" ht="19.9" customHeight="1" spans="1:13">
      <c r="A72" s="11">
        <v>70</v>
      </c>
      <c r="B72" s="16"/>
      <c r="C72" s="19" t="str">
        <f>"闵雪"</f>
        <v>闵雪</v>
      </c>
      <c r="D72" s="11" t="str">
        <f t="shared" si="5"/>
        <v>女</v>
      </c>
      <c r="E72" s="11">
        <v>713010226</v>
      </c>
      <c r="F72" s="11" t="e">
        <f>VLOOKUP(C72,#REF!,2,FALSE)</f>
        <v>#REF!</v>
      </c>
      <c r="G72" s="12">
        <v>90.96</v>
      </c>
      <c r="H72" s="13"/>
      <c r="M72" s="2" t="str">
        <f>VLOOKUP(C72,Sheet2!E66:G1557,3,FALSE)</f>
        <v>女</v>
      </c>
    </row>
    <row r="73" s="2" customFormat="1" ht="19.9" customHeight="1" spans="1:13">
      <c r="A73" s="11">
        <v>71</v>
      </c>
      <c r="B73" s="16"/>
      <c r="C73" s="19" t="str">
        <f>"周田"</f>
        <v>周田</v>
      </c>
      <c r="D73" s="11" t="str">
        <f t="shared" si="5"/>
        <v>女</v>
      </c>
      <c r="E73" s="11">
        <v>713010327</v>
      </c>
      <c r="F73" s="11" t="e">
        <f>VLOOKUP(C73,#REF!,2,FALSE)</f>
        <v>#REF!</v>
      </c>
      <c r="G73" s="12">
        <v>80.89</v>
      </c>
      <c r="H73" s="13"/>
      <c r="M73" s="2" t="str">
        <f>VLOOKUP(C73,Sheet2!E67:G1558,3,FALSE)</f>
        <v>女</v>
      </c>
    </row>
    <row r="74" s="2" customFormat="1" ht="19.9" customHeight="1" spans="1:13">
      <c r="A74" s="11">
        <v>72</v>
      </c>
      <c r="B74" s="16"/>
      <c r="C74" s="19" t="str">
        <f>"谭芳"</f>
        <v>谭芳</v>
      </c>
      <c r="D74" s="11" t="str">
        <f t="shared" si="5"/>
        <v>女</v>
      </c>
      <c r="E74" s="11">
        <v>713010916</v>
      </c>
      <c r="F74" s="11" t="e">
        <f>VLOOKUP(C74,#REF!,2,FALSE)</f>
        <v>#REF!</v>
      </c>
      <c r="G74" s="12">
        <v>80.76</v>
      </c>
      <c r="H74" s="13"/>
      <c r="M74" s="2" t="str">
        <f>VLOOKUP(C74,Sheet2!E68:G1559,3,FALSE)</f>
        <v>女</v>
      </c>
    </row>
    <row r="75" s="2" customFormat="1" ht="19.9" customHeight="1" spans="1:13">
      <c r="A75" s="11">
        <v>73</v>
      </c>
      <c r="B75" s="16"/>
      <c r="C75" s="19" t="str">
        <f>"刘雨霁"</f>
        <v>刘雨霁</v>
      </c>
      <c r="D75" s="11" t="str">
        <f t="shared" si="5"/>
        <v>男</v>
      </c>
      <c r="E75" s="11">
        <v>713011526</v>
      </c>
      <c r="F75" s="11" t="e">
        <f>VLOOKUP(C75,#REF!,2,FALSE)</f>
        <v>#REF!</v>
      </c>
      <c r="G75" s="12">
        <v>80.39</v>
      </c>
      <c r="H75" s="13"/>
      <c r="M75" s="2" t="str">
        <f>VLOOKUP(C75,Sheet2!E69:G1560,3,FALSE)</f>
        <v>男</v>
      </c>
    </row>
    <row r="76" s="2" customFormat="1" ht="19.9" customHeight="1" spans="1:13">
      <c r="A76" s="11">
        <v>74</v>
      </c>
      <c r="B76" s="15"/>
      <c r="C76" s="19" t="str">
        <f>"万慧娟"</f>
        <v>万慧娟</v>
      </c>
      <c r="D76" s="11" t="str">
        <f t="shared" si="5"/>
        <v>女</v>
      </c>
      <c r="E76" s="11">
        <v>713011314</v>
      </c>
      <c r="F76" s="11" t="e">
        <f>VLOOKUP(C76,#REF!,2,FALSE)</f>
        <v>#REF!</v>
      </c>
      <c r="G76" s="12">
        <v>80.16</v>
      </c>
      <c r="H76" s="13"/>
      <c r="M76" s="2" t="str">
        <f>VLOOKUP(C76,Sheet2!E70:G1561,3,FALSE)</f>
        <v>女</v>
      </c>
    </row>
    <row r="77" s="2" customFormat="1" ht="19.9" customHeight="1" spans="1:13">
      <c r="A77" s="11">
        <v>75</v>
      </c>
      <c r="B77" s="14" t="s">
        <v>38</v>
      </c>
      <c r="C77" s="19" t="str">
        <f>"熊庆"</f>
        <v>熊庆</v>
      </c>
      <c r="D77" s="11" t="str">
        <f t="shared" si="5"/>
        <v>男</v>
      </c>
      <c r="E77" s="11">
        <v>713011228</v>
      </c>
      <c r="F77" s="11" t="e">
        <f>VLOOKUP(C77,#REF!,2,FALSE)</f>
        <v>#REF!</v>
      </c>
      <c r="G77" s="12">
        <v>80.08</v>
      </c>
      <c r="H77" s="13"/>
      <c r="M77" s="2" t="str">
        <f>VLOOKUP(C77,Sheet2!E71:G1562,3,FALSE)</f>
        <v>男</v>
      </c>
    </row>
    <row r="78" s="2" customFormat="1" ht="19.9" customHeight="1" spans="1:13">
      <c r="A78" s="11">
        <v>76</v>
      </c>
      <c r="B78" s="16"/>
      <c r="C78" s="19" t="str">
        <f>"张雅萍"</f>
        <v>张雅萍</v>
      </c>
      <c r="D78" s="11" t="str">
        <f t="shared" si="5"/>
        <v>女</v>
      </c>
      <c r="E78" s="11">
        <v>713010409</v>
      </c>
      <c r="F78" s="11" t="e">
        <f>VLOOKUP(C78,#REF!,2,FALSE)</f>
        <v>#REF!</v>
      </c>
      <c r="G78" s="12">
        <v>80.06</v>
      </c>
      <c r="H78" s="13"/>
      <c r="M78" s="2" t="str">
        <f>VLOOKUP(C78,Sheet2!E72:G1563,3,FALSE)</f>
        <v>女</v>
      </c>
    </row>
    <row r="79" s="2" customFormat="1" ht="19.9" customHeight="1" spans="1:13">
      <c r="A79" s="11">
        <v>77</v>
      </c>
      <c r="B79" s="16"/>
      <c r="C79" s="19" t="str">
        <f>"扶七贞"</f>
        <v>扶七贞</v>
      </c>
      <c r="D79" s="11" t="str">
        <f t="shared" si="5"/>
        <v>女</v>
      </c>
      <c r="E79" s="11">
        <v>713012205</v>
      </c>
      <c r="F79" s="11" t="e">
        <f>VLOOKUP(C79,#REF!,2,FALSE)</f>
        <v>#REF!</v>
      </c>
      <c r="G79" s="12">
        <v>79.95</v>
      </c>
      <c r="H79" s="13"/>
      <c r="M79" s="2" t="str">
        <f>VLOOKUP(C79,Sheet2!E73:G1564,3,FALSE)</f>
        <v>女</v>
      </c>
    </row>
    <row r="80" s="2" customFormat="1" ht="19.9" customHeight="1" spans="1:13">
      <c r="A80" s="11">
        <v>78</v>
      </c>
      <c r="B80" s="16"/>
      <c r="C80" s="19" t="str">
        <f>"龙奎丹"</f>
        <v>龙奎丹</v>
      </c>
      <c r="D80" s="11" t="str">
        <f t="shared" si="5"/>
        <v>女</v>
      </c>
      <c r="E80" s="11">
        <v>713011213</v>
      </c>
      <c r="F80" s="11" t="e">
        <f>VLOOKUP(C80,#REF!,2,FALSE)</f>
        <v>#REF!</v>
      </c>
      <c r="G80" s="12">
        <v>79.49</v>
      </c>
      <c r="H80" s="13"/>
      <c r="M80" s="2" t="str">
        <f>VLOOKUP(C80,Sheet2!E74:G1565,3,FALSE)</f>
        <v>女</v>
      </c>
    </row>
    <row r="81" s="2" customFormat="1" ht="19.9" customHeight="1" spans="1:13">
      <c r="A81" s="11">
        <v>79</v>
      </c>
      <c r="B81" s="16"/>
      <c r="C81" s="19" t="str">
        <f>"周云霞"</f>
        <v>周云霞</v>
      </c>
      <c r="D81" s="11" t="str">
        <f t="shared" si="5"/>
        <v>女</v>
      </c>
      <c r="E81" s="11">
        <v>713012319</v>
      </c>
      <c r="F81" s="11" t="e">
        <f>VLOOKUP(C81,#REF!,2,FALSE)</f>
        <v>#REF!</v>
      </c>
      <c r="G81" s="12">
        <v>79.38</v>
      </c>
      <c r="H81" s="13"/>
      <c r="M81" s="2" t="str">
        <f>VLOOKUP(C81,Sheet2!E75:G1566,3,FALSE)</f>
        <v>女</v>
      </c>
    </row>
    <row r="82" s="2" customFormat="1" ht="19.9" customHeight="1" spans="1:13">
      <c r="A82" s="11">
        <v>80</v>
      </c>
      <c r="B82" s="16"/>
      <c r="C82" s="19" t="str">
        <f>"黎蓓"</f>
        <v>黎蓓</v>
      </c>
      <c r="D82" s="11" t="str">
        <f t="shared" si="5"/>
        <v>女</v>
      </c>
      <c r="E82" s="11">
        <v>713010428</v>
      </c>
      <c r="F82" s="11" t="e">
        <f>VLOOKUP(C82,#REF!,2,FALSE)</f>
        <v>#REF!</v>
      </c>
      <c r="G82" s="12">
        <v>79.27</v>
      </c>
      <c r="H82" s="13"/>
      <c r="M82" s="2" t="str">
        <f>VLOOKUP(C82,Sheet2!E76:G1567,3,FALSE)</f>
        <v>女</v>
      </c>
    </row>
    <row r="83" s="2" customFormat="1" ht="19.9" customHeight="1" spans="1:13">
      <c r="A83" s="11">
        <v>81</v>
      </c>
      <c r="B83" s="16"/>
      <c r="C83" s="19" t="str">
        <f>"王勇"</f>
        <v>王勇</v>
      </c>
      <c r="D83" s="11" t="str">
        <f t="shared" si="5"/>
        <v>男</v>
      </c>
      <c r="E83" s="11">
        <v>713011030</v>
      </c>
      <c r="F83" s="11" t="e">
        <f>VLOOKUP(C83,#REF!,2,FALSE)</f>
        <v>#REF!</v>
      </c>
      <c r="G83" s="12">
        <v>79.22</v>
      </c>
      <c r="H83" s="13"/>
      <c r="M83" s="2" t="str">
        <f>VLOOKUP(C83,Sheet2!E77:G1568,3,FALSE)</f>
        <v>男</v>
      </c>
    </row>
    <row r="84" s="2" customFormat="1" ht="19.9" customHeight="1" spans="1:13">
      <c r="A84" s="11">
        <v>82</v>
      </c>
      <c r="B84" s="16"/>
      <c r="C84" s="19" t="str">
        <f>"潘裴"</f>
        <v>潘裴</v>
      </c>
      <c r="D84" s="11" t="str">
        <f t="shared" si="5"/>
        <v>女</v>
      </c>
      <c r="E84" s="11">
        <v>713011607</v>
      </c>
      <c r="F84" s="11" t="e">
        <f>VLOOKUP(C84,#REF!,2,FALSE)</f>
        <v>#REF!</v>
      </c>
      <c r="G84" s="12">
        <v>79.13</v>
      </c>
      <c r="H84" s="13"/>
      <c r="M84" s="2" t="str">
        <f>VLOOKUP(C84,Sheet2!E78:G1569,3,FALSE)</f>
        <v>女</v>
      </c>
    </row>
    <row r="85" s="2" customFormat="1" ht="19.9" customHeight="1" spans="1:13">
      <c r="A85" s="11">
        <v>83</v>
      </c>
      <c r="B85" s="16"/>
      <c r="C85" s="19" t="str">
        <f>"刘姿"</f>
        <v>刘姿</v>
      </c>
      <c r="D85" s="11" t="str">
        <f t="shared" si="5"/>
        <v>女</v>
      </c>
      <c r="E85" s="11">
        <v>713011523</v>
      </c>
      <c r="F85" s="11" t="e">
        <f>VLOOKUP(C85,#REF!,2,FALSE)</f>
        <v>#REF!</v>
      </c>
      <c r="G85" s="12">
        <v>79.11</v>
      </c>
      <c r="H85" s="13"/>
      <c r="M85" s="2" t="str">
        <f>VLOOKUP(C85,Sheet2!E79:G1570,3,FALSE)</f>
        <v>女</v>
      </c>
    </row>
    <row r="86" s="2" customFormat="1" ht="19.9" customHeight="1" spans="1:13">
      <c r="A86" s="11">
        <v>84</v>
      </c>
      <c r="B86" s="16"/>
      <c r="C86" s="19" t="str">
        <f>"陈群伍"</f>
        <v>陈群伍</v>
      </c>
      <c r="D86" s="11" t="str">
        <f t="shared" si="5"/>
        <v>女</v>
      </c>
      <c r="E86" s="11">
        <v>713011512</v>
      </c>
      <c r="F86" s="11" t="e">
        <f>VLOOKUP(C86,#REF!,2,FALSE)</f>
        <v>#REF!</v>
      </c>
      <c r="G86" s="12">
        <v>79.05</v>
      </c>
      <c r="H86" s="17" t="s">
        <v>13</v>
      </c>
      <c r="M86" s="2" t="str">
        <f>VLOOKUP(C86,Sheet2!E80:G1571,3,FALSE)</f>
        <v>女</v>
      </c>
    </row>
    <row r="87" s="2" customFormat="1" ht="19.9" customHeight="1" spans="1:13">
      <c r="A87" s="11">
        <v>85</v>
      </c>
      <c r="B87" s="16"/>
      <c r="C87" s="19" t="str">
        <f>"阳平连"</f>
        <v>阳平连</v>
      </c>
      <c r="D87" s="11" t="str">
        <f t="shared" si="5"/>
        <v>女</v>
      </c>
      <c r="E87" s="11">
        <v>713011428</v>
      </c>
      <c r="F87" s="11" t="e">
        <f>VLOOKUP(C87,#REF!,2,FALSE)</f>
        <v>#REF!</v>
      </c>
      <c r="G87" s="12">
        <v>78.87</v>
      </c>
      <c r="H87" s="13"/>
      <c r="M87" s="2" t="str">
        <f>VLOOKUP(C87,Sheet2!E81:G1572,3,FALSE)</f>
        <v>女</v>
      </c>
    </row>
    <row r="88" s="2" customFormat="1" ht="19.9" customHeight="1" spans="1:13">
      <c r="A88" s="11">
        <v>86</v>
      </c>
      <c r="B88" s="16"/>
      <c r="C88" s="19" t="str">
        <f>"姜婷"</f>
        <v>姜婷</v>
      </c>
      <c r="D88" s="11" t="str">
        <f t="shared" si="5"/>
        <v>女</v>
      </c>
      <c r="E88" s="11">
        <v>713011409</v>
      </c>
      <c r="F88" s="11" t="e">
        <f>VLOOKUP(C88,#REF!,2,FALSE)</f>
        <v>#REF!</v>
      </c>
      <c r="G88" s="12">
        <v>78.75</v>
      </c>
      <c r="H88" s="13"/>
      <c r="M88" s="2" t="str">
        <f>VLOOKUP(C88,Sheet2!E82:G1573,3,FALSE)</f>
        <v>女</v>
      </c>
    </row>
    <row r="89" s="2" customFormat="1" ht="19.9" customHeight="1" spans="1:13">
      <c r="A89" s="11">
        <v>87</v>
      </c>
      <c r="B89" s="16"/>
      <c r="C89" s="19" t="str">
        <f>"屈彦妮"</f>
        <v>屈彦妮</v>
      </c>
      <c r="D89" s="11" t="str">
        <f t="shared" si="5"/>
        <v>女</v>
      </c>
      <c r="E89" s="11">
        <v>713010314</v>
      </c>
      <c r="F89" s="11" t="e">
        <f>VLOOKUP(C89,#REF!,2,FALSE)</f>
        <v>#REF!</v>
      </c>
      <c r="G89" s="12">
        <v>78.71</v>
      </c>
      <c r="H89" s="13"/>
      <c r="M89" s="2" t="str">
        <f>VLOOKUP(C89,Sheet2!E83:G1574,3,FALSE)</f>
        <v>女</v>
      </c>
    </row>
    <row r="90" s="2" customFormat="1" ht="19.9" customHeight="1" spans="1:13">
      <c r="A90" s="11">
        <v>88</v>
      </c>
      <c r="B90" s="16"/>
      <c r="C90" s="19" t="str">
        <f>"刘佳丽"</f>
        <v>刘佳丽</v>
      </c>
      <c r="D90" s="11" t="str">
        <f t="shared" si="5"/>
        <v>女</v>
      </c>
      <c r="E90" s="11">
        <v>713012210</v>
      </c>
      <c r="F90" s="11" t="e">
        <f>VLOOKUP(C90,#REF!,2,FALSE)</f>
        <v>#REF!</v>
      </c>
      <c r="G90" s="12">
        <v>78.62</v>
      </c>
      <c r="H90" s="13"/>
      <c r="M90" s="2" t="str">
        <f>VLOOKUP(C90,Sheet2!E84:G1575,3,FALSE)</f>
        <v>女</v>
      </c>
    </row>
    <row r="91" s="2" customFormat="1" ht="19.9" customHeight="1" spans="1:13">
      <c r="A91" s="11">
        <v>89</v>
      </c>
      <c r="B91" s="16"/>
      <c r="C91" s="19" t="str">
        <f>"程文霞"</f>
        <v>程文霞</v>
      </c>
      <c r="D91" s="11" t="str">
        <f t="shared" si="5"/>
        <v>女</v>
      </c>
      <c r="E91" s="11">
        <v>713010126</v>
      </c>
      <c r="F91" s="11" t="e">
        <f>VLOOKUP(C91,#REF!,2,FALSE)</f>
        <v>#REF!</v>
      </c>
      <c r="G91" s="12">
        <v>78.55</v>
      </c>
      <c r="H91" s="13"/>
      <c r="M91" s="2" t="str">
        <f>VLOOKUP(C91,Sheet2!E85:G1576,3,FALSE)</f>
        <v>女</v>
      </c>
    </row>
    <row r="92" s="2" customFormat="1" ht="19.9" customHeight="1" spans="1:13">
      <c r="A92" s="11">
        <v>90</v>
      </c>
      <c r="B92" s="16"/>
      <c r="C92" s="19" t="s">
        <v>41</v>
      </c>
      <c r="D92" s="11" t="str">
        <f t="shared" si="5"/>
        <v>女</v>
      </c>
      <c r="E92" s="11">
        <v>713011329</v>
      </c>
      <c r="F92" s="11" t="e">
        <f>VLOOKUP(C92,#REF!,2,FALSE)</f>
        <v>#REF!</v>
      </c>
      <c r="G92" s="12">
        <v>78.43</v>
      </c>
      <c r="H92" s="13"/>
      <c r="M92" s="2" t="str">
        <f>VLOOKUP(C92,Sheet2!E86:G1577,3,FALSE)</f>
        <v>女</v>
      </c>
    </row>
    <row r="93" s="2" customFormat="1" ht="19.9" customHeight="1" spans="1:13">
      <c r="A93" s="11">
        <v>91</v>
      </c>
      <c r="B93" s="16"/>
      <c r="C93" s="19" t="str">
        <f>"谭敏"</f>
        <v>谭敏</v>
      </c>
      <c r="D93" s="11" t="str">
        <f t="shared" si="5"/>
        <v>女</v>
      </c>
      <c r="E93" s="11">
        <v>713011121</v>
      </c>
      <c r="F93" s="11" t="e">
        <f>VLOOKUP(C93,#REF!,2,FALSE)</f>
        <v>#REF!</v>
      </c>
      <c r="G93" s="12">
        <v>78.41</v>
      </c>
      <c r="H93" s="13"/>
      <c r="M93" s="2" t="str">
        <f>VLOOKUP(C93,Sheet2!E87:G1578,3,FALSE)</f>
        <v>女</v>
      </c>
    </row>
    <row r="94" s="2" customFormat="1" ht="19.9" customHeight="1" spans="1:13">
      <c r="A94" s="11">
        <v>92</v>
      </c>
      <c r="B94" s="16"/>
      <c r="C94" s="19" t="str">
        <f>"梁倩"</f>
        <v>梁倩</v>
      </c>
      <c r="D94" s="11" t="str">
        <f t="shared" si="5"/>
        <v>女</v>
      </c>
      <c r="E94" s="11">
        <v>713011204</v>
      </c>
      <c r="F94" s="11" t="e">
        <f>VLOOKUP(C94,#REF!,2,FALSE)</f>
        <v>#REF!</v>
      </c>
      <c r="G94" s="12">
        <v>78.37</v>
      </c>
      <c r="H94" s="13"/>
      <c r="M94" s="2" t="str">
        <f>VLOOKUP(C94,Sheet2!E88:G1579,3,FALSE)</f>
        <v>女</v>
      </c>
    </row>
    <row r="95" s="2" customFormat="1" ht="19.9" customHeight="1" spans="1:13">
      <c r="A95" s="11">
        <v>93</v>
      </c>
      <c r="B95" s="16"/>
      <c r="C95" s="19" t="str">
        <f>"伍健"</f>
        <v>伍健</v>
      </c>
      <c r="D95" s="11" t="str">
        <f t="shared" si="5"/>
        <v>男</v>
      </c>
      <c r="E95" s="11">
        <v>713011811</v>
      </c>
      <c r="F95" s="11" t="e">
        <f>VLOOKUP(C95,#REF!,2,FALSE)</f>
        <v>#REF!</v>
      </c>
      <c r="G95" s="12">
        <v>78.28</v>
      </c>
      <c r="H95" s="13"/>
      <c r="M95" s="2" t="str">
        <f>VLOOKUP(C95,Sheet2!E89:G1580,3,FALSE)</f>
        <v>男</v>
      </c>
    </row>
    <row r="96" s="2" customFormat="1" ht="19.9" customHeight="1" spans="1:13">
      <c r="A96" s="11">
        <v>94</v>
      </c>
      <c r="B96" s="16"/>
      <c r="C96" s="19" t="str">
        <f>"唐涛"</f>
        <v>唐涛</v>
      </c>
      <c r="D96" s="11" t="str">
        <f t="shared" si="5"/>
        <v>女</v>
      </c>
      <c r="E96" s="11">
        <v>713010924</v>
      </c>
      <c r="F96" s="11" t="e">
        <f>VLOOKUP(C96,#REF!,2,FALSE)</f>
        <v>#REF!</v>
      </c>
      <c r="G96" s="12">
        <v>78.07</v>
      </c>
      <c r="H96" s="13"/>
      <c r="M96" s="2" t="str">
        <f>VLOOKUP(C96,Sheet2!E90:G1581,3,FALSE)</f>
        <v>女</v>
      </c>
    </row>
    <row r="97" s="2" customFormat="1" ht="19.9" customHeight="1" spans="1:13">
      <c r="A97" s="11">
        <v>95</v>
      </c>
      <c r="B97" s="16"/>
      <c r="C97" s="19" t="str">
        <f>"谭偲"</f>
        <v>谭偲</v>
      </c>
      <c r="D97" s="11" t="str">
        <f t="shared" si="5"/>
        <v>女</v>
      </c>
      <c r="E97" s="11">
        <v>713011422</v>
      </c>
      <c r="F97" s="11" t="e">
        <f>VLOOKUP(C97,#REF!,2,FALSE)</f>
        <v>#REF!</v>
      </c>
      <c r="G97" s="12">
        <v>77.98</v>
      </c>
      <c r="H97" s="13"/>
      <c r="M97" s="2" t="str">
        <f>VLOOKUP(C97,Sheet2!E91:G1582,3,FALSE)</f>
        <v>女</v>
      </c>
    </row>
    <row r="98" s="2" customFormat="1" ht="19.9" customHeight="1" spans="1:13">
      <c r="A98" s="11">
        <v>96</v>
      </c>
      <c r="B98" s="16"/>
      <c r="C98" s="19" t="str">
        <f>"苏宇嘉"</f>
        <v>苏宇嘉</v>
      </c>
      <c r="D98" s="11" t="str">
        <f t="shared" si="5"/>
        <v>女</v>
      </c>
      <c r="E98" s="11">
        <v>713011122</v>
      </c>
      <c r="F98" s="11" t="e">
        <f>VLOOKUP(C98,#REF!,2,FALSE)</f>
        <v>#REF!</v>
      </c>
      <c r="G98" s="12">
        <v>77.96</v>
      </c>
      <c r="H98" s="13"/>
      <c r="M98" s="2" t="str">
        <f>VLOOKUP(C98,Sheet2!E92:G1583,3,FALSE)</f>
        <v>女</v>
      </c>
    </row>
    <row r="99" s="2" customFormat="1" ht="19.9" customHeight="1" spans="1:13">
      <c r="A99" s="11">
        <v>97</v>
      </c>
      <c r="B99" s="16"/>
      <c r="C99" s="19" t="str">
        <f>"李露露"</f>
        <v>李露露</v>
      </c>
      <c r="D99" s="11" t="str">
        <f t="shared" si="5"/>
        <v>女</v>
      </c>
      <c r="E99" s="11">
        <v>713010903</v>
      </c>
      <c r="F99" s="11" t="e">
        <f>VLOOKUP(C99,#REF!,2,FALSE)</f>
        <v>#REF!</v>
      </c>
      <c r="G99" s="12">
        <v>77.87</v>
      </c>
      <c r="H99" s="13"/>
      <c r="M99" s="2" t="str">
        <f>VLOOKUP(C99,Sheet2!E93:G1584,3,FALSE)</f>
        <v>女</v>
      </c>
    </row>
    <row r="100" s="2" customFormat="1" ht="19.9" customHeight="1" spans="1:13">
      <c r="A100" s="11">
        <v>98</v>
      </c>
      <c r="B100" s="16"/>
      <c r="C100" s="19" t="s">
        <v>42</v>
      </c>
      <c r="D100" s="11" t="str">
        <f t="shared" si="5"/>
        <v>男</v>
      </c>
      <c r="E100" s="11">
        <v>713010908</v>
      </c>
      <c r="F100" s="11">
        <v>15273889880</v>
      </c>
      <c r="G100" s="12">
        <v>77.77</v>
      </c>
      <c r="H100" s="13"/>
      <c r="M100" s="2" t="str">
        <f>VLOOKUP(C100,Sheet2!E94:G1585,3,FALSE)</f>
        <v>男</v>
      </c>
    </row>
    <row r="101" s="2" customFormat="1" ht="19.9" customHeight="1" spans="1:13">
      <c r="A101" s="11">
        <v>99</v>
      </c>
      <c r="B101" s="16"/>
      <c r="C101" s="19" t="str">
        <f>"伍文"</f>
        <v>伍文</v>
      </c>
      <c r="D101" s="11" t="str">
        <f t="shared" si="5"/>
        <v>男</v>
      </c>
      <c r="E101" s="11">
        <v>713010908</v>
      </c>
      <c r="F101" s="11" t="e">
        <f>VLOOKUP(C101,#REF!,2,FALSE)</f>
        <v>#REF!</v>
      </c>
      <c r="G101" s="12">
        <v>77.7</v>
      </c>
      <c r="H101" s="13"/>
      <c r="M101" s="2" t="str">
        <f>VLOOKUP(C101,Sheet2!E95:G1586,3,FALSE)</f>
        <v>男</v>
      </c>
    </row>
    <row r="102" s="2" customFormat="1" ht="19.9" customHeight="1" spans="1:13">
      <c r="A102" s="11">
        <v>100</v>
      </c>
      <c r="B102" s="16"/>
      <c r="C102" s="19" t="str">
        <f>"孙段妃"</f>
        <v>孙段妃</v>
      </c>
      <c r="D102" s="11" t="str">
        <f t="shared" si="5"/>
        <v>女</v>
      </c>
      <c r="E102" s="11">
        <v>713010129</v>
      </c>
      <c r="F102" s="11" t="e">
        <f>VLOOKUP(C102,#REF!,2,FALSE)</f>
        <v>#REF!</v>
      </c>
      <c r="G102" s="12">
        <v>77.54</v>
      </c>
      <c r="H102" s="13"/>
      <c r="M102" s="2" t="str">
        <f>VLOOKUP(C102,Sheet2!E96:G1587,3,FALSE)</f>
        <v>女</v>
      </c>
    </row>
    <row r="103" s="2" customFormat="1" ht="19.9" customHeight="1" spans="1:13">
      <c r="A103" s="11">
        <v>101</v>
      </c>
      <c r="B103" s="16"/>
      <c r="C103" s="19" t="str">
        <f>"陈思源"</f>
        <v>陈思源</v>
      </c>
      <c r="D103" s="11" t="str">
        <f t="shared" si="5"/>
        <v>女</v>
      </c>
      <c r="E103" s="11">
        <v>713011002</v>
      </c>
      <c r="F103" s="11" t="e">
        <f>VLOOKUP(C103,#REF!,2,FALSE)</f>
        <v>#REF!</v>
      </c>
      <c r="G103" s="12">
        <v>77.54</v>
      </c>
      <c r="H103" s="13"/>
      <c r="M103" s="2" t="str">
        <f>VLOOKUP(C103,Sheet2!E97:G1588,3,FALSE)</f>
        <v>女</v>
      </c>
    </row>
    <row r="104" s="2" customFormat="1" ht="19.9" customHeight="1" spans="1:8">
      <c r="A104" s="11">
        <v>102</v>
      </c>
      <c r="B104" s="16"/>
      <c r="C104" s="19" t="s">
        <v>43</v>
      </c>
      <c r="D104" s="11" t="s">
        <v>15</v>
      </c>
      <c r="E104" s="11">
        <v>713010925</v>
      </c>
      <c r="F104" s="11"/>
      <c r="G104" s="12">
        <v>77.44</v>
      </c>
      <c r="H104" s="18" t="s">
        <v>16</v>
      </c>
    </row>
    <row r="105" s="2" customFormat="1" ht="19.9" customHeight="1" spans="1:13">
      <c r="A105" s="11">
        <v>103</v>
      </c>
      <c r="B105" s="14" t="s">
        <v>44</v>
      </c>
      <c r="C105" s="11" t="str">
        <f>"邓文博"</f>
        <v>邓文博</v>
      </c>
      <c r="D105" s="11" t="str">
        <f t="shared" ref="D105:D119" si="6">M105</f>
        <v>女</v>
      </c>
      <c r="E105" s="11">
        <v>713010606</v>
      </c>
      <c r="F105" s="11" t="e">
        <f>VLOOKUP(C105,#REF!,2,FALSE)</f>
        <v>#REF!</v>
      </c>
      <c r="G105" s="12">
        <v>78.88</v>
      </c>
      <c r="H105" s="13"/>
      <c r="M105" s="2" t="str">
        <f>VLOOKUP(C105,Sheet2!E98:G1589,3,FALSE)</f>
        <v>女</v>
      </c>
    </row>
    <row r="106" s="2" customFormat="1" ht="19.9" customHeight="1" spans="1:13">
      <c r="A106" s="11">
        <v>104</v>
      </c>
      <c r="B106" s="16"/>
      <c r="C106" s="11" t="str">
        <f>"曹传文"</f>
        <v>曹传文</v>
      </c>
      <c r="D106" s="11" t="str">
        <f t="shared" si="6"/>
        <v>男</v>
      </c>
      <c r="E106" s="11">
        <v>713010610</v>
      </c>
      <c r="F106" s="11" t="e">
        <f>VLOOKUP(C106,#REF!,2,FALSE)</f>
        <v>#REF!</v>
      </c>
      <c r="G106" s="12">
        <v>77.23</v>
      </c>
      <c r="H106" s="13"/>
      <c r="M106" s="2" t="str">
        <f>VLOOKUP(C106,Sheet2!E99:G1590,3,FALSE)</f>
        <v>男</v>
      </c>
    </row>
    <row r="107" s="2" customFormat="1" ht="19.9" customHeight="1" spans="1:13">
      <c r="A107" s="11">
        <v>105</v>
      </c>
      <c r="B107" s="16"/>
      <c r="C107" s="11" t="str">
        <f>"杨晓俊"</f>
        <v>杨晓俊</v>
      </c>
      <c r="D107" s="11" t="str">
        <f t="shared" si="6"/>
        <v>男</v>
      </c>
      <c r="E107" s="11">
        <v>713010612</v>
      </c>
      <c r="F107" s="11" t="e">
        <f>VLOOKUP(C107,#REF!,2,FALSE)</f>
        <v>#REF!</v>
      </c>
      <c r="G107" s="12">
        <v>77.23</v>
      </c>
      <c r="H107" s="13"/>
      <c r="M107" s="2" t="str">
        <f>VLOOKUP(C107,Sheet2!E100:G1591,3,FALSE)</f>
        <v>男</v>
      </c>
    </row>
    <row r="108" s="2" customFormat="1" ht="19.9" customHeight="1" spans="1:13">
      <c r="A108" s="11">
        <v>106</v>
      </c>
      <c r="B108" s="16"/>
      <c r="C108" s="11" t="str">
        <f>"周辉"</f>
        <v>周辉</v>
      </c>
      <c r="D108" s="11" t="str">
        <f t="shared" si="6"/>
        <v>男</v>
      </c>
      <c r="E108" s="11">
        <v>713010703</v>
      </c>
      <c r="F108" s="11" t="e">
        <f>VLOOKUP(C108,#REF!,2,FALSE)</f>
        <v>#REF!</v>
      </c>
      <c r="G108" s="12">
        <v>76.4</v>
      </c>
      <c r="H108" s="13"/>
      <c r="M108" s="2" t="str">
        <f>VLOOKUP(C108,Sheet2!E101:G1592,3,FALSE)</f>
        <v>男</v>
      </c>
    </row>
    <row r="109" s="2" customFormat="1" ht="19.9" customHeight="1" spans="1:13">
      <c r="A109" s="11">
        <v>107</v>
      </c>
      <c r="B109" s="16"/>
      <c r="C109" s="11" t="str">
        <f>"黄光华"</f>
        <v>黄光华</v>
      </c>
      <c r="D109" s="11" t="str">
        <f t="shared" si="6"/>
        <v>男</v>
      </c>
      <c r="E109" s="11">
        <v>713010605</v>
      </c>
      <c r="F109" s="11" t="e">
        <f>VLOOKUP(C109,#REF!,2,FALSE)</f>
        <v>#REF!</v>
      </c>
      <c r="G109" s="12">
        <v>76.35</v>
      </c>
      <c r="H109" s="13"/>
      <c r="M109" s="2" t="str">
        <f>VLOOKUP(C109,Sheet2!E102:G1593,3,FALSE)</f>
        <v>男</v>
      </c>
    </row>
    <row r="110" s="2" customFormat="1" ht="19.9" customHeight="1" spans="1:13">
      <c r="A110" s="11">
        <v>108</v>
      </c>
      <c r="B110" s="16"/>
      <c r="C110" s="11" t="str">
        <f>"龙胜"</f>
        <v>龙胜</v>
      </c>
      <c r="D110" s="11" t="str">
        <f t="shared" si="6"/>
        <v>男</v>
      </c>
      <c r="E110" s="11">
        <v>713010628</v>
      </c>
      <c r="F110" s="11" t="e">
        <f>VLOOKUP(C110,#REF!,2,FALSE)</f>
        <v>#REF!</v>
      </c>
      <c r="G110" s="12">
        <v>75.98</v>
      </c>
      <c r="H110" s="13"/>
      <c r="M110" s="2" t="str">
        <f>VLOOKUP(C110,Sheet2!E103:G1594,3,FALSE)</f>
        <v>男</v>
      </c>
    </row>
    <row r="111" s="2" customFormat="1" ht="19.9" customHeight="1" spans="1:13">
      <c r="A111" s="11">
        <v>109</v>
      </c>
      <c r="B111" s="14" t="s">
        <v>45</v>
      </c>
      <c r="C111" s="11" t="str">
        <f>"严广丰"</f>
        <v>严广丰</v>
      </c>
      <c r="D111" s="11" t="str">
        <f t="shared" si="6"/>
        <v>男</v>
      </c>
      <c r="E111" s="11">
        <v>713010722</v>
      </c>
      <c r="F111" s="11" t="e">
        <f>VLOOKUP(C111,#REF!,2,FALSE)</f>
        <v>#REF!</v>
      </c>
      <c r="G111" s="12">
        <v>76.73</v>
      </c>
      <c r="H111" s="13"/>
      <c r="M111" s="2" t="str">
        <f>VLOOKUP(C111,Sheet2!E104:G1595,3,FALSE)</f>
        <v>男</v>
      </c>
    </row>
    <row r="112" s="2" customFormat="1" ht="19.9" customHeight="1" spans="1:13">
      <c r="A112" s="11">
        <v>110</v>
      </c>
      <c r="B112" s="15"/>
      <c r="C112" s="11" t="str">
        <f>"潘强"</f>
        <v>潘强</v>
      </c>
      <c r="D112" s="11" t="str">
        <f t="shared" si="6"/>
        <v>男</v>
      </c>
      <c r="E112" s="11">
        <v>713010720</v>
      </c>
      <c r="F112" s="11" t="e">
        <f>VLOOKUP(C112,#REF!,2,FALSE)</f>
        <v>#REF!</v>
      </c>
      <c r="G112" s="12">
        <v>72.03</v>
      </c>
      <c r="H112" s="13"/>
      <c r="M112" s="2" t="str">
        <f>VLOOKUP(C112,Sheet2!E105:G1596,3,FALSE)</f>
        <v>男</v>
      </c>
    </row>
    <row r="113" s="2" customFormat="1" ht="21" customHeight="1" spans="1:13">
      <c r="A113" s="11">
        <v>111</v>
      </c>
      <c r="B113" s="11" t="s">
        <v>46</v>
      </c>
      <c r="C113" s="11" t="str">
        <f>"高龙"</f>
        <v>高龙</v>
      </c>
      <c r="D113" s="11" t="str">
        <f t="shared" si="6"/>
        <v>男</v>
      </c>
      <c r="E113" s="11">
        <v>713010814</v>
      </c>
      <c r="F113" s="11" t="e">
        <f>VLOOKUP(C113,#REF!,2,FALSE)</f>
        <v>#REF!</v>
      </c>
      <c r="G113" s="12">
        <v>82.88</v>
      </c>
      <c r="H113" s="13"/>
      <c r="M113" s="2" t="str">
        <f>VLOOKUP(C113,Sheet2!E106:G1597,3,FALSE)</f>
        <v>男</v>
      </c>
    </row>
    <row r="114" s="2" customFormat="1" ht="21" customHeight="1" spans="1:13">
      <c r="A114" s="11">
        <v>112</v>
      </c>
      <c r="B114" s="11" t="s">
        <v>47</v>
      </c>
      <c r="C114" s="11" t="str">
        <f>"李为"</f>
        <v>李为</v>
      </c>
      <c r="D114" s="11" t="str">
        <f t="shared" si="6"/>
        <v>女</v>
      </c>
      <c r="E114" s="11">
        <v>713012602</v>
      </c>
      <c r="F114" s="11" t="e">
        <f>VLOOKUP(C114,#REF!,2,FALSE)</f>
        <v>#REF!</v>
      </c>
      <c r="G114" s="12">
        <v>71.55</v>
      </c>
      <c r="H114" s="13"/>
      <c r="M114" s="2" t="str">
        <f>VLOOKUP(C114,Sheet2!E107:G1598,3,FALSE)</f>
        <v>女</v>
      </c>
    </row>
    <row r="115" s="2" customFormat="1" ht="21" customHeight="1" spans="1:13">
      <c r="A115" s="11">
        <v>113</v>
      </c>
      <c r="B115" s="11" t="s">
        <v>48</v>
      </c>
      <c r="C115" s="11" t="str">
        <f>"欧阳晨曦"</f>
        <v>欧阳晨曦</v>
      </c>
      <c r="D115" s="11" t="str">
        <f t="shared" si="6"/>
        <v>女</v>
      </c>
      <c r="E115" s="11">
        <v>713014006</v>
      </c>
      <c r="F115" s="11" t="e">
        <f>VLOOKUP(C115,#REF!,2,FALSE)</f>
        <v>#REF!</v>
      </c>
      <c r="G115" s="12">
        <v>77.65</v>
      </c>
      <c r="H115" s="13"/>
      <c r="M115" s="2" t="str">
        <f>VLOOKUP(C115,Sheet2!E108:G1599,3,FALSE)</f>
        <v>女</v>
      </c>
    </row>
    <row r="116" s="2" customFormat="1" ht="21" customHeight="1" spans="1:13">
      <c r="A116" s="11">
        <v>114</v>
      </c>
      <c r="B116" s="11" t="s">
        <v>49</v>
      </c>
      <c r="C116" s="11" t="str">
        <f>"邓钰琼"</f>
        <v>邓钰琼</v>
      </c>
      <c r="D116" s="11" t="str">
        <f t="shared" si="6"/>
        <v>女</v>
      </c>
      <c r="E116" s="11">
        <v>713010517</v>
      </c>
      <c r="F116" s="11" t="e">
        <f>VLOOKUP(C116,#REF!,2,FALSE)</f>
        <v>#REF!</v>
      </c>
      <c r="G116" s="12">
        <v>84.2</v>
      </c>
      <c r="H116" s="13"/>
      <c r="M116" s="2" t="str">
        <f>VLOOKUP(C116,Sheet2!E109:G1600,3,FALSE)</f>
        <v>女</v>
      </c>
    </row>
    <row r="117" s="2" customFormat="1" ht="21" customHeight="1" spans="1:13">
      <c r="A117" s="11">
        <v>115</v>
      </c>
      <c r="B117" s="11" t="s">
        <v>50</v>
      </c>
      <c r="C117" s="11" t="str">
        <f>"阳丹"</f>
        <v>阳丹</v>
      </c>
      <c r="D117" s="11" t="str">
        <f t="shared" si="6"/>
        <v>女</v>
      </c>
      <c r="E117" s="11">
        <v>713010804</v>
      </c>
      <c r="F117" s="11" t="e">
        <f>VLOOKUP(C117,#REF!,2,FALSE)</f>
        <v>#REF!</v>
      </c>
      <c r="G117" s="12">
        <v>81.55</v>
      </c>
      <c r="H117" s="13"/>
      <c r="M117" s="2" t="str">
        <f>VLOOKUP(C117,Sheet2!E110:G1601,3,FALSE)</f>
        <v>女</v>
      </c>
    </row>
    <row r="118" s="2" customFormat="1" ht="21" customHeight="1" spans="1:13">
      <c r="A118" s="11">
        <v>116</v>
      </c>
      <c r="B118" s="11" t="s">
        <v>51</v>
      </c>
      <c r="C118" s="11" t="str">
        <f>"谢虔雯"</f>
        <v>谢虔雯</v>
      </c>
      <c r="D118" s="11" t="str">
        <f t="shared" si="6"/>
        <v>女</v>
      </c>
      <c r="E118" s="11">
        <v>713010808</v>
      </c>
      <c r="F118" s="11" t="e">
        <f>VLOOKUP(C118,#REF!,2,FALSE)</f>
        <v>#REF!</v>
      </c>
      <c r="G118" s="12">
        <v>76.1</v>
      </c>
      <c r="H118" s="13"/>
      <c r="M118" s="2" t="str">
        <f>VLOOKUP(C118,Sheet2!E111:G1602,3,FALSE)</f>
        <v>女</v>
      </c>
    </row>
    <row r="119" s="2" customFormat="1" ht="21" customHeight="1" spans="1:13">
      <c r="A119" s="11">
        <v>117</v>
      </c>
      <c r="B119" s="11" t="s">
        <v>52</v>
      </c>
      <c r="C119" s="11" t="str">
        <f>"刘敏斌"</f>
        <v>刘敏斌</v>
      </c>
      <c r="D119" s="11" t="str">
        <f t="shared" si="6"/>
        <v>女</v>
      </c>
      <c r="E119" s="11">
        <v>713010525</v>
      </c>
      <c r="F119" s="11" t="e">
        <f>VLOOKUP(C119,#REF!,2,FALSE)</f>
        <v>#REF!</v>
      </c>
      <c r="G119" s="12">
        <v>86.6</v>
      </c>
      <c r="H119" s="13"/>
      <c r="M119" s="2" t="str">
        <f>VLOOKUP(C119,Sheet2!E112:G1603,3,FALSE)</f>
        <v>女</v>
      </c>
    </row>
    <row r="120" ht="21.95" customHeight="1" spans="1:13">
      <c r="A120" s="11">
        <v>118</v>
      </c>
      <c r="B120" s="14" t="s">
        <v>53</v>
      </c>
      <c r="C120" s="11" t="str">
        <f>"曾秋怡"</f>
        <v>曾秋怡</v>
      </c>
      <c r="D120" s="11" t="str">
        <f t="shared" ref="D120:D122" si="7">"女"</f>
        <v>女</v>
      </c>
      <c r="E120" s="11">
        <v>713014403</v>
      </c>
      <c r="F120" s="11">
        <v>18373856800</v>
      </c>
      <c r="G120" s="12">
        <v>86.52</v>
      </c>
      <c r="H120" s="13"/>
      <c r="M120" s="2" t="str">
        <f>VLOOKUP(C120,Sheet2!E113:G1604,3,FALSE)</f>
        <v>女</v>
      </c>
    </row>
    <row r="121" ht="21.95" customHeight="1" spans="1:13">
      <c r="A121" s="11">
        <v>119</v>
      </c>
      <c r="B121" s="16"/>
      <c r="C121" s="11" t="str">
        <f>"伍良梁"</f>
        <v>伍良梁</v>
      </c>
      <c r="D121" s="11" t="str">
        <f t="shared" si="7"/>
        <v>女</v>
      </c>
      <c r="E121" s="11">
        <v>713014405</v>
      </c>
      <c r="F121" s="11">
        <v>18773848377</v>
      </c>
      <c r="G121" s="12">
        <v>83.71</v>
      </c>
      <c r="H121" s="13"/>
      <c r="M121" s="2" t="str">
        <f>VLOOKUP(C121,Sheet2!E114:G1605,3,FALSE)</f>
        <v>女</v>
      </c>
    </row>
    <row r="122" ht="21.95" customHeight="1" spans="1:13">
      <c r="A122" s="11">
        <v>120</v>
      </c>
      <c r="B122" s="16"/>
      <c r="C122" s="11" t="str">
        <f>"王灿辉"</f>
        <v>王灿辉</v>
      </c>
      <c r="D122" s="11" t="str">
        <f t="shared" si="7"/>
        <v>女</v>
      </c>
      <c r="E122" s="11">
        <v>713014411</v>
      </c>
      <c r="F122" s="11">
        <v>13973273717</v>
      </c>
      <c r="G122" s="12">
        <v>82.46</v>
      </c>
      <c r="H122" s="13"/>
      <c r="M122" s="2" t="str">
        <f>VLOOKUP(C122,Sheet2!E115:G1606,3,FALSE)</f>
        <v>女</v>
      </c>
    </row>
    <row r="123" ht="21.95" customHeight="1" spans="1:13">
      <c r="A123" s="11">
        <v>121</v>
      </c>
      <c r="B123" s="16"/>
      <c r="C123" s="11" t="str">
        <f>"曾婕妤"</f>
        <v>曾婕妤</v>
      </c>
      <c r="D123" s="11" t="str">
        <f>"男"</f>
        <v>男</v>
      </c>
      <c r="E123" s="11">
        <v>713014415</v>
      </c>
      <c r="F123" s="11">
        <v>15581635236</v>
      </c>
      <c r="G123" s="12">
        <v>82.34</v>
      </c>
      <c r="H123" s="13"/>
      <c r="M123" s="2" t="str">
        <f>VLOOKUP(C123,Sheet2!E116:G1607,3,FALSE)</f>
        <v>男</v>
      </c>
    </row>
    <row r="124" ht="21.95" customHeight="1" spans="1:13">
      <c r="A124" s="11">
        <v>122</v>
      </c>
      <c r="B124" s="16"/>
      <c r="C124" s="11" t="str">
        <f>"肖霞"</f>
        <v>肖霞</v>
      </c>
      <c r="D124" s="11" t="str">
        <f t="shared" ref="D124:D129" si="8">"女"</f>
        <v>女</v>
      </c>
      <c r="E124" s="11">
        <v>713014414</v>
      </c>
      <c r="F124" s="11">
        <v>13875499229</v>
      </c>
      <c r="G124" s="12">
        <v>81.34</v>
      </c>
      <c r="H124" s="13"/>
      <c r="M124" s="2" t="str">
        <f>VLOOKUP(C124,Sheet2!E117:G1608,3,FALSE)</f>
        <v>女</v>
      </c>
    </row>
    <row r="125" ht="21.95" customHeight="1" spans="1:13">
      <c r="A125" s="11">
        <v>123</v>
      </c>
      <c r="B125" s="16"/>
      <c r="C125" s="11" t="str">
        <f>"曾艳"</f>
        <v>曾艳</v>
      </c>
      <c r="D125" s="11" t="str">
        <f t="shared" si="8"/>
        <v>女</v>
      </c>
      <c r="E125" s="11">
        <v>713014406</v>
      </c>
      <c r="F125" s="11">
        <v>15502519908</v>
      </c>
      <c r="G125" s="12">
        <v>80.04</v>
      </c>
      <c r="H125" s="13"/>
      <c r="M125" s="2" t="str">
        <f>VLOOKUP(C125,Sheet2!E118:G1609,3,FALSE)</f>
        <v>女</v>
      </c>
    </row>
    <row r="126" ht="21.95" customHeight="1" spans="1:13">
      <c r="A126" s="11">
        <v>124</v>
      </c>
      <c r="B126" s="15"/>
      <c r="C126" s="11" t="str">
        <f>"李慧"</f>
        <v>李慧</v>
      </c>
      <c r="D126" s="11" t="str">
        <f t="shared" si="8"/>
        <v>女</v>
      </c>
      <c r="E126" s="11">
        <v>713014409</v>
      </c>
      <c r="F126" s="11">
        <v>13723806233</v>
      </c>
      <c r="G126" s="12">
        <v>78.9</v>
      </c>
      <c r="H126" s="13"/>
      <c r="M126" s="2" t="str">
        <f>VLOOKUP(C126,Sheet2!E119:G1610,3,FALSE)</f>
        <v>女</v>
      </c>
    </row>
    <row r="127" ht="21.95" customHeight="1" spans="1:13">
      <c r="A127" s="11">
        <v>125</v>
      </c>
      <c r="B127" s="11" t="s">
        <v>54</v>
      </c>
      <c r="C127" s="11" t="str">
        <f>"杨咏梅"</f>
        <v>杨咏梅</v>
      </c>
      <c r="D127" s="11" t="str">
        <f t="shared" si="8"/>
        <v>女</v>
      </c>
      <c r="E127" s="11">
        <v>713010823</v>
      </c>
      <c r="F127" s="11">
        <v>15573200083</v>
      </c>
      <c r="G127" s="12">
        <v>86.05</v>
      </c>
      <c r="H127" s="13"/>
      <c r="M127" s="2" t="s">
        <v>15</v>
      </c>
    </row>
    <row r="128" ht="21.95" customHeight="1" spans="1:13">
      <c r="A128" s="11">
        <v>126</v>
      </c>
      <c r="B128" s="11" t="s">
        <v>55</v>
      </c>
      <c r="C128" s="11" t="str">
        <f>"刘名"</f>
        <v>刘名</v>
      </c>
      <c r="D128" s="11" t="str">
        <f t="shared" si="8"/>
        <v>女</v>
      </c>
      <c r="E128" s="11">
        <v>713010825</v>
      </c>
      <c r="F128" s="11">
        <v>18820261052</v>
      </c>
      <c r="G128" s="12">
        <v>81.98</v>
      </c>
      <c r="H128" s="13"/>
      <c r="M128" s="2" t="str">
        <f>VLOOKUP(C128,Sheet2!E121:G1612,3,FALSE)</f>
        <v>女</v>
      </c>
    </row>
    <row r="129" ht="21.95" customHeight="1" spans="1:13">
      <c r="A129" s="11">
        <v>127</v>
      </c>
      <c r="B129" s="11" t="s">
        <v>56</v>
      </c>
      <c r="C129" s="11" t="str">
        <f>"尹小舟"</f>
        <v>尹小舟</v>
      </c>
      <c r="D129" s="11" t="str">
        <f t="shared" si="8"/>
        <v>女</v>
      </c>
      <c r="E129" s="11">
        <v>713014301</v>
      </c>
      <c r="F129" s="11" t="str">
        <f>"13922712439"</f>
        <v>13922712439</v>
      </c>
      <c r="G129" s="12">
        <v>74.2</v>
      </c>
      <c r="H129" s="13"/>
      <c r="M129" s="2" t="str">
        <f>VLOOKUP(C129,Sheet2!E122:G1613,3,FALSE)</f>
        <v>女</v>
      </c>
    </row>
    <row r="130" ht="21.95" customHeight="1" spans="1:13">
      <c r="A130" s="11">
        <v>128</v>
      </c>
      <c r="B130" s="14" t="s">
        <v>57</v>
      </c>
      <c r="C130" s="11" t="s">
        <v>58</v>
      </c>
      <c r="D130" s="11" t="s">
        <v>31</v>
      </c>
      <c r="E130" s="11">
        <v>713014417</v>
      </c>
      <c r="F130" s="11">
        <v>18573647868</v>
      </c>
      <c r="G130" s="12">
        <v>79.84</v>
      </c>
      <c r="H130" s="13"/>
      <c r="M130" s="2" t="str">
        <f>VLOOKUP(C130,Sheet2!E123:G1614,3,FALSE)</f>
        <v>男</v>
      </c>
    </row>
    <row r="131" ht="21.95" customHeight="1" spans="1:13">
      <c r="A131" s="11">
        <v>129</v>
      </c>
      <c r="B131" s="16"/>
      <c r="C131" s="11" t="s">
        <v>59</v>
      </c>
      <c r="D131" s="11" t="s">
        <v>31</v>
      </c>
      <c r="E131" s="11">
        <v>713014416</v>
      </c>
      <c r="F131" s="11">
        <v>18075690658</v>
      </c>
      <c r="G131" s="12">
        <v>77.88</v>
      </c>
      <c r="H131" s="13"/>
      <c r="M131" s="2" t="str">
        <f>VLOOKUP(C131,Sheet2!E124:G1615,3,FALSE)</f>
        <v>男</v>
      </c>
    </row>
    <row r="132" ht="21.95" customHeight="1" spans="1:13">
      <c r="A132" s="11">
        <v>130</v>
      </c>
      <c r="B132" s="15"/>
      <c r="C132" s="11" t="s">
        <v>60</v>
      </c>
      <c r="D132" s="11" t="s">
        <v>31</v>
      </c>
      <c r="E132" s="11">
        <v>713014418</v>
      </c>
      <c r="F132" s="11">
        <v>15773139187</v>
      </c>
      <c r="G132" s="12">
        <v>69.63</v>
      </c>
      <c r="H132" s="13"/>
      <c r="M132" s="2" t="str">
        <f>VLOOKUP(C132,Sheet2!E125:G1616,3,FALSE)</f>
        <v>男</v>
      </c>
    </row>
    <row r="133" ht="21.95" customHeight="1" spans="1:13">
      <c r="A133" s="11">
        <v>131</v>
      </c>
      <c r="B133" s="11" t="s">
        <v>61</v>
      </c>
      <c r="C133" s="11" t="str">
        <f>"邹黄海"</f>
        <v>邹黄海</v>
      </c>
      <c r="D133" s="11" t="str">
        <f>"男"</f>
        <v>男</v>
      </c>
      <c r="E133" s="11">
        <v>713013829</v>
      </c>
      <c r="F133" s="11">
        <v>13712313931</v>
      </c>
      <c r="G133" s="12">
        <v>67.25</v>
      </c>
      <c r="H133" s="13"/>
      <c r="M133" s="2" t="str">
        <f>VLOOKUP(C133,Sheet2!E126:G1617,3,FALSE)</f>
        <v>男</v>
      </c>
    </row>
    <row r="134" ht="21.95" customHeight="1" spans="1:13">
      <c r="A134" s="11">
        <v>132</v>
      </c>
      <c r="B134" s="11" t="s">
        <v>62</v>
      </c>
      <c r="C134" s="11" t="str">
        <f>"付泽江"</f>
        <v>付泽江</v>
      </c>
      <c r="D134" s="11" t="str">
        <f>"男"</f>
        <v>男</v>
      </c>
      <c r="E134" s="11">
        <v>713014401</v>
      </c>
      <c r="F134" s="11">
        <v>17773111171</v>
      </c>
      <c r="G134" s="12">
        <v>74.65</v>
      </c>
      <c r="H134" s="13"/>
      <c r="M134" s="2" t="str">
        <f>VLOOKUP(C134,Sheet2!E127:G1618,3,FALSE)</f>
        <v>男</v>
      </c>
    </row>
    <row r="135" ht="21.95" customHeight="1" spans="1:13">
      <c r="A135" s="11">
        <v>133</v>
      </c>
      <c r="B135" s="14" t="s">
        <v>63</v>
      </c>
      <c r="C135" s="11" t="str">
        <f>"李涛"</f>
        <v>李涛</v>
      </c>
      <c r="D135" s="11" t="str">
        <f t="shared" ref="D135:D139" si="9">"女"</f>
        <v>女</v>
      </c>
      <c r="E135" s="11">
        <v>713014423</v>
      </c>
      <c r="F135" s="11">
        <v>15773835571</v>
      </c>
      <c r="G135" s="12">
        <v>86.61</v>
      </c>
      <c r="H135" s="13"/>
      <c r="M135" s="2" t="str">
        <f>VLOOKUP(C135,Sheet2!E128:G1619,3,FALSE)</f>
        <v>女</v>
      </c>
    </row>
    <row r="136" ht="21.95" customHeight="1" spans="1:13">
      <c r="A136" s="11">
        <v>134</v>
      </c>
      <c r="B136" s="16"/>
      <c r="C136" s="11" t="str">
        <f>"陈梦园"</f>
        <v>陈梦园</v>
      </c>
      <c r="D136" s="11" t="str">
        <f t="shared" si="9"/>
        <v>女</v>
      </c>
      <c r="E136" s="11">
        <v>713014426</v>
      </c>
      <c r="F136" s="11">
        <v>15507426822</v>
      </c>
      <c r="G136" s="12">
        <v>85.24</v>
      </c>
      <c r="H136" s="13"/>
      <c r="M136" s="2" t="str">
        <f>VLOOKUP(C136,Sheet2!E129:G1620,3,FALSE)</f>
        <v>女</v>
      </c>
    </row>
    <row r="137" ht="21.95" customHeight="1" spans="1:13">
      <c r="A137" s="11">
        <v>135</v>
      </c>
      <c r="B137" s="16"/>
      <c r="C137" s="11" t="str">
        <f>"石雪"</f>
        <v>石雪</v>
      </c>
      <c r="D137" s="11" t="str">
        <f t="shared" si="9"/>
        <v>女</v>
      </c>
      <c r="E137" s="11">
        <v>713014428</v>
      </c>
      <c r="F137" s="11">
        <v>18142656233</v>
      </c>
      <c r="G137" s="12">
        <v>84.96</v>
      </c>
      <c r="H137" s="13"/>
      <c r="M137" s="2" t="str">
        <f>VLOOKUP(C137,Sheet2!E130:G1621,3,FALSE)</f>
        <v>女</v>
      </c>
    </row>
    <row r="138" ht="21.95" customHeight="1" spans="1:13">
      <c r="A138" s="11">
        <v>136</v>
      </c>
      <c r="B138" s="16"/>
      <c r="C138" s="11" t="str">
        <f>"丁晶"</f>
        <v>丁晶</v>
      </c>
      <c r="D138" s="11" t="str">
        <f t="shared" si="9"/>
        <v>女</v>
      </c>
      <c r="E138" s="11">
        <v>713014424</v>
      </c>
      <c r="F138" s="11">
        <v>17707477649</v>
      </c>
      <c r="G138" s="12">
        <v>83</v>
      </c>
      <c r="H138" s="13"/>
      <c r="M138" s="2" t="str">
        <f>VLOOKUP(C138,Sheet2!E131:G1622,3,FALSE)</f>
        <v>女</v>
      </c>
    </row>
    <row r="139" ht="21.95" customHeight="1" spans="1:13">
      <c r="A139" s="11">
        <v>137</v>
      </c>
      <c r="B139" s="15"/>
      <c r="C139" s="11" t="str">
        <f>"黎倩"</f>
        <v>黎倩</v>
      </c>
      <c r="D139" s="11" t="str">
        <f t="shared" si="9"/>
        <v>女</v>
      </c>
      <c r="E139" s="11">
        <v>713014419</v>
      </c>
      <c r="F139" s="11">
        <v>18570365716</v>
      </c>
      <c r="G139" s="12">
        <v>81.58</v>
      </c>
      <c r="H139" s="13"/>
      <c r="M139" s="2" t="str">
        <f>VLOOKUP(C139,Sheet2!E132:G1623,3,FALSE)</f>
        <v>女</v>
      </c>
    </row>
    <row r="140" ht="21.95" customHeight="1" spans="1:13">
      <c r="A140" s="11">
        <v>138</v>
      </c>
      <c r="B140" s="14" t="s">
        <v>64</v>
      </c>
      <c r="C140" s="11" t="str">
        <f>"李颖仲"</f>
        <v>李颖仲</v>
      </c>
      <c r="D140" s="11" t="str">
        <f>"男"</f>
        <v>男</v>
      </c>
      <c r="E140" s="11">
        <v>713010830</v>
      </c>
      <c r="F140" s="11">
        <v>18573800329</v>
      </c>
      <c r="G140" s="12">
        <v>78.91</v>
      </c>
      <c r="H140" s="13"/>
      <c r="M140" s="2" t="str">
        <f>VLOOKUP(C140,Sheet2!E133:G1624,3,FALSE)</f>
        <v>男</v>
      </c>
    </row>
    <row r="141" ht="21.95" customHeight="1" spans="1:13">
      <c r="A141" s="11">
        <v>139</v>
      </c>
      <c r="B141" s="15"/>
      <c r="C141" s="11" t="str">
        <f>"李露丝"</f>
        <v>李露丝</v>
      </c>
      <c r="D141" s="11" t="str">
        <f>"女"</f>
        <v>女</v>
      </c>
      <c r="E141" s="11">
        <v>713010827</v>
      </c>
      <c r="F141" s="11">
        <v>18573800326</v>
      </c>
      <c r="G141" s="12">
        <v>75.08</v>
      </c>
      <c r="H141" s="13"/>
      <c r="M141" s="2" t="str">
        <f>VLOOKUP(C141,Sheet2!E134:G1625,3,FALSE)</f>
        <v>女</v>
      </c>
    </row>
    <row r="142" ht="21.95" customHeight="1" spans="1:13">
      <c r="A142" s="11">
        <v>140</v>
      </c>
      <c r="B142" s="21" t="s">
        <v>65</v>
      </c>
      <c r="C142" s="11" t="s">
        <v>66</v>
      </c>
      <c r="D142" s="11" t="s">
        <v>31</v>
      </c>
      <c r="E142" s="22"/>
      <c r="F142" s="11" t="str">
        <f>"15073901936"</f>
        <v>15073901936</v>
      </c>
      <c r="G142" s="12"/>
      <c r="H142" s="11" t="s">
        <v>67</v>
      </c>
      <c r="M142" s="2" t="str">
        <f>VLOOKUP(C142,Sheet2!E135:G1626,3,FALSE)</f>
        <v>男</v>
      </c>
    </row>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sheetData>
  <mergeCells count="21">
    <mergeCell ref="A1:H1"/>
    <mergeCell ref="B5:B6"/>
    <mergeCell ref="B7:B10"/>
    <mergeCell ref="B15:B16"/>
    <mergeCell ref="B17:B18"/>
    <mergeCell ref="B20:B24"/>
    <mergeCell ref="B25:B34"/>
    <mergeCell ref="B35:B36"/>
    <mergeCell ref="B37:B38"/>
    <mergeCell ref="B40:B42"/>
    <mergeCell ref="B43:B47"/>
    <mergeCell ref="B48:B52"/>
    <mergeCell ref="B53:B56"/>
    <mergeCell ref="B57:B76"/>
    <mergeCell ref="B77:B104"/>
    <mergeCell ref="B105:B110"/>
    <mergeCell ref="B111:B112"/>
    <mergeCell ref="B120:B126"/>
    <mergeCell ref="B130:B132"/>
    <mergeCell ref="B135:B139"/>
    <mergeCell ref="B140:B141"/>
  </mergeCells>
  <printOptions horizontalCentered="1"/>
  <pageMargins left="0.393055555555556" right="0.393055555555556" top="0.393055555555556" bottom="0.354166666666667" header="0.313888888888889" footer="0.0777777777777778"/>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93"/>
  <sheetViews>
    <sheetView topLeftCell="A1117" workbookViewId="0">
      <selection activeCell="G1143" sqref="G1143"/>
    </sheetView>
  </sheetViews>
  <sheetFormatPr defaultColWidth="9" defaultRowHeight="13.5"/>
  <cols>
    <col min="6" max="6" width="23.75" customWidth="1"/>
  </cols>
  <sheetData>
    <row r="1" spans="1:25">
      <c r="A1" t="s">
        <v>68</v>
      </c>
      <c r="B1" t="s">
        <v>69</v>
      </c>
      <c r="C1" t="s">
        <v>9</v>
      </c>
      <c r="D1" t="s">
        <v>70</v>
      </c>
      <c r="E1" t="s">
        <v>71</v>
      </c>
      <c r="F1" t="s">
        <v>72</v>
      </c>
      <c r="G1" t="s">
        <v>15</v>
      </c>
      <c r="H1" t="s">
        <v>73</v>
      </c>
      <c r="I1" t="s">
        <v>74</v>
      </c>
      <c r="J1" t="s">
        <v>75</v>
      </c>
      <c r="K1" t="s">
        <v>76</v>
      </c>
      <c r="L1" t="s">
        <v>77</v>
      </c>
      <c r="M1" t="s">
        <v>78</v>
      </c>
      <c r="N1" t="s">
        <v>79</v>
      </c>
      <c r="O1" t="s">
        <v>80</v>
      </c>
      <c r="P1" t="s">
        <v>81</v>
      </c>
      <c r="Q1" t="s">
        <v>82</v>
      </c>
      <c r="R1" t="s">
        <v>80</v>
      </c>
      <c r="S1" t="s">
        <v>83</v>
      </c>
      <c r="T1" t="s">
        <v>84</v>
      </c>
      <c r="U1" t="s">
        <v>79</v>
      </c>
      <c r="V1" t="s">
        <v>80</v>
      </c>
      <c r="W1" t="s">
        <v>85</v>
      </c>
      <c r="X1" t="s">
        <v>86</v>
      </c>
      <c r="Y1" t="s">
        <v>87</v>
      </c>
    </row>
    <row r="2" spans="1:25">
      <c r="A2" t="s">
        <v>88</v>
      </c>
      <c r="B2" t="s">
        <v>69</v>
      </c>
      <c r="C2" t="s">
        <v>9</v>
      </c>
      <c r="D2" t="s">
        <v>89</v>
      </c>
      <c r="E2" t="s">
        <v>90</v>
      </c>
      <c r="F2" t="s">
        <v>91</v>
      </c>
      <c r="G2" t="s">
        <v>15</v>
      </c>
      <c r="H2" t="s">
        <v>92</v>
      </c>
      <c r="I2" t="s">
        <v>93</v>
      </c>
      <c r="J2" t="s">
        <v>94</v>
      </c>
      <c r="K2" t="s">
        <v>95</v>
      </c>
      <c r="L2" t="s">
        <v>77</v>
      </c>
      <c r="M2" t="s">
        <v>96</v>
      </c>
      <c r="N2" t="s">
        <v>97</v>
      </c>
      <c r="O2" t="s">
        <v>98</v>
      </c>
      <c r="P2" t="s">
        <v>81</v>
      </c>
      <c r="Q2" t="s">
        <v>99</v>
      </c>
      <c r="R2" t="s">
        <v>80</v>
      </c>
      <c r="S2" t="s">
        <v>96</v>
      </c>
      <c r="T2" t="s">
        <v>100</v>
      </c>
      <c r="U2" t="s">
        <v>97</v>
      </c>
      <c r="V2" t="s">
        <v>101</v>
      </c>
      <c r="W2" t="s">
        <v>80</v>
      </c>
      <c r="X2" t="s">
        <v>102</v>
      </c>
      <c r="Y2" t="s">
        <v>103</v>
      </c>
    </row>
    <row r="3" spans="1:25">
      <c r="A3" t="s">
        <v>104</v>
      </c>
      <c r="B3" t="s">
        <v>69</v>
      </c>
      <c r="C3" t="s">
        <v>9</v>
      </c>
      <c r="D3" t="s">
        <v>105</v>
      </c>
      <c r="E3" t="s">
        <v>106</v>
      </c>
      <c r="F3" t="s">
        <v>107</v>
      </c>
      <c r="G3" t="s">
        <v>15</v>
      </c>
      <c r="H3" t="s">
        <v>108</v>
      </c>
      <c r="I3" t="s">
        <v>74</v>
      </c>
      <c r="J3" t="s">
        <v>109</v>
      </c>
      <c r="K3" t="s">
        <v>110</v>
      </c>
      <c r="L3" t="s">
        <v>77</v>
      </c>
      <c r="M3" t="s">
        <v>111</v>
      </c>
      <c r="N3" t="s">
        <v>112</v>
      </c>
      <c r="O3" t="s">
        <v>80</v>
      </c>
      <c r="P3" t="s">
        <v>113</v>
      </c>
      <c r="Q3" t="s">
        <v>114</v>
      </c>
      <c r="R3" t="s">
        <v>115</v>
      </c>
      <c r="S3" t="s">
        <v>116</v>
      </c>
      <c r="T3" t="s">
        <v>80</v>
      </c>
      <c r="U3" t="s">
        <v>80</v>
      </c>
      <c r="V3" t="s">
        <v>80</v>
      </c>
      <c r="W3" t="s">
        <v>80</v>
      </c>
      <c r="X3" t="s">
        <v>117</v>
      </c>
      <c r="Y3" t="s">
        <v>80</v>
      </c>
    </row>
    <row r="4" spans="1:25">
      <c r="A4" t="s">
        <v>118</v>
      </c>
      <c r="B4" t="s">
        <v>69</v>
      </c>
      <c r="C4" t="s">
        <v>9</v>
      </c>
      <c r="D4" t="s">
        <v>119</v>
      </c>
      <c r="E4" t="s">
        <v>120</v>
      </c>
      <c r="F4" t="s">
        <v>121</v>
      </c>
      <c r="G4" t="s">
        <v>15</v>
      </c>
      <c r="H4" t="s">
        <v>122</v>
      </c>
      <c r="I4" t="s">
        <v>93</v>
      </c>
      <c r="J4" t="s">
        <v>123</v>
      </c>
      <c r="K4" t="s">
        <v>124</v>
      </c>
      <c r="L4" t="s">
        <v>125</v>
      </c>
      <c r="M4" t="s">
        <v>126</v>
      </c>
      <c r="N4" t="s">
        <v>127</v>
      </c>
      <c r="O4" t="s">
        <v>80</v>
      </c>
      <c r="P4" t="s">
        <v>81</v>
      </c>
      <c r="Q4" t="s">
        <v>82</v>
      </c>
      <c r="R4" t="s">
        <v>128</v>
      </c>
      <c r="S4" t="s">
        <v>126</v>
      </c>
      <c r="T4" t="s">
        <v>129</v>
      </c>
      <c r="U4" t="s">
        <v>130</v>
      </c>
      <c r="V4" t="s">
        <v>131</v>
      </c>
      <c r="W4" t="s">
        <v>80</v>
      </c>
      <c r="X4" t="s">
        <v>132</v>
      </c>
      <c r="Y4" t="s">
        <v>80</v>
      </c>
    </row>
    <row r="5" spans="1:25">
      <c r="A5" t="s">
        <v>133</v>
      </c>
      <c r="B5" t="s">
        <v>69</v>
      </c>
      <c r="C5" t="s">
        <v>9</v>
      </c>
      <c r="D5" t="s">
        <v>134</v>
      </c>
      <c r="E5" t="s">
        <v>135</v>
      </c>
      <c r="F5" t="s">
        <v>136</v>
      </c>
      <c r="G5" t="s">
        <v>31</v>
      </c>
      <c r="H5" t="s">
        <v>137</v>
      </c>
      <c r="I5" t="s">
        <v>93</v>
      </c>
      <c r="J5" t="s">
        <v>138</v>
      </c>
      <c r="K5" t="s">
        <v>139</v>
      </c>
      <c r="L5" t="s">
        <v>77</v>
      </c>
      <c r="M5" t="s">
        <v>140</v>
      </c>
      <c r="N5" t="s">
        <v>141</v>
      </c>
      <c r="O5" t="s">
        <v>80</v>
      </c>
      <c r="P5" t="s">
        <v>81</v>
      </c>
      <c r="Q5" t="s">
        <v>142</v>
      </c>
      <c r="R5" t="s">
        <v>80</v>
      </c>
      <c r="S5" t="s">
        <v>143</v>
      </c>
      <c r="T5" t="s">
        <v>80</v>
      </c>
      <c r="U5" t="s">
        <v>80</v>
      </c>
      <c r="V5" t="s">
        <v>80</v>
      </c>
      <c r="W5" t="s">
        <v>80</v>
      </c>
      <c r="X5" t="s">
        <v>144</v>
      </c>
      <c r="Y5" t="s">
        <v>145</v>
      </c>
    </row>
    <row r="6" spans="1:25">
      <c r="A6" t="s">
        <v>146</v>
      </c>
      <c r="B6" t="s">
        <v>69</v>
      </c>
      <c r="C6" t="s">
        <v>9</v>
      </c>
      <c r="D6" t="s">
        <v>147</v>
      </c>
      <c r="E6" t="s">
        <v>148</v>
      </c>
      <c r="F6" t="s">
        <v>149</v>
      </c>
      <c r="G6" t="s">
        <v>15</v>
      </c>
      <c r="H6" t="s">
        <v>150</v>
      </c>
      <c r="I6" t="s">
        <v>93</v>
      </c>
      <c r="J6" t="s">
        <v>151</v>
      </c>
      <c r="K6" t="s">
        <v>124</v>
      </c>
      <c r="L6" t="s">
        <v>77</v>
      </c>
      <c r="M6" t="s">
        <v>152</v>
      </c>
      <c r="N6" t="s">
        <v>153</v>
      </c>
      <c r="O6" t="s">
        <v>154</v>
      </c>
      <c r="P6" t="s">
        <v>81</v>
      </c>
      <c r="Q6" t="s">
        <v>82</v>
      </c>
      <c r="R6" t="s">
        <v>155</v>
      </c>
      <c r="S6" t="s">
        <v>156</v>
      </c>
      <c r="T6" t="s">
        <v>157</v>
      </c>
      <c r="U6" t="s">
        <v>158</v>
      </c>
      <c r="V6" t="s">
        <v>80</v>
      </c>
      <c r="W6" t="s">
        <v>80</v>
      </c>
      <c r="X6" t="s">
        <v>159</v>
      </c>
      <c r="Y6" t="s">
        <v>80</v>
      </c>
    </row>
    <row r="7" spans="1:25">
      <c r="A7" t="s">
        <v>160</v>
      </c>
      <c r="B7" t="s">
        <v>69</v>
      </c>
      <c r="C7" t="s">
        <v>9</v>
      </c>
      <c r="D7" t="s">
        <v>161</v>
      </c>
      <c r="E7" t="s">
        <v>162</v>
      </c>
      <c r="F7" t="s">
        <v>163</v>
      </c>
      <c r="G7" t="s">
        <v>15</v>
      </c>
      <c r="H7" t="s">
        <v>164</v>
      </c>
      <c r="I7" t="s">
        <v>93</v>
      </c>
      <c r="J7" t="s">
        <v>165</v>
      </c>
      <c r="K7" t="s">
        <v>166</v>
      </c>
      <c r="L7" t="s">
        <v>77</v>
      </c>
      <c r="M7" t="s">
        <v>167</v>
      </c>
      <c r="N7" t="s">
        <v>168</v>
      </c>
      <c r="O7" t="s">
        <v>169</v>
      </c>
      <c r="P7" t="s">
        <v>81</v>
      </c>
      <c r="Q7" t="s">
        <v>142</v>
      </c>
      <c r="R7" t="s">
        <v>170</v>
      </c>
      <c r="S7" t="s">
        <v>167</v>
      </c>
      <c r="T7" t="s">
        <v>80</v>
      </c>
      <c r="U7" t="s">
        <v>80</v>
      </c>
      <c r="V7" t="s">
        <v>171</v>
      </c>
      <c r="W7" t="s">
        <v>172</v>
      </c>
      <c r="X7" t="s">
        <v>173</v>
      </c>
      <c r="Y7" t="s">
        <v>174</v>
      </c>
    </row>
    <row r="8" spans="1:25">
      <c r="A8" t="s">
        <v>175</v>
      </c>
      <c r="B8" t="s">
        <v>69</v>
      </c>
      <c r="C8" t="s">
        <v>54</v>
      </c>
      <c r="D8" t="s">
        <v>176</v>
      </c>
      <c r="E8" t="s">
        <v>177</v>
      </c>
      <c r="F8" t="s">
        <v>178</v>
      </c>
      <c r="G8" t="s">
        <v>31</v>
      </c>
      <c r="H8" t="s">
        <v>179</v>
      </c>
      <c r="I8" t="s">
        <v>93</v>
      </c>
      <c r="J8" t="s">
        <v>180</v>
      </c>
      <c r="K8" t="s">
        <v>181</v>
      </c>
      <c r="L8" t="s">
        <v>77</v>
      </c>
      <c r="M8" t="s">
        <v>182</v>
      </c>
      <c r="N8" t="s">
        <v>183</v>
      </c>
      <c r="O8" t="s">
        <v>184</v>
      </c>
      <c r="P8" t="s">
        <v>81</v>
      </c>
      <c r="Q8" t="s">
        <v>82</v>
      </c>
      <c r="R8" t="s">
        <v>185</v>
      </c>
      <c r="S8" t="s">
        <v>186</v>
      </c>
      <c r="T8" t="s">
        <v>187</v>
      </c>
      <c r="U8" t="s">
        <v>188</v>
      </c>
      <c r="V8" t="s">
        <v>171</v>
      </c>
      <c r="W8" t="s">
        <v>189</v>
      </c>
      <c r="X8" t="s">
        <v>190</v>
      </c>
      <c r="Y8" t="s">
        <v>191</v>
      </c>
    </row>
    <row r="9" spans="1:25">
      <c r="A9" t="s">
        <v>192</v>
      </c>
      <c r="B9" t="s">
        <v>69</v>
      </c>
      <c r="C9" t="s">
        <v>54</v>
      </c>
      <c r="D9" t="s">
        <v>193</v>
      </c>
      <c r="E9" t="s">
        <v>194</v>
      </c>
      <c r="F9" t="s">
        <v>195</v>
      </c>
      <c r="G9" t="s">
        <v>15</v>
      </c>
      <c r="H9" t="s">
        <v>196</v>
      </c>
      <c r="I9" t="s">
        <v>93</v>
      </c>
      <c r="J9" t="s">
        <v>109</v>
      </c>
      <c r="K9" t="s">
        <v>197</v>
      </c>
      <c r="L9" t="s">
        <v>77</v>
      </c>
      <c r="M9" t="s">
        <v>198</v>
      </c>
      <c r="N9" t="s">
        <v>199</v>
      </c>
      <c r="O9" t="s">
        <v>80</v>
      </c>
      <c r="P9" t="s">
        <v>200</v>
      </c>
      <c r="Q9" t="s">
        <v>201</v>
      </c>
      <c r="R9" t="s">
        <v>202</v>
      </c>
      <c r="S9" t="s">
        <v>203</v>
      </c>
      <c r="T9" t="s">
        <v>204</v>
      </c>
      <c r="U9" t="s">
        <v>205</v>
      </c>
      <c r="V9" t="s">
        <v>206</v>
      </c>
      <c r="W9" t="s">
        <v>207</v>
      </c>
      <c r="X9" t="s">
        <v>208</v>
      </c>
      <c r="Y9" t="s">
        <v>209</v>
      </c>
    </row>
    <row r="10" spans="1:25">
      <c r="A10" t="s">
        <v>210</v>
      </c>
      <c r="B10" t="s">
        <v>69</v>
      </c>
      <c r="C10" t="s">
        <v>54</v>
      </c>
      <c r="D10" t="s">
        <v>211</v>
      </c>
      <c r="E10" t="s">
        <v>212</v>
      </c>
      <c r="F10" t="s">
        <v>213</v>
      </c>
      <c r="G10" t="s">
        <v>15</v>
      </c>
      <c r="H10" t="s">
        <v>214</v>
      </c>
      <c r="I10" t="s">
        <v>93</v>
      </c>
      <c r="J10" t="s">
        <v>215</v>
      </c>
      <c r="K10" t="s">
        <v>216</v>
      </c>
      <c r="L10" t="s">
        <v>77</v>
      </c>
      <c r="M10" t="s">
        <v>217</v>
      </c>
      <c r="N10" t="s">
        <v>218</v>
      </c>
      <c r="O10" t="s">
        <v>80</v>
      </c>
      <c r="P10" t="s">
        <v>113</v>
      </c>
      <c r="Q10" t="s">
        <v>142</v>
      </c>
      <c r="R10" t="s">
        <v>80</v>
      </c>
      <c r="S10" t="s">
        <v>219</v>
      </c>
      <c r="T10" t="s">
        <v>220</v>
      </c>
      <c r="U10" t="s">
        <v>221</v>
      </c>
      <c r="V10" t="s">
        <v>222</v>
      </c>
      <c r="W10" t="s">
        <v>80</v>
      </c>
      <c r="X10" t="s">
        <v>223</v>
      </c>
      <c r="Y10" t="s">
        <v>224</v>
      </c>
    </row>
    <row r="11" spans="1:25">
      <c r="A11" t="s">
        <v>225</v>
      </c>
      <c r="B11" t="s">
        <v>69</v>
      </c>
      <c r="C11" t="s">
        <v>54</v>
      </c>
      <c r="D11" t="s">
        <v>226</v>
      </c>
      <c r="E11" t="s">
        <v>227</v>
      </c>
      <c r="F11" t="s">
        <v>228</v>
      </c>
      <c r="G11" t="s">
        <v>15</v>
      </c>
      <c r="H11" t="s">
        <v>229</v>
      </c>
      <c r="I11" t="s">
        <v>93</v>
      </c>
      <c r="J11" t="s">
        <v>230</v>
      </c>
      <c r="K11" t="s">
        <v>231</v>
      </c>
      <c r="L11" t="s">
        <v>77</v>
      </c>
      <c r="M11" t="s">
        <v>232</v>
      </c>
      <c r="N11" t="s">
        <v>233</v>
      </c>
      <c r="O11" t="s">
        <v>80</v>
      </c>
      <c r="P11" t="s">
        <v>113</v>
      </c>
      <c r="Q11" t="s">
        <v>142</v>
      </c>
      <c r="R11" t="s">
        <v>80</v>
      </c>
      <c r="S11" t="s">
        <v>234</v>
      </c>
      <c r="T11" t="s">
        <v>80</v>
      </c>
      <c r="U11" t="s">
        <v>80</v>
      </c>
      <c r="V11" t="s">
        <v>80</v>
      </c>
      <c r="W11" t="s">
        <v>80</v>
      </c>
      <c r="X11" t="s">
        <v>235</v>
      </c>
      <c r="Y11" t="s">
        <v>236</v>
      </c>
    </row>
    <row r="12" spans="1:25">
      <c r="A12" t="s">
        <v>237</v>
      </c>
      <c r="B12" t="s">
        <v>69</v>
      </c>
      <c r="C12" t="s">
        <v>54</v>
      </c>
      <c r="D12" t="s">
        <v>238</v>
      </c>
      <c r="E12" t="s">
        <v>239</v>
      </c>
      <c r="F12" t="s">
        <v>240</v>
      </c>
      <c r="G12" t="s">
        <v>15</v>
      </c>
      <c r="H12" t="s">
        <v>241</v>
      </c>
      <c r="I12" t="s">
        <v>93</v>
      </c>
      <c r="J12" t="s">
        <v>94</v>
      </c>
      <c r="K12" t="s">
        <v>197</v>
      </c>
      <c r="L12" t="s">
        <v>125</v>
      </c>
      <c r="M12" t="s">
        <v>242</v>
      </c>
      <c r="N12" t="s">
        <v>243</v>
      </c>
      <c r="O12" t="s">
        <v>80</v>
      </c>
      <c r="P12" t="s">
        <v>200</v>
      </c>
      <c r="Q12" t="s">
        <v>99</v>
      </c>
      <c r="R12" t="s">
        <v>80</v>
      </c>
      <c r="S12" t="s">
        <v>244</v>
      </c>
      <c r="T12" t="s">
        <v>80</v>
      </c>
      <c r="U12" t="s">
        <v>80</v>
      </c>
      <c r="V12" t="s">
        <v>80</v>
      </c>
      <c r="W12" t="s">
        <v>80</v>
      </c>
      <c r="X12" t="s">
        <v>245</v>
      </c>
      <c r="Y12" t="s">
        <v>80</v>
      </c>
    </row>
    <row r="13" ht="409.5" spans="1:25">
      <c r="A13" t="s">
        <v>246</v>
      </c>
      <c r="B13" t="s">
        <v>69</v>
      </c>
      <c r="C13" t="s">
        <v>54</v>
      </c>
      <c r="D13" t="s">
        <v>247</v>
      </c>
      <c r="E13" t="s">
        <v>248</v>
      </c>
      <c r="F13" t="s">
        <v>249</v>
      </c>
      <c r="G13" t="s">
        <v>15</v>
      </c>
      <c r="H13" t="s">
        <v>250</v>
      </c>
      <c r="I13" t="s">
        <v>74</v>
      </c>
      <c r="J13" t="s">
        <v>109</v>
      </c>
      <c r="K13" t="s">
        <v>251</v>
      </c>
      <c r="L13" t="s">
        <v>77</v>
      </c>
      <c r="M13" t="s">
        <v>252</v>
      </c>
      <c r="N13" t="s">
        <v>253</v>
      </c>
      <c r="O13" t="s">
        <v>254</v>
      </c>
      <c r="P13" t="s">
        <v>81</v>
      </c>
      <c r="Q13" t="s">
        <v>255</v>
      </c>
      <c r="R13" t="s">
        <v>256</v>
      </c>
      <c r="S13" t="s">
        <v>257</v>
      </c>
      <c r="T13" t="s">
        <v>204</v>
      </c>
      <c r="U13" t="s">
        <v>258</v>
      </c>
      <c r="V13" t="s">
        <v>259</v>
      </c>
      <c r="W13" t="s">
        <v>260</v>
      </c>
      <c r="X13" t="s">
        <v>261</v>
      </c>
      <c r="Y13" s="1" t="s">
        <v>262</v>
      </c>
    </row>
    <row r="14" spans="1:25">
      <c r="A14" t="s">
        <v>263</v>
      </c>
      <c r="B14" t="s">
        <v>69</v>
      </c>
      <c r="C14" t="s">
        <v>54</v>
      </c>
      <c r="D14" t="s">
        <v>264</v>
      </c>
      <c r="E14" t="s">
        <v>265</v>
      </c>
      <c r="F14" t="s">
        <v>266</v>
      </c>
      <c r="G14" t="s">
        <v>31</v>
      </c>
      <c r="H14" t="s">
        <v>267</v>
      </c>
      <c r="I14" t="s">
        <v>93</v>
      </c>
      <c r="J14" t="s">
        <v>94</v>
      </c>
      <c r="K14" t="s">
        <v>197</v>
      </c>
      <c r="L14" t="s">
        <v>77</v>
      </c>
      <c r="M14" t="s">
        <v>268</v>
      </c>
      <c r="N14" t="s">
        <v>258</v>
      </c>
      <c r="O14" t="s">
        <v>269</v>
      </c>
      <c r="P14" t="s">
        <v>113</v>
      </c>
      <c r="Q14" t="s">
        <v>99</v>
      </c>
      <c r="R14" t="s">
        <v>270</v>
      </c>
      <c r="S14" t="s">
        <v>271</v>
      </c>
      <c r="T14" t="s">
        <v>80</v>
      </c>
      <c r="U14" t="s">
        <v>80</v>
      </c>
      <c r="V14" t="s">
        <v>272</v>
      </c>
      <c r="W14" t="s">
        <v>273</v>
      </c>
      <c r="X14" t="s">
        <v>274</v>
      </c>
      <c r="Y14" t="s">
        <v>80</v>
      </c>
    </row>
    <row r="15" spans="1:25">
      <c r="A15" t="s">
        <v>275</v>
      </c>
      <c r="B15" t="s">
        <v>69</v>
      </c>
      <c r="C15" t="s">
        <v>54</v>
      </c>
      <c r="D15" t="s">
        <v>276</v>
      </c>
      <c r="E15" t="s">
        <v>277</v>
      </c>
      <c r="F15" t="s">
        <v>278</v>
      </c>
      <c r="G15" t="s">
        <v>31</v>
      </c>
      <c r="H15" t="s">
        <v>279</v>
      </c>
      <c r="I15" t="s">
        <v>93</v>
      </c>
      <c r="J15" t="s">
        <v>280</v>
      </c>
      <c r="K15" t="s">
        <v>281</v>
      </c>
      <c r="L15" t="s">
        <v>125</v>
      </c>
      <c r="M15" t="s">
        <v>282</v>
      </c>
      <c r="N15" t="s">
        <v>283</v>
      </c>
      <c r="O15" t="s">
        <v>284</v>
      </c>
      <c r="P15" t="s">
        <v>81</v>
      </c>
      <c r="Q15" t="s">
        <v>82</v>
      </c>
      <c r="R15" t="s">
        <v>285</v>
      </c>
      <c r="S15" t="s">
        <v>282</v>
      </c>
      <c r="T15" t="s">
        <v>286</v>
      </c>
      <c r="U15" t="s">
        <v>283</v>
      </c>
      <c r="V15" t="s">
        <v>282</v>
      </c>
      <c r="W15" t="s">
        <v>287</v>
      </c>
      <c r="X15" t="s">
        <v>288</v>
      </c>
      <c r="Y15" t="s">
        <v>80</v>
      </c>
    </row>
    <row r="16" spans="1:25">
      <c r="A16" t="s">
        <v>289</v>
      </c>
      <c r="B16" t="s">
        <v>69</v>
      </c>
      <c r="C16" t="s">
        <v>10</v>
      </c>
      <c r="D16" t="s">
        <v>290</v>
      </c>
      <c r="E16" t="s">
        <v>291</v>
      </c>
      <c r="F16" t="s">
        <v>292</v>
      </c>
      <c r="G16" t="s">
        <v>15</v>
      </c>
      <c r="H16" t="s">
        <v>293</v>
      </c>
      <c r="I16" t="s">
        <v>74</v>
      </c>
      <c r="J16" t="s">
        <v>294</v>
      </c>
      <c r="K16" t="s">
        <v>295</v>
      </c>
      <c r="L16" t="s">
        <v>125</v>
      </c>
      <c r="M16" t="s">
        <v>296</v>
      </c>
      <c r="N16" t="s">
        <v>297</v>
      </c>
      <c r="O16" t="s">
        <v>80</v>
      </c>
      <c r="P16" t="s">
        <v>113</v>
      </c>
      <c r="Q16" t="s">
        <v>201</v>
      </c>
      <c r="R16" t="s">
        <v>80</v>
      </c>
      <c r="S16" t="s">
        <v>298</v>
      </c>
      <c r="T16" t="s">
        <v>299</v>
      </c>
      <c r="U16" t="s">
        <v>80</v>
      </c>
      <c r="V16" t="s">
        <v>80</v>
      </c>
      <c r="W16" t="s">
        <v>80</v>
      </c>
      <c r="X16" t="s">
        <v>300</v>
      </c>
      <c r="Y16" t="s">
        <v>80</v>
      </c>
    </row>
    <row r="17" spans="1:25">
      <c r="A17" t="s">
        <v>301</v>
      </c>
      <c r="B17" t="s">
        <v>69</v>
      </c>
      <c r="C17" t="s">
        <v>10</v>
      </c>
      <c r="D17" t="s">
        <v>302</v>
      </c>
      <c r="E17" t="s">
        <v>303</v>
      </c>
      <c r="F17" t="s">
        <v>304</v>
      </c>
      <c r="G17" t="s">
        <v>15</v>
      </c>
      <c r="H17" t="s">
        <v>305</v>
      </c>
      <c r="I17" t="s">
        <v>93</v>
      </c>
      <c r="J17" t="s">
        <v>306</v>
      </c>
      <c r="K17" t="s">
        <v>307</v>
      </c>
      <c r="L17" t="s">
        <v>125</v>
      </c>
      <c r="M17" t="s">
        <v>308</v>
      </c>
      <c r="N17" t="s">
        <v>309</v>
      </c>
      <c r="O17" t="s">
        <v>310</v>
      </c>
      <c r="P17" t="s">
        <v>113</v>
      </c>
      <c r="Q17" t="s">
        <v>201</v>
      </c>
      <c r="R17" t="s">
        <v>80</v>
      </c>
      <c r="S17" t="s">
        <v>311</v>
      </c>
      <c r="T17" t="s">
        <v>312</v>
      </c>
      <c r="U17" t="s">
        <v>313</v>
      </c>
      <c r="V17" t="s">
        <v>80</v>
      </c>
      <c r="W17" t="s">
        <v>80</v>
      </c>
      <c r="X17" t="s">
        <v>314</v>
      </c>
      <c r="Y17" t="s">
        <v>80</v>
      </c>
    </row>
    <row r="18" spans="1:25">
      <c r="A18" t="s">
        <v>315</v>
      </c>
      <c r="B18" t="s">
        <v>69</v>
      </c>
      <c r="C18" t="s">
        <v>10</v>
      </c>
      <c r="D18" t="s">
        <v>316</v>
      </c>
      <c r="E18" t="s">
        <v>317</v>
      </c>
      <c r="F18" t="s">
        <v>318</v>
      </c>
      <c r="G18" t="s">
        <v>15</v>
      </c>
      <c r="H18" t="s">
        <v>319</v>
      </c>
      <c r="I18" t="s">
        <v>93</v>
      </c>
      <c r="J18" t="s">
        <v>94</v>
      </c>
      <c r="K18" t="s">
        <v>320</v>
      </c>
      <c r="L18" t="s">
        <v>125</v>
      </c>
      <c r="M18" t="s">
        <v>268</v>
      </c>
      <c r="N18" t="s">
        <v>321</v>
      </c>
      <c r="O18" t="s">
        <v>322</v>
      </c>
      <c r="P18" t="s">
        <v>200</v>
      </c>
      <c r="Q18" t="s">
        <v>114</v>
      </c>
      <c r="R18" t="s">
        <v>323</v>
      </c>
      <c r="S18" t="s">
        <v>324</v>
      </c>
      <c r="T18" t="s">
        <v>204</v>
      </c>
      <c r="U18" t="s">
        <v>325</v>
      </c>
      <c r="V18" t="s">
        <v>94</v>
      </c>
      <c r="W18" t="s">
        <v>200</v>
      </c>
      <c r="X18" t="s">
        <v>326</v>
      </c>
      <c r="Y18" t="s">
        <v>327</v>
      </c>
    </row>
    <row r="19" ht="409.5" spans="1:25">
      <c r="A19" t="s">
        <v>328</v>
      </c>
      <c r="B19" t="s">
        <v>329</v>
      </c>
      <c r="C19" t="s">
        <v>11</v>
      </c>
      <c r="D19" t="s">
        <v>330</v>
      </c>
      <c r="E19" t="s">
        <v>331</v>
      </c>
      <c r="F19" t="s">
        <v>332</v>
      </c>
      <c r="G19" t="s">
        <v>31</v>
      </c>
      <c r="H19" t="s">
        <v>333</v>
      </c>
      <c r="I19" t="s">
        <v>93</v>
      </c>
      <c r="J19" t="s">
        <v>109</v>
      </c>
      <c r="K19" t="s">
        <v>334</v>
      </c>
      <c r="L19" t="s">
        <v>125</v>
      </c>
      <c r="M19" t="s">
        <v>335</v>
      </c>
      <c r="N19" t="s">
        <v>336</v>
      </c>
      <c r="O19" t="s">
        <v>310</v>
      </c>
      <c r="P19" t="s">
        <v>81</v>
      </c>
      <c r="Q19" t="s">
        <v>99</v>
      </c>
      <c r="R19" t="s">
        <v>80</v>
      </c>
      <c r="S19" t="s">
        <v>335</v>
      </c>
      <c r="T19" t="s">
        <v>337</v>
      </c>
      <c r="U19" t="s">
        <v>336</v>
      </c>
      <c r="V19" t="s">
        <v>338</v>
      </c>
      <c r="W19" t="s">
        <v>80</v>
      </c>
      <c r="X19" s="1" t="s">
        <v>339</v>
      </c>
      <c r="Y19" t="s">
        <v>340</v>
      </c>
    </row>
    <row r="20" spans="1:25">
      <c r="A20" t="s">
        <v>341</v>
      </c>
      <c r="B20" t="s">
        <v>329</v>
      </c>
      <c r="C20" t="s">
        <v>11</v>
      </c>
      <c r="D20" t="s">
        <v>342</v>
      </c>
      <c r="E20" t="s">
        <v>343</v>
      </c>
      <c r="F20" t="s">
        <v>344</v>
      </c>
      <c r="G20" t="s">
        <v>15</v>
      </c>
      <c r="H20" t="s">
        <v>345</v>
      </c>
      <c r="I20" t="s">
        <v>93</v>
      </c>
      <c r="J20" t="s">
        <v>346</v>
      </c>
      <c r="K20" t="s">
        <v>347</v>
      </c>
      <c r="L20" t="s">
        <v>77</v>
      </c>
      <c r="M20" t="s">
        <v>348</v>
      </c>
      <c r="N20" t="s">
        <v>349</v>
      </c>
      <c r="O20" t="s">
        <v>310</v>
      </c>
      <c r="P20" t="s">
        <v>113</v>
      </c>
      <c r="Q20" t="s">
        <v>114</v>
      </c>
      <c r="R20" t="s">
        <v>350</v>
      </c>
      <c r="S20" t="s">
        <v>351</v>
      </c>
      <c r="T20" t="s">
        <v>352</v>
      </c>
      <c r="U20" t="s">
        <v>353</v>
      </c>
      <c r="V20" t="s">
        <v>222</v>
      </c>
      <c r="W20" t="s">
        <v>354</v>
      </c>
      <c r="X20" t="s">
        <v>355</v>
      </c>
      <c r="Y20" t="s">
        <v>356</v>
      </c>
    </row>
    <row r="21" spans="1:25">
      <c r="A21" t="s">
        <v>357</v>
      </c>
      <c r="B21" t="s">
        <v>329</v>
      </c>
      <c r="C21" t="s">
        <v>11</v>
      </c>
      <c r="D21" t="s">
        <v>358</v>
      </c>
      <c r="E21" t="s">
        <v>359</v>
      </c>
      <c r="F21" t="s">
        <v>360</v>
      </c>
      <c r="G21" t="s">
        <v>15</v>
      </c>
      <c r="H21" t="s">
        <v>361</v>
      </c>
      <c r="I21" t="s">
        <v>93</v>
      </c>
      <c r="J21" t="s">
        <v>362</v>
      </c>
      <c r="K21" t="s">
        <v>363</v>
      </c>
      <c r="L21" t="s">
        <v>77</v>
      </c>
      <c r="M21" t="s">
        <v>364</v>
      </c>
      <c r="N21" t="s">
        <v>199</v>
      </c>
      <c r="O21" t="s">
        <v>310</v>
      </c>
      <c r="P21" t="s">
        <v>81</v>
      </c>
      <c r="Q21" t="s">
        <v>99</v>
      </c>
      <c r="R21" t="s">
        <v>365</v>
      </c>
      <c r="S21" t="s">
        <v>364</v>
      </c>
      <c r="T21" t="s">
        <v>366</v>
      </c>
      <c r="U21" t="s">
        <v>199</v>
      </c>
      <c r="V21" t="s">
        <v>80</v>
      </c>
      <c r="W21" t="s">
        <v>80</v>
      </c>
      <c r="X21" t="s">
        <v>367</v>
      </c>
      <c r="Y21" t="s">
        <v>80</v>
      </c>
    </row>
    <row r="22" spans="1:25">
      <c r="A22" t="s">
        <v>368</v>
      </c>
      <c r="B22" t="s">
        <v>329</v>
      </c>
      <c r="C22" t="s">
        <v>11</v>
      </c>
      <c r="D22" t="s">
        <v>369</v>
      </c>
      <c r="E22" t="s">
        <v>370</v>
      </c>
      <c r="F22" t="s">
        <v>371</v>
      </c>
      <c r="G22" t="s">
        <v>31</v>
      </c>
      <c r="H22" t="s">
        <v>372</v>
      </c>
      <c r="I22" t="s">
        <v>93</v>
      </c>
      <c r="J22" t="s">
        <v>373</v>
      </c>
      <c r="K22" t="s">
        <v>334</v>
      </c>
      <c r="L22" t="s">
        <v>77</v>
      </c>
      <c r="M22" t="s">
        <v>374</v>
      </c>
      <c r="N22" t="s">
        <v>375</v>
      </c>
      <c r="O22" t="s">
        <v>269</v>
      </c>
      <c r="P22" t="s">
        <v>113</v>
      </c>
      <c r="Q22" t="s">
        <v>82</v>
      </c>
      <c r="R22" t="s">
        <v>376</v>
      </c>
      <c r="S22" t="s">
        <v>377</v>
      </c>
      <c r="T22" t="s">
        <v>378</v>
      </c>
      <c r="U22" t="s">
        <v>379</v>
      </c>
      <c r="V22" t="s">
        <v>380</v>
      </c>
      <c r="W22" t="s">
        <v>381</v>
      </c>
      <c r="X22" t="s">
        <v>382</v>
      </c>
      <c r="Y22" t="s">
        <v>383</v>
      </c>
    </row>
    <row r="23" spans="1:25">
      <c r="A23" t="s">
        <v>384</v>
      </c>
      <c r="B23" t="s">
        <v>329</v>
      </c>
      <c r="C23" t="s">
        <v>11</v>
      </c>
      <c r="D23" t="s">
        <v>385</v>
      </c>
      <c r="E23" t="s">
        <v>386</v>
      </c>
      <c r="F23" t="s">
        <v>387</v>
      </c>
      <c r="G23" t="s">
        <v>15</v>
      </c>
      <c r="H23" t="s">
        <v>388</v>
      </c>
      <c r="I23" t="s">
        <v>93</v>
      </c>
      <c r="J23" t="s">
        <v>389</v>
      </c>
      <c r="K23" t="s">
        <v>390</v>
      </c>
      <c r="L23" t="s">
        <v>77</v>
      </c>
      <c r="M23" t="s">
        <v>391</v>
      </c>
      <c r="N23" t="s">
        <v>392</v>
      </c>
      <c r="O23" t="s">
        <v>393</v>
      </c>
      <c r="P23" t="s">
        <v>81</v>
      </c>
      <c r="Q23" t="s">
        <v>142</v>
      </c>
      <c r="R23" t="s">
        <v>394</v>
      </c>
      <c r="S23" t="s">
        <v>395</v>
      </c>
      <c r="T23" t="s">
        <v>396</v>
      </c>
      <c r="U23" t="s">
        <v>392</v>
      </c>
      <c r="V23" t="s">
        <v>397</v>
      </c>
      <c r="W23" t="s">
        <v>398</v>
      </c>
      <c r="X23" t="s">
        <v>399</v>
      </c>
      <c r="Y23" t="s">
        <v>400</v>
      </c>
    </row>
    <row r="24" spans="1:25">
      <c r="A24" t="s">
        <v>401</v>
      </c>
      <c r="B24" t="s">
        <v>329</v>
      </c>
      <c r="C24" t="s">
        <v>11</v>
      </c>
      <c r="D24" t="s">
        <v>402</v>
      </c>
      <c r="E24" t="s">
        <v>403</v>
      </c>
      <c r="F24" t="s">
        <v>404</v>
      </c>
      <c r="G24" t="s">
        <v>31</v>
      </c>
      <c r="H24" t="s">
        <v>405</v>
      </c>
      <c r="I24" t="s">
        <v>93</v>
      </c>
      <c r="J24" t="s">
        <v>406</v>
      </c>
      <c r="K24" t="s">
        <v>363</v>
      </c>
      <c r="L24" t="s">
        <v>125</v>
      </c>
      <c r="M24" t="s">
        <v>407</v>
      </c>
      <c r="N24" t="s">
        <v>408</v>
      </c>
      <c r="O24" t="s">
        <v>80</v>
      </c>
      <c r="P24" t="s">
        <v>81</v>
      </c>
      <c r="Q24" t="s">
        <v>142</v>
      </c>
      <c r="R24" t="s">
        <v>80</v>
      </c>
      <c r="S24" t="s">
        <v>409</v>
      </c>
      <c r="T24" t="s">
        <v>352</v>
      </c>
      <c r="U24" t="s">
        <v>410</v>
      </c>
      <c r="V24" t="s">
        <v>222</v>
      </c>
      <c r="W24" t="s">
        <v>411</v>
      </c>
      <c r="X24" t="s">
        <v>412</v>
      </c>
      <c r="Y24" t="s">
        <v>413</v>
      </c>
    </row>
    <row r="25" spans="1:25">
      <c r="A25" t="s">
        <v>414</v>
      </c>
      <c r="B25" t="s">
        <v>329</v>
      </c>
      <c r="C25" t="s">
        <v>11</v>
      </c>
      <c r="D25" t="s">
        <v>415</v>
      </c>
      <c r="E25" t="s">
        <v>416</v>
      </c>
      <c r="F25" t="s">
        <v>417</v>
      </c>
      <c r="G25" t="s">
        <v>15</v>
      </c>
      <c r="H25" t="s">
        <v>418</v>
      </c>
      <c r="I25" t="s">
        <v>93</v>
      </c>
      <c r="J25" t="s">
        <v>123</v>
      </c>
      <c r="K25" t="s">
        <v>363</v>
      </c>
      <c r="L25" t="s">
        <v>77</v>
      </c>
      <c r="M25" t="s">
        <v>419</v>
      </c>
      <c r="N25" t="s">
        <v>420</v>
      </c>
      <c r="O25" t="s">
        <v>421</v>
      </c>
      <c r="P25" t="s">
        <v>81</v>
      </c>
      <c r="Q25" t="s">
        <v>99</v>
      </c>
      <c r="R25" t="s">
        <v>80</v>
      </c>
      <c r="S25" t="s">
        <v>422</v>
      </c>
      <c r="T25" t="s">
        <v>423</v>
      </c>
      <c r="U25" t="s">
        <v>424</v>
      </c>
      <c r="V25" t="s">
        <v>80</v>
      </c>
      <c r="W25" t="s">
        <v>80</v>
      </c>
      <c r="X25" t="s">
        <v>425</v>
      </c>
      <c r="Y25" t="s">
        <v>426</v>
      </c>
    </row>
    <row r="26" spans="1:25">
      <c r="A26" t="s">
        <v>427</v>
      </c>
      <c r="B26" t="s">
        <v>329</v>
      </c>
      <c r="C26" t="s">
        <v>11</v>
      </c>
      <c r="D26" t="s">
        <v>428</v>
      </c>
      <c r="E26" t="s">
        <v>429</v>
      </c>
      <c r="F26" t="s">
        <v>430</v>
      </c>
      <c r="G26" t="s">
        <v>15</v>
      </c>
      <c r="H26" t="s">
        <v>431</v>
      </c>
      <c r="I26" t="s">
        <v>93</v>
      </c>
      <c r="J26" t="s">
        <v>432</v>
      </c>
      <c r="K26" t="s">
        <v>433</v>
      </c>
      <c r="L26" t="s">
        <v>77</v>
      </c>
      <c r="M26" t="s">
        <v>434</v>
      </c>
      <c r="N26" t="s">
        <v>435</v>
      </c>
      <c r="O26" t="s">
        <v>80</v>
      </c>
      <c r="P26" t="s">
        <v>113</v>
      </c>
      <c r="Q26" t="s">
        <v>82</v>
      </c>
      <c r="R26" t="s">
        <v>436</v>
      </c>
      <c r="S26" t="s">
        <v>437</v>
      </c>
      <c r="T26" t="s">
        <v>396</v>
      </c>
      <c r="U26" t="s">
        <v>438</v>
      </c>
      <c r="V26" t="s">
        <v>439</v>
      </c>
      <c r="W26" t="s">
        <v>80</v>
      </c>
      <c r="X26" t="s">
        <v>440</v>
      </c>
      <c r="Y26" t="s">
        <v>441</v>
      </c>
    </row>
    <row r="27" ht="409.5" spans="1:25">
      <c r="A27" t="s">
        <v>442</v>
      </c>
      <c r="B27" t="s">
        <v>329</v>
      </c>
      <c r="C27" t="s">
        <v>11</v>
      </c>
      <c r="D27" t="s">
        <v>443</v>
      </c>
      <c r="E27" t="s">
        <v>444</v>
      </c>
      <c r="F27" t="s">
        <v>445</v>
      </c>
      <c r="G27" t="s">
        <v>15</v>
      </c>
      <c r="H27" t="s">
        <v>446</v>
      </c>
      <c r="I27" t="s">
        <v>93</v>
      </c>
      <c r="J27" t="s">
        <v>447</v>
      </c>
      <c r="K27" t="s">
        <v>448</v>
      </c>
      <c r="L27" t="s">
        <v>77</v>
      </c>
      <c r="M27" t="s">
        <v>449</v>
      </c>
      <c r="N27" t="s">
        <v>321</v>
      </c>
      <c r="O27" t="s">
        <v>450</v>
      </c>
      <c r="P27" t="s">
        <v>81</v>
      </c>
      <c r="Q27" t="s">
        <v>99</v>
      </c>
      <c r="R27" t="s">
        <v>80</v>
      </c>
      <c r="S27" t="s">
        <v>451</v>
      </c>
      <c r="T27" t="s">
        <v>366</v>
      </c>
      <c r="U27" t="s">
        <v>253</v>
      </c>
      <c r="V27" t="s">
        <v>80</v>
      </c>
      <c r="W27" t="s">
        <v>452</v>
      </c>
      <c r="X27" s="1" t="s">
        <v>453</v>
      </c>
      <c r="Y27" t="s">
        <v>454</v>
      </c>
    </row>
    <row r="28" ht="409.5" spans="1:25">
      <c r="A28" t="s">
        <v>455</v>
      </c>
      <c r="B28" t="s">
        <v>329</v>
      </c>
      <c r="C28" t="s">
        <v>11</v>
      </c>
      <c r="D28" t="s">
        <v>456</v>
      </c>
      <c r="E28" t="s">
        <v>457</v>
      </c>
      <c r="F28" t="s">
        <v>458</v>
      </c>
      <c r="G28" t="s">
        <v>15</v>
      </c>
      <c r="H28" t="s">
        <v>459</v>
      </c>
      <c r="I28" t="s">
        <v>93</v>
      </c>
      <c r="J28" t="s">
        <v>460</v>
      </c>
      <c r="K28" t="s">
        <v>334</v>
      </c>
      <c r="L28" t="s">
        <v>77</v>
      </c>
      <c r="M28" t="s">
        <v>296</v>
      </c>
      <c r="N28" t="s">
        <v>336</v>
      </c>
      <c r="O28" t="s">
        <v>461</v>
      </c>
      <c r="P28" t="s">
        <v>81</v>
      </c>
      <c r="Q28" t="s">
        <v>82</v>
      </c>
      <c r="R28" t="s">
        <v>462</v>
      </c>
      <c r="S28" t="s">
        <v>463</v>
      </c>
      <c r="T28" t="s">
        <v>464</v>
      </c>
      <c r="U28" t="s">
        <v>336</v>
      </c>
      <c r="V28" t="s">
        <v>460</v>
      </c>
      <c r="W28" t="s">
        <v>465</v>
      </c>
      <c r="X28" s="1" t="s">
        <v>466</v>
      </c>
      <c r="Y28" s="1" t="s">
        <v>467</v>
      </c>
    </row>
    <row r="29" spans="1:25">
      <c r="A29" t="s">
        <v>468</v>
      </c>
      <c r="B29" t="s">
        <v>329</v>
      </c>
      <c r="C29" t="s">
        <v>11</v>
      </c>
      <c r="D29" t="s">
        <v>469</v>
      </c>
      <c r="E29" t="s">
        <v>470</v>
      </c>
      <c r="F29" t="s">
        <v>471</v>
      </c>
      <c r="G29" t="s">
        <v>15</v>
      </c>
      <c r="H29" t="s">
        <v>472</v>
      </c>
      <c r="I29" t="s">
        <v>93</v>
      </c>
      <c r="J29" t="s">
        <v>473</v>
      </c>
      <c r="K29" t="s">
        <v>334</v>
      </c>
      <c r="L29" t="s">
        <v>125</v>
      </c>
      <c r="M29" t="s">
        <v>474</v>
      </c>
      <c r="N29" t="s">
        <v>258</v>
      </c>
      <c r="O29" t="s">
        <v>80</v>
      </c>
      <c r="P29" t="s">
        <v>81</v>
      </c>
      <c r="Q29" t="s">
        <v>114</v>
      </c>
      <c r="R29" t="s">
        <v>475</v>
      </c>
      <c r="S29" t="s">
        <v>474</v>
      </c>
      <c r="T29" t="s">
        <v>476</v>
      </c>
      <c r="U29" t="s">
        <v>477</v>
      </c>
      <c r="V29" t="s">
        <v>478</v>
      </c>
      <c r="W29" t="s">
        <v>80</v>
      </c>
      <c r="X29" t="s">
        <v>479</v>
      </c>
      <c r="Y29" t="s">
        <v>480</v>
      </c>
    </row>
    <row r="30" spans="1:25">
      <c r="A30" t="s">
        <v>481</v>
      </c>
      <c r="B30" t="s">
        <v>329</v>
      </c>
      <c r="C30" t="s">
        <v>11</v>
      </c>
      <c r="D30" t="s">
        <v>482</v>
      </c>
      <c r="E30" t="s">
        <v>483</v>
      </c>
      <c r="F30" t="s">
        <v>484</v>
      </c>
      <c r="G30" t="s">
        <v>15</v>
      </c>
      <c r="H30" t="s">
        <v>485</v>
      </c>
      <c r="I30" t="s">
        <v>93</v>
      </c>
      <c r="J30" t="s">
        <v>486</v>
      </c>
      <c r="K30" t="s">
        <v>334</v>
      </c>
      <c r="L30" t="s">
        <v>125</v>
      </c>
      <c r="M30" t="s">
        <v>419</v>
      </c>
      <c r="N30" t="s">
        <v>112</v>
      </c>
      <c r="O30" t="s">
        <v>80</v>
      </c>
      <c r="P30" t="s">
        <v>81</v>
      </c>
      <c r="Q30" t="s">
        <v>487</v>
      </c>
      <c r="R30" t="s">
        <v>80</v>
      </c>
      <c r="S30" t="s">
        <v>488</v>
      </c>
      <c r="T30" t="s">
        <v>489</v>
      </c>
      <c r="U30" t="s">
        <v>112</v>
      </c>
      <c r="V30" t="s">
        <v>478</v>
      </c>
      <c r="W30" t="s">
        <v>490</v>
      </c>
      <c r="X30" t="s">
        <v>491</v>
      </c>
      <c r="Y30" t="s">
        <v>492</v>
      </c>
    </row>
    <row r="31" spans="1:25">
      <c r="A31" t="s">
        <v>493</v>
      </c>
      <c r="B31" t="s">
        <v>329</v>
      </c>
      <c r="C31" t="s">
        <v>11</v>
      </c>
      <c r="D31" t="s">
        <v>494</v>
      </c>
      <c r="E31" t="s">
        <v>495</v>
      </c>
      <c r="F31" t="s">
        <v>496</v>
      </c>
      <c r="G31" t="s">
        <v>15</v>
      </c>
      <c r="H31" t="s">
        <v>497</v>
      </c>
      <c r="I31" t="s">
        <v>93</v>
      </c>
      <c r="J31" t="s">
        <v>362</v>
      </c>
      <c r="K31" t="s">
        <v>334</v>
      </c>
      <c r="L31" t="s">
        <v>77</v>
      </c>
      <c r="M31" t="s">
        <v>498</v>
      </c>
      <c r="N31" t="s">
        <v>499</v>
      </c>
      <c r="O31" t="s">
        <v>269</v>
      </c>
      <c r="P31" t="s">
        <v>172</v>
      </c>
      <c r="Q31" t="s">
        <v>99</v>
      </c>
      <c r="R31" t="s">
        <v>500</v>
      </c>
      <c r="S31" t="s">
        <v>501</v>
      </c>
      <c r="T31" t="s">
        <v>502</v>
      </c>
      <c r="U31" t="s">
        <v>503</v>
      </c>
      <c r="V31" t="s">
        <v>504</v>
      </c>
      <c r="W31" t="s">
        <v>80</v>
      </c>
      <c r="X31" t="s">
        <v>505</v>
      </c>
      <c r="Y31" t="s">
        <v>506</v>
      </c>
    </row>
    <row r="32" spans="1:25">
      <c r="A32" t="s">
        <v>507</v>
      </c>
      <c r="B32" t="s">
        <v>329</v>
      </c>
      <c r="C32" t="s">
        <v>11</v>
      </c>
      <c r="D32" t="s">
        <v>508</v>
      </c>
      <c r="E32" t="s">
        <v>509</v>
      </c>
      <c r="F32" t="s">
        <v>510</v>
      </c>
      <c r="G32" t="s">
        <v>15</v>
      </c>
      <c r="H32" t="s">
        <v>511</v>
      </c>
      <c r="I32" t="s">
        <v>93</v>
      </c>
      <c r="J32" t="s">
        <v>362</v>
      </c>
      <c r="K32" t="s">
        <v>334</v>
      </c>
      <c r="L32" t="s">
        <v>125</v>
      </c>
      <c r="M32" t="s">
        <v>512</v>
      </c>
      <c r="N32" t="s">
        <v>513</v>
      </c>
      <c r="O32" t="s">
        <v>80</v>
      </c>
      <c r="P32" t="s">
        <v>81</v>
      </c>
      <c r="Q32" t="s">
        <v>99</v>
      </c>
      <c r="R32" t="s">
        <v>80</v>
      </c>
      <c r="S32" t="s">
        <v>514</v>
      </c>
      <c r="T32" t="s">
        <v>204</v>
      </c>
      <c r="U32" t="s">
        <v>253</v>
      </c>
      <c r="V32" t="s">
        <v>515</v>
      </c>
      <c r="W32" t="s">
        <v>80</v>
      </c>
      <c r="X32" t="s">
        <v>516</v>
      </c>
      <c r="Y32" t="s">
        <v>80</v>
      </c>
    </row>
    <row r="33" spans="1:25">
      <c r="A33" t="s">
        <v>517</v>
      </c>
      <c r="B33" t="s">
        <v>329</v>
      </c>
      <c r="C33" t="s">
        <v>11</v>
      </c>
      <c r="D33" t="s">
        <v>518</v>
      </c>
      <c r="E33" t="s">
        <v>519</v>
      </c>
      <c r="F33" t="s">
        <v>520</v>
      </c>
      <c r="G33" t="s">
        <v>15</v>
      </c>
      <c r="H33" t="s">
        <v>521</v>
      </c>
      <c r="I33" t="s">
        <v>93</v>
      </c>
      <c r="J33" t="s">
        <v>522</v>
      </c>
      <c r="K33" t="s">
        <v>363</v>
      </c>
      <c r="L33" t="s">
        <v>77</v>
      </c>
      <c r="M33" t="s">
        <v>523</v>
      </c>
      <c r="N33" t="s">
        <v>392</v>
      </c>
      <c r="O33" t="s">
        <v>80</v>
      </c>
      <c r="P33" t="s">
        <v>81</v>
      </c>
      <c r="Q33" t="s">
        <v>82</v>
      </c>
      <c r="R33" t="s">
        <v>80</v>
      </c>
      <c r="S33" t="s">
        <v>524</v>
      </c>
      <c r="T33" t="s">
        <v>525</v>
      </c>
      <c r="U33" t="s">
        <v>526</v>
      </c>
      <c r="V33" t="s">
        <v>80</v>
      </c>
      <c r="W33" t="s">
        <v>80</v>
      </c>
      <c r="X33" t="s">
        <v>527</v>
      </c>
      <c r="Y33" t="s">
        <v>528</v>
      </c>
    </row>
    <row r="34" spans="1:25">
      <c r="A34" t="s">
        <v>529</v>
      </c>
      <c r="B34" t="s">
        <v>329</v>
      </c>
      <c r="C34" t="s">
        <v>11</v>
      </c>
      <c r="D34" t="s">
        <v>530</v>
      </c>
      <c r="E34" t="s">
        <v>531</v>
      </c>
      <c r="F34" t="s">
        <v>532</v>
      </c>
      <c r="G34" t="s">
        <v>15</v>
      </c>
      <c r="H34" t="s">
        <v>533</v>
      </c>
      <c r="I34" t="s">
        <v>93</v>
      </c>
      <c r="J34" t="s">
        <v>522</v>
      </c>
      <c r="K34" t="s">
        <v>334</v>
      </c>
      <c r="L34" t="s">
        <v>77</v>
      </c>
      <c r="M34" t="s">
        <v>534</v>
      </c>
      <c r="N34" t="s">
        <v>535</v>
      </c>
      <c r="O34" t="s">
        <v>80</v>
      </c>
      <c r="P34" t="s">
        <v>81</v>
      </c>
      <c r="Q34" t="s">
        <v>99</v>
      </c>
      <c r="R34" t="s">
        <v>80</v>
      </c>
      <c r="S34" t="s">
        <v>536</v>
      </c>
      <c r="T34" t="s">
        <v>80</v>
      </c>
      <c r="U34" t="s">
        <v>80</v>
      </c>
      <c r="V34" t="s">
        <v>80</v>
      </c>
      <c r="W34" t="s">
        <v>80</v>
      </c>
      <c r="X34" t="s">
        <v>537</v>
      </c>
      <c r="Y34" t="s">
        <v>80</v>
      </c>
    </row>
    <row r="35" spans="1:25">
      <c r="A35" t="s">
        <v>538</v>
      </c>
      <c r="B35" t="s">
        <v>329</v>
      </c>
      <c r="C35" t="s">
        <v>11</v>
      </c>
      <c r="D35" t="s">
        <v>539</v>
      </c>
      <c r="E35" t="s">
        <v>540</v>
      </c>
      <c r="F35" t="s">
        <v>541</v>
      </c>
      <c r="G35" t="s">
        <v>15</v>
      </c>
      <c r="H35" t="s">
        <v>542</v>
      </c>
      <c r="I35" t="s">
        <v>93</v>
      </c>
      <c r="J35" t="s">
        <v>473</v>
      </c>
      <c r="K35" t="s">
        <v>334</v>
      </c>
      <c r="L35" t="s">
        <v>77</v>
      </c>
      <c r="M35" t="s">
        <v>296</v>
      </c>
      <c r="N35" t="s">
        <v>336</v>
      </c>
      <c r="O35" t="s">
        <v>254</v>
      </c>
      <c r="P35" t="s">
        <v>81</v>
      </c>
      <c r="Q35" t="s">
        <v>82</v>
      </c>
      <c r="R35" t="s">
        <v>543</v>
      </c>
      <c r="S35" t="s">
        <v>544</v>
      </c>
      <c r="T35" t="s">
        <v>100</v>
      </c>
      <c r="U35" t="s">
        <v>545</v>
      </c>
      <c r="V35" t="s">
        <v>473</v>
      </c>
      <c r="W35" t="s">
        <v>546</v>
      </c>
      <c r="X35" t="s">
        <v>547</v>
      </c>
      <c r="Y35" t="s">
        <v>548</v>
      </c>
    </row>
    <row r="36" spans="1:25">
      <c r="A36" t="s">
        <v>549</v>
      </c>
      <c r="B36" t="s">
        <v>329</v>
      </c>
      <c r="C36" t="s">
        <v>11</v>
      </c>
      <c r="D36" t="s">
        <v>550</v>
      </c>
      <c r="E36" t="s">
        <v>551</v>
      </c>
      <c r="F36" t="s">
        <v>552</v>
      </c>
      <c r="G36" t="s">
        <v>15</v>
      </c>
      <c r="H36" t="s">
        <v>553</v>
      </c>
      <c r="I36" t="s">
        <v>93</v>
      </c>
      <c r="J36" t="s">
        <v>554</v>
      </c>
      <c r="K36" t="s">
        <v>555</v>
      </c>
      <c r="L36" t="s">
        <v>77</v>
      </c>
      <c r="M36" t="s">
        <v>296</v>
      </c>
      <c r="N36" t="s">
        <v>556</v>
      </c>
      <c r="O36" t="s">
        <v>557</v>
      </c>
      <c r="P36" t="s">
        <v>113</v>
      </c>
      <c r="Q36" t="s">
        <v>201</v>
      </c>
      <c r="R36" t="s">
        <v>558</v>
      </c>
      <c r="S36" t="s">
        <v>559</v>
      </c>
      <c r="T36" t="s">
        <v>396</v>
      </c>
      <c r="U36" t="s">
        <v>253</v>
      </c>
      <c r="V36" t="s">
        <v>560</v>
      </c>
      <c r="W36" t="s">
        <v>561</v>
      </c>
      <c r="X36" t="s">
        <v>562</v>
      </c>
      <c r="Y36" t="s">
        <v>80</v>
      </c>
    </row>
    <row r="37" spans="1:25">
      <c r="A37" t="s">
        <v>563</v>
      </c>
      <c r="B37" t="s">
        <v>329</v>
      </c>
      <c r="C37" t="s">
        <v>11</v>
      </c>
      <c r="D37" t="s">
        <v>564</v>
      </c>
      <c r="E37" t="s">
        <v>565</v>
      </c>
      <c r="F37" t="s">
        <v>566</v>
      </c>
      <c r="G37" t="s">
        <v>15</v>
      </c>
      <c r="H37" t="s">
        <v>567</v>
      </c>
      <c r="I37" t="s">
        <v>93</v>
      </c>
      <c r="J37" t="s">
        <v>406</v>
      </c>
      <c r="K37" t="s">
        <v>334</v>
      </c>
      <c r="L37" t="s">
        <v>125</v>
      </c>
      <c r="M37" t="s">
        <v>568</v>
      </c>
      <c r="N37" t="s">
        <v>253</v>
      </c>
      <c r="O37" t="s">
        <v>569</v>
      </c>
      <c r="P37" t="s">
        <v>81</v>
      </c>
      <c r="Q37" t="s">
        <v>114</v>
      </c>
      <c r="R37" t="s">
        <v>570</v>
      </c>
      <c r="S37" t="s">
        <v>571</v>
      </c>
      <c r="T37" t="s">
        <v>172</v>
      </c>
      <c r="U37" t="s">
        <v>172</v>
      </c>
      <c r="V37" t="s">
        <v>406</v>
      </c>
      <c r="W37" t="s">
        <v>572</v>
      </c>
      <c r="X37" t="s">
        <v>573</v>
      </c>
      <c r="Y37" t="s">
        <v>80</v>
      </c>
    </row>
    <row r="38" spans="1:25">
      <c r="A38" t="s">
        <v>574</v>
      </c>
      <c r="B38" t="s">
        <v>329</v>
      </c>
      <c r="C38" t="s">
        <v>11</v>
      </c>
      <c r="D38" t="s">
        <v>575</v>
      </c>
      <c r="E38" t="s">
        <v>576</v>
      </c>
      <c r="F38" t="s">
        <v>577</v>
      </c>
      <c r="G38" t="s">
        <v>15</v>
      </c>
      <c r="H38" t="s">
        <v>578</v>
      </c>
      <c r="I38" t="s">
        <v>93</v>
      </c>
      <c r="J38" t="s">
        <v>579</v>
      </c>
      <c r="K38" t="s">
        <v>580</v>
      </c>
      <c r="L38" t="s">
        <v>77</v>
      </c>
      <c r="M38" t="s">
        <v>268</v>
      </c>
      <c r="N38" t="s">
        <v>581</v>
      </c>
      <c r="O38" t="s">
        <v>80</v>
      </c>
      <c r="P38" t="s">
        <v>200</v>
      </c>
      <c r="Q38" t="s">
        <v>114</v>
      </c>
      <c r="R38" t="s">
        <v>80</v>
      </c>
      <c r="S38" t="s">
        <v>582</v>
      </c>
      <c r="T38" t="s">
        <v>583</v>
      </c>
      <c r="U38" t="s">
        <v>253</v>
      </c>
      <c r="V38" t="s">
        <v>80</v>
      </c>
      <c r="W38" t="s">
        <v>80</v>
      </c>
      <c r="X38" t="s">
        <v>584</v>
      </c>
      <c r="Y38" t="s">
        <v>80</v>
      </c>
    </row>
    <row r="39" spans="1:25">
      <c r="A39" t="s">
        <v>585</v>
      </c>
      <c r="B39" t="s">
        <v>329</v>
      </c>
      <c r="C39" t="s">
        <v>11</v>
      </c>
      <c r="D39" t="s">
        <v>586</v>
      </c>
      <c r="E39" t="s">
        <v>587</v>
      </c>
      <c r="F39" t="s">
        <v>588</v>
      </c>
      <c r="G39" t="s">
        <v>15</v>
      </c>
      <c r="H39" t="s">
        <v>589</v>
      </c>
      <c r="I39" t="s">
        <v>93</v>
      </c>
      <c r="J39" t="s">
        <v>389</v>
      </c>
      <c r="K39" t="s">
        <v>334</v>
      </c>
      <c r="L39" t="s">
        <v>77</v>
      </c>
      <c r="M39" t="s">
        <v>590</v>
      </c>
      <c r="N39" t="s">
        <v>591</v>
      </c>
      <c r="O39" t="s">
        <v>80</v>
      </c>
      <c r="P39" t="s">
        <v>81</v>
      </c>
      <c r="Q39" t="s">
        <v>99</v>
      </c>
      <c r="R39" t="s">
        <v>592</v>
      </c>
      <c r="S39" t="s">
        <v>593</v>
      </c>
      <c r="T39" t="s">
        <v>80</v>
      </c>
      <c r="U39" t="s">
        <v>80</v>
      </c>
      <c r="V39" t="s">
        <v>80</v>
      </c>
      <c r="W39" t="s">
        <v>80</v>
      </c>
      <c r="X39" t="s">
        <v>594</v>
      </c>
      <c r="Y39" t="s">
        <v>80</v>
      </c>
    </row>
    <row r="40" spans="1:25">
      <c r="A40" t="s">
        <v>595</v>
      </c>
      <c r="B40" t="s">
        <v>329</v>
      </c>
      <c r="C40" t="s">
        <v>11</v>
      </c>
      <c r="D40" t="s">
        <v>596</v>
      </c>
      <c r="E40" t="s">
        <v>597</v>
      </c>
      <c r="F40" t="s">
        <v>598</v>
      </c>
      <c r="G40" t="s">
        <v>15</v>
      </c>
      <c r="H40" t="s">
        <v>599</v>
      </c>
      <c r="I40" t="s">
        <v>93</v>
      </c>
      <c r="J40" t="s">
        <v>406</v>
      </c>
      <c r="K40" t="s">
        <v>334</v>
      </c>
      <c r="L40" t="s">
        <v>125</v>
      </c>
      <c r="M40" t="s">
        <v>419</v>
      </c>
      <c r="N40" t="s">
        <v>408</v>
      </c>
      <c r="O40" t="s">
        <v>310</v>
      </c>
      <c r="P40" t="s">
        <v>81</v>
      </c>
      <c r="Q40" t="s">
        <v>142</v>
      </c>
      <c r="R40" t="s">
        <v>80</v>
      </c>
      <c r="S40" t="s">
        <v>600</v>
      </c>
      <c r="T40" t="s">
        <v>80</v>
      </c>
      <c r="U40" t="s">
        <v>601</v>
      </c>
      <c r="V40" t="s">
        <v>80</v>
      </c>
      <c r="W40" t="s">
        <v>80</v>
      </c>
      <c r="X40" t="s">
        <v>602</v>
      </c>
      <c r="Y40" t="s">
        <v>80</v>
      </c>
    </row>
    <row r="41" spans="1:25">
      <c r="A41" t="s">
        <v>603</v>
      </c>
      <c r="B41" t="s">
        <v>329</v>
      </c>
      <c r="C41" t="s">
        <v>11</v>
      </c>
      <c r="D41" t="s">
        <v>604</v>
      </c>
      <c r="E41" t="s">
        <v>605</v>
      </c>
      <c r="F41" t="s">
        <v>606</v>
      </c>
      <c r="G41" t="s">
        <v>15</v>
      </c>
      <c r="H41" t="s">
        <v>607</v>
      </c>
      <c r="I41" t="s">
        <v>93</v>
      </c>
      <c r="J41" t="s">
        <v>608</v>
      </c>
      <c r="K41" t="s">
        <v>334</v>
      </c>
      <c r="L41" t="s">
        <v>609</v>
      </c>
      <c r="M41" t="s">
        <v>610</v>
      </c>
      <c r="N41" t="s">
        <v>375</v>
      </c>
      <c r="O41" t="s">
        <v>80</v>
      </c>
      <c r="P41" t="s">
        <v>81</v>
      </c>
      <c r="Q41" t="s">
        <v>142</v>
      </c>
      <c r="R41" t="s">
        <v>80</v>
      </c>
      <c r="S41" t="s">
        <v>611</v>
      </c>
      <c r="T41" t="s">
        <v>612</v>
      </c>
      <c r="U41" t="s">
        <v>477</v>
      </c>
      <c r="V41" t="s">
        <v>613</v>
      </c>
      <c r="W41" t="s">
        <v>614</v>
      </c>
      <c r="X41" t="s">
        <v>615</v>
      </c>
      <c r="Y41" t="s">
        <v>616</v>
      </c>
    </row>
    <row r="42" spans="1:25">
      <c r="A42" t="s">
        <v>617</v>
      </c>
      <c r="B42" t="s">
        <v>329</v>
      </c>
      <c r="C42" t="s">
        <v>11</v>
      </c>
      <c r="D42" t="s">
        <v>618</v>
      </c>
      <c r="E42" t="s">
        <v>619</v>
      </c>
      <c r="F42" t="s">
        <v>620</v>
      </c>
      <c r="G42" t="s">
        <v>15</v>
      </c>
      <c r="H42" t="s">
        <v>621</v>
      </c>
      <c r="I42" t="s">
        <v>93</v>
      </c>
      <c r="J42" t="s">
        <v>373</v>
      </c>
      <c r="K42" t="s">
        <v>334</v>
      </c>
      <c r="L42" t="s">
        <v>77</v>
      </c>
      <c r="M42" t="s">
        <v>622</v>
      </c>
      <c r="N42" t="s">
        <v>253</v>
      </c>
      <c r="O42" t="s">
        <v>461</v>
      </c>
      <c r="P42" t="s">
        <v>81</v>
      </c>
      <c r="Q42" t="s">
        <v>82</v>
      </c>
      <c r="R42" t="s">
        <v>623</v>
      </c>
      <c r="S42" t="s">
        <v>624</v>
      </c>
      <c r="T42" t="s">
        <v>204</v>
      </c>
      <c r="U42" t="s">
        <v>625</v>
      </c>
      <c r="V42" t="s">
        <v>373</v>
      </c>
      <c r="W42" t="s">
        <v>172</v>
      </c>
      <c r="X42" t="s">
        <v>626</v>
      </c>
      <c r="Y42" t="s">
        <v>627</v>
      </c>
    </row>
    <row r="43" spans="1:25">
      <c r="A43" t="s">
        <v>628</v>
      </c>
      <c r="B43" t="s">
        <v>329</v>
      </c>
      <c r="C43" t="s">
        <v>11</v>
      </c>
      <c r="D43" t="s">
        <v>629</v>
      </c>
      <c r="E43" t="s">
        <v>630</v>
      </c>
      <c r="F43" t="s">
        <v>631</v>
      </c>
      <c r="G43" t="s">
        <v>15</v>
      </c>
      <c r="H43" t="s">
        <v>632</v>
      </c>
      <c r="I43" t="s">
        <v>93</v>
      </c>
      <c r="J43" t="s">
        <v>633</v>
      </c>
      <c r="K43" t="s">
        <v>334</v>
      </c>
      <c r="L43" t="s">
        <v>77</v>
      </c>
      <c r="M43" t="s">
        <v>296</v>
      </c>
      <c r="N43" t="s">
        <v>634</v>
      </c>
      <c r="O43" t="s">
        <v>310</v>
      </c>
      <c r="P43" t="s">
        <v>81</v>
      </c>
      <c r="Q43" t="s">
        <v>82</v>
      </c>
      <c r="R43" t="s">
        <v>635</v>
      </c>
      <c r="S43" t="s">
        <v>636</v>
      </c>
      <c r="T43" t="s">
        <v>80</v>
      </c>
      <c r="U43" t="s">
        <v>80</v>
      </c>
      <c r="V43" t="s">
        <v>80</v>
      </c>
      <c r="W43" t="s">
        <v>80</v>
      </c>
      <c r="X43" t="s">
        <v>637</v>
      </c>
      <c r="Y43" t="s">
        <v>80</v>
      </c>
    </row>
    <row r="44" spans="1:25">
      <c r="A44" t="s">
        <v>638</v>
      </c>
      <c r="B44" t="s">
        <v>329</v>
      </c>
      <c r="C44" t="s">
        <v>11</v>
      </c>
      <c r="D44" t="s">
        <v>639</v>
      </c>
      <c r="E44" t="s">
        <v>640</v>
      </c>
      <c r="F44" t="s">
        <v>641</v>
      </c>
      <c r="G44" t="s">
        <v>15</v>
      </c>
      <c r="H44" t="s">
        <v>642</v>
      </c>
      <c r="I44" t="s">
        <v>93</v>
      </c>
      <c r="J44" t="s">
        <v>633</v>
      </c>
      <c r="K44" t="s">
        <v>448</v>
      </c>
      <c r="L44" t="s">
        <v>77</v>
      </c>
      <c r="M44" t="s">
        <v>643</v>
      </c>
      <c r="N44" t="s">
        <v>336</v>
      </c>
      <c r="O44" t="s">
        <v>80</v>
      </c>
      <c r="P44" t="s">
        <v>81</v>
      </c>
      <c r="Q44" t="s">
        <v>82</v>
      </c>
      <c r="R44" t="s">
        <v>80</v>
      </c>
      <c r="S44" t="s">
        <v>644</v>
      </c>
      <c r="T44" t="s">
        <v>645</v>
      </c>
      <c r="U44" t="s">
        <v>646</v>
      </c>
      <c r="V44" t="s">
        <v>80</v>
      </c>
      <c r="W44" t="s">
        <v>80</v>
      </c>
      <c r="X44" t="s">
        <v>647</v>
      </c>
      <c r="Y44" t="s">
        <v>80</v>
      </c>
    </row>
    <row r="45" spans="1:25">
      <c r="A45" t="s">
        <v>648</v>
      </c>
      <c r="B45" t="s">
        <v>329</v>
      </c>
      <c r="C45" t="s">
        <v>11</v>
      </c>
      <c r="D45" t="s">
        <v>649</v>
      </c>
      <c r="E45" t="s">
        <v>650</v>
      </c>
      <c r="F45" t="s">
        <v>651</v>
      </c>
      <c r="G45" t="s">
        <v>15</v>
      </c>
      <c r="H45" t="s">
        <v>652</v>
      </c>
      <c r="I45" t="s">
        <v>93</v>
      </c>
      <c r="J45" t="s">
        <v>94</v>
      </c>
      <c r="K45" t="s">
        <v>448</v>
      </c>
      <c r="L45" t="s">
        <v>125</v>
      </c>
      <c r="M45" t="s">
        <v>419</v>
      </c>
      <c r="N45" t="s">
        <v>336</v>
      </c>
      <c r="O45" t="s">
        <v>310</v>
      </c>
      <c r="P45" t="s">
        <v>81</v>
      </c>
      <c r="Q45" t="s">
        <v>82</v>
      </c>
      <c r="R45" t="s">
        <v>80</v>
      </c>
      <c r="S45" t="s">
        <v>653</v>
      </c>
      <c r="T45" t="s">
        <v>100</v>
      </c>
      <c r="U45" t="s">
        <v>80</v>
      </c>
      <c r="V45" t="s">
        <v>80</v>
      </c>
      <c r="W45" t="s">
        <v>80</v>
      </c>
      <c r="X45" t="s">
        <v>654</v>
      </c>
      <c r="Y45" t="s">
        <v>80</v>
      </c>
    </row>
    <row r="46" ht="409.5" spans="1:25">
      <c r="A46" t="s">
        <v>655</v>
      </c>
      <c r="B46" t="s">
        <v>329</v>
      </c>
      <c r="C46" t="s">
        <v>11</v>
      </c>
      <c r="D46" t="s">
        <v>656</v>
      </c>
      <c r="E46" t="s">
        <v>657</v>
      </c>
      <c r="F46" t="s">
        <v>658</v>
      </c>
      <c r="G46" t="s">
        <v>15</v>
      </c>
      <c r="H46" t="s">
        <v>659</v>
      </c>
      <c r="I46" t="s">
        <v>93</v>
      </c>
      <c r="J46" t="s">
        <v>660</v>
      </c>
      <c r="K46" t="s">
        <v>334</v>
      </c>
      <c r="L46" t="s">
        <v>609</v>
      </c>
      <c r="M46" t="s">
        <v>661</v>
      </c>
      <c r="N46" t="s">
        <v>97</v>
      </c>
      <c r="O46" t="s">
        <v>662</v>
      </c>
      <c r="P46" t="s">
        <v>81</v>
      </c>
      <c r="Q46" t="s">
        <v>114</v>
      </c>
      <c r="R46" t="s">
        <v>663</v>
      </c>
      <c r="S46" t="s">
        <v>664</v>
      </c>
      <c r="T46" t="s">
        <v>665</v>
      </c>
      <c r="U46" t="s">
        <v>666</v>
      </c>
      <c r="V46" t="s">
        <v>667</v>
      </c>
      <c r="W46" t="s">
        <v>668</v>
      </c>
      <c r="X46" s="1" t="s">
        <v>669</v>
      </c>
      <c r="Y46" t="s">
        <v>670</v>
      </c>
    </row>
    <row r="47" spans="1:25">
      <c r="A47" t="s">
        <v>671</v>
      </c>
      <c r="B47" t="s">
        <v>329</v>
      </c>
      <c r="C47" t="s">
        <v>11</v>
      </c>
      <c r="D47" t="s">
        <v>672</v>
      </c>
      <c r="E47" t="s">
        <v>673</v>
      </c>
      <c r="F47" t="s">
        <v>674</v>
      </c>
      <c r="G47" t="s">
        <v>15</v>
      </c>
      <c r="H47" t="s">
        <v>675</v>
      </c>
      <c r="I47" t="s">
        <v>93</v>
      </c>
      <c r="J47" t="s">
        <v>373</v>
      </c>
      <c r="K47" t="s">
        <v>334</v>
      </c>
      <c r="L47" t="s">
        <v>77</v>
      </c>
      <c r="M47" t="s">
        <v>296</v>
      </c>
      <c r="N47" t="s">
        <v>676</v>
      </c>
      <c r="O47" t="s">
        <v>677</v>
      </c>
      <c r="P47" t="s">
        <v>113</v>
      </c>
      <c r="Q47" t="s">
        <v>142</v>
      </c>
      <c r="R47" t="s">
        <v>80</v>
      </c>
      <c r="S47" t="s">
        <v>678</v>
      </c>
      <c r="T47" t="s">
        <v>204</v>
      </c>
      <c r="U47" t="s">
        <v>679</v>
      </c>
      <c r="V47" t="s">
        <v>215</v>
      </c>
      <c r="W47" t="s">
        <v>80</v>
      </c>
      <c r="X47" t="s">
        <v>680</v>
      </c>
      <c r="Y47" t="s">
        <v>80</v>
      </c>
    </row>
    <row r="48" spans="1:25">
      <c r="A48" t="s">
        <v>681</v>
      </c>
      <c r="B48" t="s">
        <v>329</v>
      </c>
      <c r="C48" t="s">
        <v>11</v>
      </c>
      <c r="D48" t="s">
        <v>682</v>
      </c>
      <c r="E48" t="s">
        <v>683</v>
      </c>
      <c r="F48" t="s">
        <v>684</v>
      </c>
      <c r="G48" t="s">
        <v>15</v>
      </c>
      <c r="H48" t="s">
        <v>685</v>
      </c>
      <c r="I48" t="s">
        <v>93</v>
      </c>
      <c r="J48" t="s">
        <v>686</v>
      </c>
      <c r="K48" t="s">
        <v>334</v>
      </c>
      <c r="L48" t="s">
        <v>77</v>
      </c>
      <c r="M48" t="s">
        <v>687</v>
      </c>
      <c r="N48" t="s">
        <v>688</v>
      </c>
      <c r="O48" t="s">
        <v>80</v>
      </c>
      <c r="P48" t="s">
        <v>81</v>
      </c>
      <c r="Q48" t="s">
        <v>82</v>
      </c>
      <c r="R48" t="s">
        <v>80</v>
      </c>
      <c r="S48" t="s">
        <v>689</v>
      </c>
      <c r="T48" t="s">
        <v>80</v>
      </c>
      <c r="U48" t="s">
        <v>80</v>
      </c>
      <c r="V48" t="s">
        <v>80</v>
      </c>
      <c r="W48" t="s">
        <v>80</v>
      </c>
      <c r="X48" t="s">
        <v>690</v>
      </c>
      <c r="Y48" t="s">
        <v>80</v>
      </c>
    </row>
    <row r="49" spans="1:25">
      <c r="A49" t="s">
        <v>691</v>
      </c>
      <c r="B49" t="s">
        <v>329</v>
      </c>
      <c r="C49" t="s">
        <v>11</v>
      </c>
      <c r="D49" t="s">
        <v>692</v>
      </c>
      <c r="E49" t="s">
        <v>693</v>
      </c>
      <c r="F49" t="s">
        <v>694</v>
      </c>
      <c r="G49" t="s">
        <v>15</v>
      </c>
      <c r="H49" t="s">
        <v>695</v>
      </c>
      <c r="I49" t="s">
        <v>93</v>
      </c>
      <c r="J49" t="s">
        <v>522</v>
      </c>
      <c r="K49" t="s">
        <v>334</v>
      </c>
      <c r="L49" t="s">
        <v>696</v>
      </c>
      <c r="M49" t="s">
        <v>697</v>
      </c>
      <c r="N49" t="s">
        <v>253</v>
      </c>
      <c r="O49" t="s">
        <v>698</v>
      </c>
      <c r="P49" t="s">
        <v>81</v>
      </c>
      <c r="Q49" t="s">
        <v>99</v>
      </c>
      <c r="R49" t="s">
        <v>80</v>
      </c>
      <c r="S49" t="s">
        <v>699</v>
      </c>
      <c r="T49" t="s">
        <v>80</v>
      </c>
      <c r="U49" t="s">
        <v>80</v>
      </c>
      <c r="V49" t="s">
        <v>80</v>
      </c>
      <c r="W49" t="s">
        <v>80</v>
      </c>
      <c r="X49" t="s">
        <v>700</v>
      </c>
      <c r="Y49" t="s">
        <v>80</v>
      </c>
    </row>
    <row r="50" spans="1:25">
      <c r="A50" t="s">
        <v>701</v>
      </c>
      <c r="B50" t="s">
        <v>329</v>
      </c>
      <c r="C50" t="s">
        <v>12</v>
      </c>
      <c r="D50" t="s">
        <v>702</v>
      </c>
      <c r="E50" t="s">
        <v>703</v>
      </c>
      <c r="F50" t="s">
        <v>704</v>
      </c>
      <c r="G50" t="s">
        <v>31</v>
      </c>
      <c r="H50" t="s">
        <v>705</v>
      </c>
      <c r="I50" t="s">
        <v>93</v>
      </c>
      <c r="J50" t="s">
        <v>706</v>
      </c>
      <c r="K50" t="s">
        <v>707</v>
      </c>
      <c r="L50" t="s">
        <v>77</v>
      </c>
      <c r="M50" t="s">
        <v>374</v>
      </c>
      <c r="N50" t="s">
        <v>708</v>
      </c>
      <c r="O50" t="s">
        <v>709</v>
      </c>
      <c r="P50" t="s">
        <v>200</v>
      </c>
      <c r="Q50" t="s">
        <v>82</v>
      </c>
      <c r="R50" t="s">
        <v>710</v>
      </c>
      <c r="S50" t="s">
        <v>711</v>
      </c>
      <c r="T50" t="s">
        <v>712</v>
      </c>
      <c r="U50" t="s">
        <v>253</v>
      </c>
      <c r="V50" t="s">
        <v>80</v>
      </c>
      <c r="W50" t="s">
        <v>713</v>
      </c>
      <c r="X50" t="s">
        <v>714</v>
      </c>
      <c r="Y50" t="s">
        <v>715</v>
      </c>
    </row>
    <row r="51" spans="1:25">
      <c r="A51" t="s">
        <v>716</v>
      </c>
      <c r="B51" t="s">
        <v>329</v>
      </c>
      <c r="C51" t="s">
        <v>12</v>
      </c>
      <c r="D51" t="s">
        <v>717</v>
      </c>
      <c r="E51" t="s">
        <v>718</v>
      </c>
      <c r="F51" t="s">
        <v>719</v>
      </c>
      <c r="G51" t="s">
        <v>31</v>
      </c>
      <c r="H51" t="s">
        <v>720</v>
      </c>
      <c r="I51" t="s">
        <v>93</v>
      </c>
      <c r="J51" t="s">
        <v>460</v>
      </c>
      <c r="K51" t="s">
        <v>721</v>
      </c>
      <c r="L51" t="s">
        <v>77</v>
      </c>
      <c r="M51" t="s">
        <v>722</v>
      </c>
      <c r="N51" t="s">
        <v>723</v>
      </c>
      <c r="O51" t="s">
        <v>254</v>
      </c>
      <c r="P51" t="s">
        <v>200</v>
      </c>
      <c r="Q51" t="s">
        <v>142</v>
      </c>
      <c r="R51" t="s">
        <v>724</v>
      </c>
      <c r="S51" t="s">
        <v>725</v>
      </c>
      <c r="T51" t="s">
        <v>726</v>
      </c>
      <c r="U51" t="s">
        <v>727</v>
      </c>
      <c r="V51" t="s">
        <v>728</v>
      </c>
      <c r="W51" t="s">
        <v>729</v>
      </c>
      <c r="X51" t="s">
        <v>730</v>
      </c>
      <c r="Y51" t="s">
        <v>80</v>
      </c>
    </row>
    <row r="52" spans="1:25">
      <c r="A52" t="s">
        <v>731</v>
      </c>
      <c r="B52" t="s">
        <v>329</v>
      </c>
      <c r="C52" t="s">
        <v>12</v>
      </c>
      <c r="D52" t="s">
        <v>732</v>
      </c>
      <c r="E52" t="s">
        <v>733</v>
      </c>
      <c r="F52" t="s">
        <v>734</v>
      </c>
      <c r="G52" t="s">
        <v>15</v>
      </c>
      <c r="H52" t="s">
        <v>735</v>
      </c>
      <c r="I52" t="s">
        <v>93</v>
      </c>
      <c r="J52" t="s">
        <v>736</v>
      </c>
      <c r="K52" t="s">
        <v>737</v>
      </c>
      <c r="L52" t="s">
        <v>125</v>
      </c>
      <c r="M52" t="s">
        <v>738</v>
      </c>
      <c r="N52" t="s">
        <v>739</v>
      </c>
      <c r="O52" t="s">
        <v>80</v>
      </c>
      <c r="P52" t="s">
        <v>81</v>
      </c>
      <c r="Q52" t="s">
        <v>82</v>
      </c>
      <c r="R52" t="s">
        <v>80</v>
      </c>
      <c r="S52" t="s">
        <v>740</v>
      </c>
      <c r="T52" t="s">
        <v>80</v>
      </c>
      <c r="U52" t="s">
        <v>80</v>
      </c>
      <c r="V52" t="s">
        <v>80</v>
      </c>
      <c r="W52" t="s">
        <v>398</v>
      </c>
      <c r="X52" t="s">
        <v>741</v>
      </c>
      <c r="Y52" t="s">
        <v>742</v>
      </c>
    </row>
    <row r="53" ht="409.5" spans="1:25">
      <c r="A53" t="s">
        <v>743</v>
      </c>
      <c r="B53" t="s">
        <v>329</v>
      </c>
      <c r="C53" t="s">
        <v>12</v>
      </c>
      <c r="D53" t="s">
        <v>744</v>
      </c>
      <c r="E53" t="s">
        <v>745</v>
      </c>
      <c r="F53" t="s">
        <v>746</v>
      </c>
      <c r="G53" t="s">
        <v>15</v>
      </c>
      <c r="H53" t="s">
        <v>747</v>
      </c>
      <c r="I53" t="s">
        <v>93</v>
      </c>
      <c r="J53" t="s">
        <v>748</v>
      </c>
      <c r="K53" t="s">
        <v>721</v>
      </c>
      <c r="L53" t="s">
        <v>77</v>
      </c>
      <c r="M53" t="s">
        <v>374</v>
      </c>
      <c r="N53" t="s">
        <v>749</v>
      </c>
      <c r="O53" t="s">
        <v>750</v>
      </c>
      <c r="P53" t="s">
        <v>81</v>
      </c>
      <c r="Q53" t="s">
        <v>99</v>
      </c>
      <c r="R53" t="s">
        <v>751</v>
      </c>
      <c r="S53" t="s">
        <v>752</v>
      </c>
      <c r="T53" t="s">
        <v>753</v>
      </c>
      <c r="U53" t="s">
        <v>646</v>
      </c>
      <c r="V53" t="s">
        <v>748</v>
      </c>
      <c r="W53" t="s">
        <v>80</v>
      </c>
      <c r="X53" t="s">
        <v>754</v>
      </c>
      <c r="Y53" s="1" t="s">
        <v>755</v>
      </c>
    </row>
    <row r="54" spans="1:25">
      <c r="A54" t="s">
        <v>756</v>
      </c>
      <c r="B54" t="s">
        <v>329</v>
      </c>
      <c r="C54" t="s">
        <v>12</v>
      </c>
      <c r="D54" t="s">
        <v>757</v>
      </c>
      <c r="E54" t="s">
        <v>758</v>
      </c>
      <c r="F54" t="s">
        <v>759</v>
      </c>
      <c r="G54" t="s">
        <v>31</v>
      </c>
      <c r="H54" t="s">
        <v>760</v>
      </c>
      <c r="I54" t="s">
        <v>93</v>
      </c>
      <c r="J54" t="s">
        <v>109</v>
      </c>
      <c r="K54" t="s">
        <v>761</v>
      </c>
      <c r="L54" t="s">
        <v>125</v>
      </c>
      <c r="M54" t="s">
        <v>762</v>
      </c>
      <c r="N54" t="s">
        <v>763</v>
      </c>
      <c r="O54" t="s">
        <v>254</v>
      </c>
      <c r="P54" t="s">
        <v>113</v>
      </c>
      <c r="Q54" t="s">
        <v>114</v>
      </c>
      <c r="R54" t="s">
        <v>80</v>
      </c>
      <c r="S54" t="s">
        <v>762</v>
      </c>
      <c r="T54" t="s">
        <v>764</v>
      </c>
      <c r="U54" t="s">
        <v>765</v>
      </c>
      <c r="V54" t="s">
        <v>80</v>
      </c>
      <c r="W54" t="s">
        <v>80</v>
      </c>
      <c r="X54" t="s">
        <v>766</v>
      </c>
      <c r="Y54" t="s">
        <v>80</v>
      </c>
    </row>
    <row r="55" spans="1:25">
      <c r="A55" t="s">
        <v>767</v>
      </c>
      <c r="B55" t="s">
        <v>329</v>
      </c>
      <c r="C55" t="s">
        <v>12</v>
      </c>
      <c r="D55" t="s">
        <v>768</v>
      </c>
      <c r="E55" t="s">
        <v>769</v>
      </c>
      <c r="F55" t="s">
        <v>770</v>
      </c>
      <c r="G55" t="s">
        <v>15</v>
      </c>
      <c r="H55" t="s">
        <v>771</v>
      </c>
      <c r="I55" t="s">
        <v>93</v>
      </c>
      <c r="J55" t="s">
        <v>389</v>
      </c>
      <c r="K55" t="s">
        <v>721</v>
      </c>
      <c r="L55" t="s">
        <v>125</v>
      </c>
      <c r="M55" t="s">
        <v>772</v>
      </c>
      <c r="N55" t="s">
        <v>591</v>
      </c>
      <c r="O55" t="s">
        <v>773</v>
      </c>
      <c r="P55" t="s">
        <v>81</v>
      </c>
      <c r="Q55" t="s">
        <v>99</v>
      </c>
      <c r="R55" t="s">
        <v>774</v>
      </c>
      <c r="S55" t="s">
        <v>775</v>
      </c>
      <c r="T55" t="s">
        <v>204</v>
      </c>
      <c r="U55" t="s">
        <v>199</v>
      </c>
      <c r="V55" t="s">
        <v>776</v>
      </c>
      <c r="W55" t="s">
        <v>777</v>
      </c>
      <c r="X55" t="s">
        <v>778</v>
      </c>
      <c r="Y55" t="s">
        <v>779</v>
      </c>
    </row>
    <row r="56" spans="1:25">
      <c r="A56" t="s">
        <v>780</v>
      </c>
      <c r="B56" t="s">
        <v>329</v>
      </c>
      <c r="C56" t="s">
        <v>12</v>
      </c>
      <c r="D56" t="s">
        <v>781</v>
      </c>
      <c r="E56" t="s">
        <v>782</v>
      </c>
      <c r="F56" t="s">
        <v>783</v>
      </c>
      <c r="G56" t="s">
        <v>15</v>
      </c>
      <c r="H56" t="s">
        <v>784</v>
      </c>
      <c r="I56" t="s">
        <v>74</v>
      </c>
      <c r="J56" t="s">
        <v>785</v>
      </c>
      <c r="K56" t="s">
        <v>786</v>
      </c>
      <c r="L56" t="s">
        <v>77</v>
      </c>
      <c r="M56" t="s">
        <v>787</v>
      </c>
      <c r="N56" t="s">
        <v>788</v>
      </c>
      <c r="O56" t="s">
        <v>80</v>
      </c>
      <c r="P56" t="s">
        <v>81</v>
      </c>
      <c r="Q56" t="s">
        <v>114</v>
      </c>
      <c r="R56" t="s">
        <v>789</v>
      </c>
      <c r="S56" t="s">
        <v>787</v>
      </c>
      <c r="T56" t="s">
        <v>790</v>
      </c>
      <c r="U56" t="s">
        <v>80</v>
      </c>
      <c r="V56" t="s">
        <v>80</v>
      </c>
      <c r="W56" t="s">
        <v>80</v>
      </c>
      <c r="X56" t="s">
        <v>791</v>
      </c>
      <c r="Y56" t="s">
        <v>80</v>
      </c>
    </row>
    <row r="57" spans="1:25">
      <c r="A57" t="s">
        <v>792</v>
      </c>
      <c r="B57" t="s">
        <v>329</v>
      </c>
      <c r="C57" t="s">
        <v>12</v>
      </c>
      <c r="D57" t="s">
        <v>793</v>
      </c>
      <c r="E57" t="s">
        <v>794</v>
      </c>
      <c r="F57" t="s">
        <v>795</v>
      </c>
      <c r="G57" t="s">
        <v>31</v>
      </c>
      <c r="H57" t="s">
        <v>796</v>
      </c>
      <c r="I57" t="s">
        <v>93</v>
      </c>
      <c r="J57" t="s">
        <v>362</v>
      </c>
      <c r="K57" t="s">
        <v>721</v>
      </c>
      <c r="L57" t="s">
        <v>125</v>
      </c>
      <c r="M57" t="s">
        <v>797</v>
      </c>
      <c r="N57" t="s">
        <v>708</v>
      </c>
      <c r="O57" t="s">
        <v>798</v>
      </c>
      <c r="P57" t="s">
        <v>81</v>
      </c>
      <c r="Q57" t="s">
        <v>82</v>
      </c>
      <c r="R57" t="s">
        <v>799</v>
      </c>
      <c r="S57" t="s">
        <v>800</v>
      </c>
      <c r="T57" t="s">
        <v>801</v>
      </c>
      <c r="U57" t="s">
        <v>708</v>
      </c>
      <c r="V57" t="s">
        <v>802</v>
      </c>
      <c r="W57" t="s">
        <v>80</v>
      </c>
      <c r="X57" t="s">
        <v>803</v>
      </c>
      <c r="Y57" t="s">
        <v>80</v>
      </c>
    </row>
    <row r="58" spans="1:25">
      <c r="A58" t="s">
        <v>804</v>
      </c>
      <c r="B58" t="s">
        <v>329</v>
      </c>
      <c r="C58" t="s">
        <v>12</v>
      </c>
      <c r="D58" t="s">
        <v>805</v>
      </c>
      <c r="E58" t="s">
        <v>806</v>
      </c>
      <c r="F58" t="s">
        <v>807</v>
      </c>
      <c r="G58" t="s">
        <v>31</v>
      </c>
      <c r="H58" t="s">
        <v>808</v>
      </c>
      <c r="I58" t="s">
        <v>93</v>
      </c>
      <c r="J58" t="s">
        <v>389</v>
      </c>
      <c r="K58" t="s">
        <v>721</v>
      </c>
      <c r="L58" t="s">
        <v>125</v>
      </c>
      <c r="M58" t="s">
        <v>809</v>
      </c>
      <c r="N58" t="s">
        <v>199</v>
      </c>
      <c r="O58" t="s">
        <v>80</v>
      </c>
      <c r="P58" t="s">
        <v>81</v>
      </c>
      <c r="Q58" t="s">
        <v>99</v>
      </c>
      <c r="R58" t="s">
        <v>80</v>
      </c>
      <c r="S58" t="s">
        <v>810</v>
      </c>
      <c r="T58" t="s">
        <v>80</v>
      </c>
      <c r="U58" t="s">
        <v>80</v>
      </c>
      <c r="V58" t="s">
        <v>80</v>
      </c>
      <c r="W58" t="s">
        <v>811</v>
      </c>
      <c r="X58" t="s">
        <v>812</v>
      </c>
      <c r="Y58" t="s">
        <v>80</v>
      </c>
    </row>
    <row r="59" spans="1:25">
      <c r="A59" t="s">
        <v>813</v>
      </c>
      <c r="B59" t="s">
        <v>329</v>
      </c>
      <c r="C59" t="s">
        <v>12</v>
      </c>
      <c r="D59" t="s">
        <v>814</v>
      </c>
      <c r="E59" t="s">
        <v>815</v>
      </c>
      <c r="F59" t="s">
        <v>816</v>
      </c>
      <c r="G59" t="s">
        <v>15</v>
      </c>
      <c r="H59" t="s">
        <v>817</v>
      </c>
      <c r="I59" t="s">
        <v>93</v>
      </c>
      <c r="J59" t="s">
        <v>406</v>
      </c>
      <c r="K59" t="s">
        <v>721</v>
      </c>
      <c r="L59" t="s">
        <v>77</v>
      </c>
      <c r="M59" t="s">
        <v>374</v>
      </c>
      <c r="N59" t="s">
        <v>336</v>
      </c>
      <c r="O59" t="s">
        <v>80</v>
      </c>
      <c r="P59" t="s">
        <v>81</v>
      </c>
      <c r="Q59" t="s">
        <v>114</v>
      </c>
      <c r="R59" t="s">
        <v>80</v>
      </c>
      <c r="S59" t="s">
        <v>818</v>
      </c>
      <c r="T59" t="s">
        <v>80</v>
      </c>
      <c r="U59" t="s">
        <v>80</v>
      </c>
      <c r="V59" t="s">
        <v>80</v>
      </c>
      <c r="W59" t="s">
        <v>80</v>
      </c>
      <c r="X59" t="s">
        <v>819</v>
      </c>
      <c r="Y59" t="s">
        <v>80</v>
      </c>
    </row>
    <row r="60" spans="1:25">
      <c r="A60" t="s">
        <v>820</v>
      </c>
      <c r="B60" t="s">
        <v>329</v>
      </c>
      <c r="C60" t="s">
        <v>12</v>
      </c>
      <c r="D60" t="s">
        <v>821</v>
      </c>
      <c r="E60" t="s">
        <v>14</v>
      </c>
      <c r="F60" t="s">
        <v>822</v>
      </c>
      <c r="G60" t="s">
        <v>15</v>
      </c>
      <c r="H60" t="s">
        <v>823</v>
      </c>
      <c r="I60" t="s">
        <v>93</v>
      </c>
      <c r="J60" t="s">
        <v>522</v>
      </c>
      <c r="K60" t="s">
        <v>721</v>
      </c>
      <c r="L60" t="s">
        <v>77</v>
      </c>
      <c r="M60" t="s">
        <v>568</v>
      </c>
      <c r="N60" t="s">
        <v>258</v>
      </c>
      <c r="O60" t="s">
        <v>80</v>
      </c>
      <c r="P60" t="s">
        <v>81</v>
      </c>
      <c r="Q60" t="s">
        <v>82</v>
      </c>
      <c r="R60" t="s">
        <v>80</v>
      </c>
      <c r="S60" t="s">
        <v>824</v>
      </c>
      <c r="T60" t="s">
        <v>825</v>
      </c>
      <c r="U60" t="s">
        <v>826</v>
      </c>
      <c r="V60" t="s">
        <v>827</v>
      </c>
      <c r="W60" t="s">
        <v>80</v>
      </c>
      <c r="X60" t="s">
        <v>828</v>
      </c>
      <c r="Y60" t="s">
        <v>829</v>
      </c>
    </row>
    <row r="61" spans="1:25">
      <c r="A61" t="s">
        <v>830</v>
      </c>
      <c r="B61" t="s">
        <v>329</v>
      </c>
      <c r="C61" t="s">
        <v>12</v>
      </c>
      <c r="D61" t="s">
        <v>831</v>
      </c>
      <c r="E61" t="s">
        <v>832</v>
      </c>
      <c r="F61" t="s">
        <v>833</v>
      </c>
      <c r="G61" t="s">
        <v>15</v>
      </c>
      <c r="H61" t="s">
        <v>834</v>
      </c>
      <c r="I61" t="s">
        <v>93</v>
      </c>
      <c r="J61" t="s">
        <v>835</v>
      </c>
      <c r="K61" t="s">
        <v>721</v>
      </c>
      <c r="L61" t="s">
        <v>77</v>
      </c>
      <c r="M61" t="s">
        <v>407</v>
      </c>
      <c r="N61" t="s">
        <v>836</v>
      </c>
      <c r="O61" t="s">
        <v>80</v>
      </c>
      <c r="P61" t="s">
        <v>81</v>
      </c>
      <c r="Q61" t="s">
        <v>82</v>
      </c>
      <c r="R61" t="s">
        <v>80</v>
      </c>
      <c r="S61" t="s">
        <v>837</v>
      </c>
      <c r="T61" t="s">
        <v>80</v>
      </c>
      <c r="U61" t="s">
        <v>80</v>
      </c>
      <c r="V61" t="s">
        <v>80</v>
      </c>
      <c r="W61" t="s">
        <v>80</v>
      </c>
      <c r="X61" t="s">
        <v>838</v>
      </c>
      <c r="Y61" t="s">
        <v>839</v>
      </c>
    </row>
    <row r="62" spans="1:25">
      <c r="A62" t="s">
        <v>840</v>
      </c>
      <c r="B62" t="s">
        <v>329</v>
      </c>
      <c r="C62" t="s">
        <v>12</v>
      </c>
      <c r="D62" t="s">
        <v>841</v>
      </c>
      <c r="E62" t="s">
        <v>842</v>
      </c>
      <c r="F62" t="s">
        <v>843</v>
      </c>
      <c r="G62" t="s">
        <v>15</v>
      </c>
      <c r="H62" t="s">
        <v>844</v>
      </c>
      <c r="I62" t="s">
        <v>93</v>
      </c>
      <c r="J62" t="s">
        <v>362</v>
      </c>
      <c r="K62" t="s">
        <v>721</v>
      </c>
      <c r="L62" t="s">
        <v>125</v>
      </c>
      <c r="M62" t="s">
        <v>845</v>
      </c>
      <c r="N62" t="s">
        <v>846</v>
      </c>
      <c r="O62" t="s">
        <v>847</v>
      </c>
      <c r="P62" t="s">
        <v>81</v>
      </c>
      <c r="Q62" t="s">
        <v>99</v>
      </c>
      <c r="R62" t="s">
        <v>848</v>
      </c>
      <c r="S62" t="s">
        <v>362</v>
      </c>
      <c r="T62" t="s">
        <v>80</v>
      </c>
      <c r="U62" t="s">
        <v>80</v>
      </c>
      <c r="V62" t="s">
        <v>849</v>
      </c>
      <c r="W62" t="s">
        <v>80</v>
      </c>
      <c r="X62" t="s">
        <v>850</v>
      </c>
      <c r="Y62" t="s">
        <v>851</v>
      </c>
    </row>
    <row r="63" spans="1:25">
      <c r="A63" t="s">
        <v>852</v>
      </c>
      <c r="B63" t="s">
        <v>329</v>
      </c>
      <c r="C63" t="s">
        <v>12</v>
      </c>
      <c r="D63" t="s">
        <v>853</v>
      </c>
      <c r="E63" t="s">
        <v>854</v>
      </c>
      <c r="F63" t="s">
        <v>855</v>
      </c>
      <c r="G63" t="s">
        <v>31</v>
      </c>
      <c r="H63" t="s">
        <v>856</v>
      </c>
      <c r="I63" t="s">
        <v>93</v>
      </c>
      <c r="J63" t="s">
        <v>123</v>
      </c>
      <c r="K63" t="s">
        <v>857</v>
      </c>
      <c r="L63" t="s">
        <v>125</v>
      </c>
      <c r="M63" t="s">
        <v>858</v>
      </c>
      <c r="N63" t="s">
        <v>112</v>
      </c>
      <c r="O63" t="s">
        <v>859</v>
      </c>
      <c r="P63" t="s">
        <v>81</v>
      </c>
      <c r="Q63" t="s">
        <v>142</v>
      </c>
      <c r="R63" t="s">
        <v>860</v>
      </c>
      <c r="S63" t="s">
        <v>861</v>
      </c>
      <c r="T63" t="s">
        <v>862</v>
      </c>
      <c r="U63" t="s">
        <v>863</v>
      </c>
      <c r="V63" t="s">
        <v>864</v>
      </c>
      <c r="W63" t="s">
        <v>865</v>
      </c>
      <c r="X63" t="s">
        <v>866</v>
      </c>
      <c r="Y63" t="s">
        <v>867</v>
      </c>
    </row>
    <row r="64" spans="1:25">
      <c r="A64" t="s">
        <v>868</v>
      </c>
      <c r="B64" t="s">
        <v>329</v>
      </c>
      <c r="C64" t="s">
        <v>12</v>
      </c>
      <c r="D64" t="s">
        <v>869</v>
      </c>
      <c r="E64" t="s">
        <v>870</v>
      </c>
      <c r="F64" t="s">
        <v>871</v>
      </c>
      <c r="G64" t="s">
        <v>15</v>
      </c>
      <c r="H64" t="s">
        <v>872</v>
      </c>
      <c r="I64" t="s">
        <v>93</v>
      </c>
      <c r="J64" t="s">
        <v>633</v>
      </c>
      <c r="K64" t="s">
        <v>721</v>
      </c>
      <c r="L64" t="s">
        <v>77</v>
      </c>
      <c r="M64" t="s">
        <v>419</v>
      </c>
      <c r="N64" t="s">
        <v>535</v>
      </c>
      <c r="O64" t="s">
        <v>80</v>
      </c>
      <c r="P64" t="s">
        <v>81</v>
      </c>
      <c r="Q64" t="s">
        <v>142</v>
      </c>
      <c r="R64" t="s">
        <v>80</v>
      </c>
      <c r="S64" t="s">
        <v>873</v>
      </c>
      <c r="T64" t="s">
        <v>80</v>
      </c>
      <c r="U64" t="s">
        <v>80</v>
      </c>
      <c r="V64" t="s">
        <v>80</v>
      </c>
      <c r="W64" t="s">
        <v>80</v>
      </c>
      <c r="X64" t="s">
        <v>874</v>
      </c>
      <c r="Y64" t="s">
        <v>80</v>
      </c>
    </row>
    <row r="65" spans="1:25">
      <c r="A65" t="s">
        <v>875</v>
      </c>
      <c r="B65" t="s">
        <v>329</v>
      </c>
      <c r="C65" t="s">
        <v>12</v>
      </c>
      <c r="D65" t="s">
        <v>876</v>
      </c>
      <c r="E65" t="s">
        <v>877</v>
      </c>
      <c r="F65" t="s">
        <v>878</v>
      </c>
      <c r="G65" t="s">
        <v>15</v>
      </c>
      <c r="H65" t="s">
        <v>879</v>
      </c>
      <c r="I65" t="s">
        <v>93</v>
      </c>
      <c r="J65" t="s">
        <v>880</v>
      </c>
      <c r="K65" t="s">
        <v>881</v>
      </c>
      <c r="L65" t="s">
        <v>125</v>
      </c>
      <c r="M65" t="s">
        <v>882</v>
      </c>
      <c r="N65" t="s">
        <v>883</v>
      </c>
      <c r="O65" t="s">
        <v>80</v>
      </c>
      <c r="P65" t="s">
        <v>200</v>
      </c>
      <c r="Q65" t="s">
        <v>82</v>
      </c>
      <c r="R65" t="s">
        <v>80</v>
      </c>
      <c r="S65" t="s">
        <v>884</v>
      </c>
      <c r="T65" t="s">
        <v>764</v>
      </c>
      <c r="U65" t="s">
        <v>836</v>
      </c>
      <c r="V65" t="s">
        <v>80</v>
      </c>
      <c r="W65" t="s">
        <v>80</v>
      </c>
      <c r="X65" t="s">
        <v>885</v>
      </c>
      <c r="Y65" t="s">
        <v>80</v>
      </c>
    </row>
    <row r="66" spans="1:25">
      <c r="A66" t="s">
        <v>886</v>
      </c>
      <c r="B66" t="s">
        <v>329</v>
      </c>
      <c r="C66" t="s">
        <v>12</v>
      </c>
      <c r="D66" t="s">
        <v>887</v>
      </c>
      <c r="E66" t="s">
        <v>888</v>
      </c>
      <c r="F66" t="s">
        <v>889</v>
      </c>
      <c r="G66" t="s">
        <v>15</v>
      </c>
      <c r="H66" t="s">
        <v>890</v>
      </c>
      <c r="I66" t="s">
        <v>93</v>
      </c>
      <c r="J66" t="s">
        <v>891</v>
      </c>
      <c r="K66" t="s">
        <v>892</v>
      </c>
      <c r="L66" t="s">
        <v>77</v>
      </c>
      <c r="M66" t="s">
        <v>893</v>
      </c>
      <c r="N66" t="s">
        <v>894</v>
      </c>
      <c r="O66" t="s">
        <v>895</v>
      </c>
      <c r="P66" t="s">
        <v>81</v>
      </c>
      <c r="Q66" t="s">
        <v>99</v>
      </c>
      <c r="R66" t="s">
        <v>80</v>
      </c>
      <c r="S66" t="s">
        <v>896</v>
      </c>
      <c r="T66" t="s">
        <v>897</v>
      </c>
      <c r="U66" t="s">
        <v>898</v>
      </c>
      <c r="V66" t="s">
        <v>80</v>
      </c>
      <c r="W66" t="s">
        <v>80</v>
      </c>
      <c r="X66" t="s">
        <v>899</v>
      </c>
      <c r="Y66" t="s">
        <v>80</v>
      </c>
    </row>
    <row r="67" spans="1:25">
      <c r="A67" t="s">
        <v>900</v>
      </c>
      <c r="B67" t="s">
        <v>329</v>
      </c>
      <c r="C67" t="s">
        <v>12</v>
      </c>
      <c r="D67" t="s">
        <v>901</v>
      </c>
      <c r="E67" t="s">
        <v>902</v>
      </c>
      <c r="F67" t="s">
        <v>903</v>
      </c>
      <c r="G67" t="s">
        <v>31</v>
      </c>
      <c r="H67" t="s">
        <v>904</v>
      </c>
      <c r="I67" t="s">
        <v>93</v>
      </c>
      <c r="J67" t="s">
        <v>905</v>
      </c>
      <c r="K67" t="s">
        <v>906</v>
      </c>
      <c r="L67" t="s">
        <v>77</v>
      </c>
      <c r="M67" t="s">
        <v>845</v>
      </c>
      <c r="N67" t="s">
        <v>907</v>
      </c>
      <c r="O67" t="s">
        <v>677</v>
      </c>
      <c r="P67" t="s">
        <v>200</v>
      </c>
      <c r="Q67" t="s">
        <v>142</v>
      </c>
      <c r="R67" t="s">
        <v>908</v>
      </c>
      <c r="S67" t="s">
        <v>909</v>
      </c>
      <c r="T67" t="s">
        <v>910</v>
      </c>
      <c r="U67" t="s">
        <v>749</v>
      </c>
      <c r="V67" t="s">
        <v>911</v>
      </c>
      <c r="W67" t="s">
        <v>80</v>
      </c>
      <c r="X67" t="s">
        <v>912</v>
      </c>
      <c r="Y67" t="s">
        <v>80</v>
      </c>
    </row>
    <row r="68" spans="1:25">
      <c r="A68" t="s">
        <v>913</v>
      </c>
      <c r="B68" t="s">
        <v>329</v>
      </c>
      <c r="C68" t="s">
        <v>12</v>
      </c>
      <c r="D68" t="s">
        <v>914</v>
      </c>
      <c r="E68" t="s">
        <v>915</v>
      </c>
      <c r="F68" t="s">
        <v>916</v>
      </c>
      <c r="G68" t="s">
        <v>31</v>
      </c>
      <c r="H68" t="s">
        <v>917</v>
      </c>
      <c r="I68" t="s">
        <v>93</v>
      </c>
      <c r="J68" t="s">
        <v>362</v>
      </c>
      <c r="K68" t="s">
        <v>721</v>
      </c>
      <c r="L68" t="s">
        <v>77</v>
      </c>
      <c r="M68" t="s">
        <v>918</v>
      </c>
      <c r="N68" t="s">
        <v>535</v>
      </c>
      <c r="O68" t="s">
        <v>919</v>
      </c>
      <c r="P68" t="s">
        <v>81</v>
      </c>
      <c r="Q68" t="s">
        <v>82</v>
      </c>
      <c r="R68" t="s">
        <v>80</v>
      </c>
      <c r="S68" t="s">
        <v>920</v>
      </c>
      <c r="T68" t="s">
        <v>80</v>
      </c>
      <c r="U68" t="s">
        <v>80</v>
      </c>
      <c r="V68" t="s">
        <v>80</v>
      </c>
      <c r="W68" t="s">
        <v>80</v>
      </c>
      <c r="X68" t="s">
        <v>921</v>
      </c>
      <c r="Y68" t="s">
        <v>80</v>
      </c>
    </row>
    <row r="69" spans="1:25">
      <c r="A69" t="s">
        <v>922</v>
      </c>
      <c r="B69" t="s">
        <v>329</v>
      </c>
      <c r="C69" t="s">
        <v>12</v>
      </c>
      <c r="D69" t="s">
        <v>923</v>
      </c>
      <c r="E69" t="s">
        <v>924</v>
      </c>
      <c r="F69" t="s">
        <v>925</v>
      </c>
      <c r="G69" t="s">
        <v>31</v>
      </c>
      <c r="H69" t="s">
        <v>926</v>
      </c>
      <c r="I69" t="s">
        <v>93</v>
      </c>
      <c r="J69" t="s">
        <v>473</v>
      </c>
      <c r="K69" t="s">
        <v>721</v>
      </c>
      <c r="L69" t="s">
        <v>77</v>
      </c>
      <c r="M69" t="s">
        <v>927</v>
      </c>
      <c r="N69" t="s">
        <v>928</v>
      </c>
      <c r="O69" t="s">
        <v>80</v>
      </c>
      <c r="P69" t="s">
        <v>113</v>
      </c>
      <c r="Q69" t="s">
        <v>142</v>
      </c>
      <c r="R69" t="s">
        <v>929</v>
      </c>
      <c r="S69" t="s">
        <v>927</v>
      </c>
      <c r="T69" t="s">
        <v>930</v>
      </c>
      <c r="U69" t="s">
        <v>931</v>
      </c>
      <c r="V69" t="s">
        <v>932</v>
      </c>
      <c r="W69" t="s">
        <v>172</v>
      </c>
      <c r="X69" t="s">
        <v>933</v>
      </c>
      <c r="Y69" t="s">
        <v>934</v>
      </c>
    </row>
    <row r="70" spans="1:25">
      <c r="A70" t="s">
        <v>935</v>
      </c>
      <c r="B70" t="s">
        <v>329</v>
      </c>
      <c r="C70" t="s">
        <v>12</v>
      </c>
      <c r="D70" t="s">
        <v>936</v>
      </c>
      <c r="E70" t="s">
        <v>937</v>
      </c>
      <c r="F70" t="s">
        <v>938</v>
      </c>
      <c r="G70" t="s">
        <v>15</v>
      </c>
      <c r="H70" t="s">
        <v>939</v>
      </c>
      <c r="I70" t="s">
        <v>93</v>
      </c>
      <c r="J70" t="s">
        <v>109</v>
      </c>
      <c r="K70" t="s">
        <v>940</v>
      </c>
      <c r="L70" t="s">
        <v>125</v>
      </c>
      <c r="M70" t="s">
        <v>242</v>
      </c>
      <c r="N70" t="s">
        <v>941</v>
      </c>
      <c r="O70" t="s">
        <v>254</v>
      </c>
      <c r="P70" t="s">
        <v>942</v>
      </c>
      <c r="Q70" t="s">
        <v>142</v>
      </c>
      <c r="R70" t="s">
        <v>80</v>
      </c>
      <c r="S70" t="s">
        <v>943</v>
      </c>
      <c r="T70" t="s">
        <v>80</v>
      </c>
      <c r="U70" t="s">
        <v>80</v>
      </c>
      <c r="V70" t="s">
        <v>80</v>
      </c>
      <c r="W70" t="s">
        <v>80</v>
      </c>
      <c r="X70" t="s">
        <v>944</v>
      </c>
      <c r="Y70" t="s">
        <v>80</v>
      </c>
    </row>
    <row r="71" spans="1:25">
      <c r="A71" t="s">
        <v>945</v>
      </c>
      <c r="B71" t="s">
        <v>329</v>
      </c>
      <c r="C71" t="s">
        <v>12</v>
      </c>
      <c r="D71" t="s">
        <v>946</v>
      </c>
      <c r="E71" t="s">
        <v>947</v>
      </c>
      <c r="F71" t="s">
        <v>948</v>
      </c>
      <c r="G71" t="s">
        <v>15</v>
      </c>
      <c r="H71" t="s">
        <v>949</v>
      </c>
      <c r="I71" t="s">
        <v>93</v>
      </c>
      <c r="J71" t="s">
        <v>94</v>
      </c>
      <c r="K71" t="s">
        <v>721</v>
      </c>
      <c r="L71" t="s">
        <v>77</v>
      </c>
      <c r="M71" t="s">
        <v>374</v>
      </c>
      <c r="N71" t="s">
        <v>438</v>
      </c>
      <c r="O71" t="s">
        <v>80</v>
      </c>
      <c r="P71" t="s">
        <v>81</v>
      </c>
      <c r="Q71" t="s">
        <v>99</v>
      </c>
      <c r="R71" t="s">
        <v>80</v>
      </c>
      <c r="S71" t="s">
        <v>950</v>
      </c>
      <c r="T71" t="s">
        <v>80</v>
      </c>
      <c r="U71" t="s">
        <v>80</v>
      </c>
      <c r="V71" t="s">
        <v>80</v>
      </c>
      <c r="W71" t="s">
        <v>80</v>
      </c>
      <c r="X71" t="s">
        <v>951</v>
      </c>
      <c r="Y71" t="s">
        <v>952</v>
      </c>
    </row>
    <row r="72" spans="1:25">
      <c r="A72" t="s">
        <v>953</v>
      </c>
      <c r="B72" t="s">
        <v>329</v>
      </c>
      <c r="C72" t="s">
        <v>12</v>
      </c>
      <c r="D72" t="s">
        <v>954</v>
      </c>
      <c r="E72" t="s">
        <v>955</v>
      </c>
      <c r="F72" t="s">
        <v>956</v>
      </c>
      <c r="G72" t="s">
        <v>31</v>
      </c>
      <c r="H72" t="s">
        <v>957</v>
      </c>
      <c r="I72" t="s">
        <v>93</v>
      </c>
      <c r="J72" t="s">
        <v>880</v>
      </c>
      <c r="K72" t="s">
        <v>721</v>
      </c>
      <c r="L72" t="s">
        <v>125</v>
      </c>
      <c r="M72" t="s">
        <v>958</v>
      </c>
      <c r="N72" t="s">
        <v>233</v>
      </c>
      <c r="O72" t="s">
        <v>254</v>
      </c>
      <c r="P72" t="s">
        <v>81</v>
      </c>
      <c r="Q72" t="s">
        <v>142</v>
      </c>
      <c r="R72" t="s">
        <v>959</v>
      </c>
      <c r="S72" t="s">
        <v>960</v>
      </c>
      <c r="T72" t="s">
        <v>961</v>
      </c>
      <c r="U72" t="s">
        <v>962</v>
      </c>
      <c r="V72" t="s">
        <v>963</v>
      </c>
      <c r="W72" t="s">
        <v>80</v>
      </c>
      <c r="X72" t="s">
        <v>964</v>
      </c>
      <c r="Y72" t="s">
        <v>965</v>
      </c>
    </row>
    <row r="73" spans="1:25">
      <c r="A73" t="s">
        <v>966</v>
      </c>
      <c r="B73" t="s">
        <v>329</v>
      </c>
      <c r="C73" t="s">
        <v>12</v>
      </c>
      <c r="D73" t="s">
        <v>967</v>
      </c>
      <c r="E73" t="s">
        <v>968</v>
      </c>
      <c r="F73" t="s">
        <v>969</v>
      </c>
      <c r="G73" t="s">
        <v>31</v>
      </c>
      <c r="H73" t="s">
        <v>970</v>
      </c>
      <c r="I73" t="s">
        <v>93</v>
      </c>
      <c r="J73" t="s">
        <v>432</v>
      </c>
      <c r="K73" t="s">
        <v>857</v>
      </c>
      <c r="L73" t="s">
        <v>125</v>
      </c>
      <c r="M73" t="s">
        <v>971</v>
      </c>
      <c r="N73" t="s">
        <v>258</v>
      </c>
      <c r="O73" t="s">
        <v>80</v>
      </c>
      <c r="P73" t="s">
        <v>200</v>
      </c>
      <c r="Q73" t="s">
        <v>99</v>
      </c>
      <c r="R73" t="s">
        <v>80</v>
      </c>
      <c r="S73" t="s">
        <v>972</v>
      </c>
      <c r="T73" t="s">
        <v>973</v>
      </c>
      <c r="U73" t="s">
        <v>974</v>
      </c>
      <c r="V73" t="s">
        <v>975</v>
      </c>
      <c r="W73" t="s">
        <v>80</v>
      </c>
      <c r="X73" t="s">
        <v>976</v>
      </c>
      <c r="Y73" t="s">
        <v>80</v>
      </c>
    </row>
    <row r="74" spans="1:25">
      <c r="A74" t="s">
        <v>977</v>
      </c>
      <c r="B74" t="s">
        <v>329</v>
      </c>
      <c r="C74" t="s">
        <v>12</v>
      </c>
      <c r="D74" t="s">
        <v>978</v>
      </c>
      <c r="E74" t="s">
        <v>979</v>
      </c>
      <c r="F74" t="s">
        <v>980</v>
      </c>
      <c r="G74" t="s">
        <v>15</v>
      </c>
      <c r="H74" t="s">
        <v>981</v>
      </c>
      <c r="I74" t="s">
        <v>93</v>
      </c>
      <c r="J74" t="s">
        <v>522</v>
      </c>
      <c r="K74" t="s">
        <v>721</v>
      </c>
      <c r="L74" t="s">
        <v>77</v>
      </c>
      <c r="M74" t="s">
        <v>374</v>
      </c>
      <c r="N74" t="s">
        <v>199</v>
      </c>
      <c r="O74" t="s">
        <v>80</v>
      </c>
      <c r="P74" t="s">
        <v>81</v>
      </c>
      <c r="Q74" t="s">
        <v>114</v>
      </c>
      <c r="R74" t="s">
        <v>80</v>
      </c>
      <c r="S74" t="s">
        <v>982</v>
      </c>
      <c r="T74" t="s">
        <v>726</v>
      </c>
      <c r="U74" t="s">
        <v>983</v>
      </c>
      <c r="V74" t="s">
        <v>80</v>
      </c>
      <c r="W74" t="s">
        <v>984</v>
      </c>
      <c r="X74" t="s">
        <v>985</v>
      </c>
      <c r="Y74" t="s">
        <v>80</v>
      </c>
    </row>
    <row r="75" spans="1:25">
      <c r="A75" t="s">
        <v>986</v>
      </c>
      <c r="B75" t="s">
        <v>329</v>
      </c>
      <c r="C75" t="s">
        <v>12</v>
      </c>
      <c r="D75" t="s">
        <v>987</v>
      </c>
      <c r="E75" t="s">
        <v>988</v>
      </c>
      <c r="F75" t="s">
        <v>989</v>
      </c>
      <c r="G75" t="s">
        <v>15</v>
      </c>
      <c r="H75" t="s">
        <v>418</v>
      </c>
      <c r="I75" t="s">
        <v>93</v>
      </c>
      <c r="J75" t="s">
        <v>522</v>
      </c>
      <c r="K75" t="s">
        <v>721</v>
      </c>
      <c r="L75" t="s">
        <v>77</v>
      </c>
      <c r="M75" t="s">
        <v>990</v>
      </c>
      <c r="N75" t="s">
        <v>420</v>
      </c>
      <c r="O75" t="s">
        <v>310</v>
      </c>
      <c r="P75" t="s">
        <v>81</v>
      </c>
      <c r="Q75" t="s">
        <v>201</v>
      </c>
      <c r="R75" t="s">
        <v>991</v>
      </c>
      <c r="S75" t="s">
        <v>992</v>
      </c>
      <c r="T75" t="s">
        <v>993</v>
      </c>
      <c r="U75" t="s">
        <v>424</v>
      </c>
      <c r="V75" t="s">
        <v>994</v>
      </c>
      <c r="W75" t="s">
        <v>995</v>
      </c>
      <c r="X75" t="s">
        <v>996</v>
      </c>
      <c r="Y75" t="s">
        <v>997</v>
      </c>
    </row>
    <row r="76" spans="1:25">
      <c r="A76" t="s">
        <v>998</v>
      </c>
      <c r="B76" t="s">
        <v>329</v>
      </c>
      <c r="C76" t="s">
        <v>12</v>
      </c>
      <c r="D76" t="s">
        <v>999</v>
      </c>
      <c r="E76" t="s">
        <v>1000</v>
      </c>
      <c r="F76" t="s">
        <v>1001</v>
      </c>
      <c r="G76" t="s">
        <v>31</v>
      </c>
      <c r="H76" t="s">
        <v>1002</v>
      </c>
      <c r="I76" t="s">
        <v>93</v>
      </c>
      <c r="J76" t="s">
        <v>905</v>
      </c>
      <c r="K76" t="s">
        <v>1003</v>
      </c>
      <c r="L76" t="s">
        <v>125</v>
      </c>
      <c r="M76" t="s">
        <v>1004</v>
      </c>
      <c r="N76" t="s">
        <v>112</v>
      </c>
      <c r="O76" t="s">
        <v>1005</v>
      </c>
      <c r="P76" t="s">
        <v>113</v>
      </c>
      <c r="Q76" t="s">
        <v>114</v>
      </c>
      <c r="R76" t="s">
        <v>1006</v>
      </c>
      <c r="S76" t="s">
        <v>1007</v>
      </c>
      <c r="T76" t="s">
        <v>764</v>
      </c>
      <c r="U76" t="s">
        <v>1008</v>
      </c>
      <c r="V76" t="s">
        <v>1009</v>
      </c>
      <c r="W76" t="s">
        <v>1010</v>
      </c>
      <c r="X76" t="s">
        <v>1011</v>
      </c>
      <c r="Y76" t="s">
        <v>1012</v>
      </c>
    </row>
    <row r="77" spans="1:25">
      <c r="A77" t="s">
        <v>1013</v>
      </c>
      <c r="B77" t="s">
        <v>329</v>
      </c>
      <c r="C77" t="s">
        <v>12</v>
      </c>
      <c r="D77" t="s">
        <v>1014</v>
      </c>
      <c r="E77" t="s">
        <v>1015</v>
      </c>
      <c r="F77" t="s">
        <v>1016</v>
      </c>
      <c r="G77" t="s">
        <v>15</v>
      </c>
      <c r="H77" t="s">
        <v>1017</v>
      </c>
      <c r="I77" t="s">
        <v>93</v>
      </c>
      <c r="J77" t="s">
        <v>1018</v>
      </c>
      <c r="K77" t="s">
        <v>721</v>
      </c>
      <c r="L77" t="s">
        <v>609</v>
      </c>
      <c r="M77" t="s">
        <v>1019</v>
      </c>
      <c r="N77" t="s">
        <v>141</v>
      </c>
      <c r="O77" t="s">
        <v>80</v>
      </c>
      <c r="P77" t="s">
        <v>113</v>
      </c>
      <c r="Q77" t="s">
        <v>114</v>
      </c>
      <c r="R77" t="s">
        <v>80</v>
      </c>
      <c r="S77" t="s">
        <v>1020</v>
      </c>
      <c r="T77" t="s">
        <v>80</v>
      </c>
      <c r="U77" t="s">
        <v>80</v>
      </c>
      <c r="V77" t="s">
        <v>80</v>
      </c>
      <c r="W77" t="s">
        <v>80</v>
      </c>
      <c r="X77" t="s">
        <v>1021</v>
      </c>
      <c r="Y77" t="s">
        <v>80</v>
      </c>
    </row>
    <row r="78" spans="1:25">
      <c r="A78" t="s">
        <v>1022</v>
      </c>
      <c r="B78" t="s">
        <v>329</v>
      </c>
      <c r="C78" t="s">
        <v>12</v>
      </c>
      <c r="D78" t="s">
        <v>1023</v>
      </c>
      <c r="E78" t="s">
        <v>1024</v>
      </c>
      <c r="F78" t="s">
        <v>1025</v>
      </c>
      <c r="G78" t="s">
        <v>31</v>
      </c>
      <c r="H78" t="s">
        <v>1026</v>
      </c>
      <c r="I78" t="s">
        <v>93</v>
      </c>
      <c r="J78" t="s">
        <v>362</v>
      </c>
      <c r="K78" t="s">
        <v>721</v>
      </c>
      <c r="L78" t="s">
        <v>125</v>
      </c>
      <c r="M78" t="s">
        <v>242</v>
      </c>
      <c r="N78" t="s">
        <v>253</v>
      </c>
      <c r="O78" t="s">
        <v>677</v>
      </c>
      <c r="P78" t="s">
        <v>81</v>
      </c>
      <c r="Q78" t="s">
        <v>99</v>
      </c>
      <c r="R78" t="s">
        <v>1027</v>
      </c>
      <c r="S78" t="s">
        <v>1028</v>
      </c>
      <c r="T78" t="s">
        <v>993</v>
      </c>
      <c r="U78" t="s">
        <v>253</v>
      </c>
      <c r="V78" t="s">
        <v>1029</v>
      </c>
      <c r="W78" t="s">
        <v>172</v>
      </c>
      <c r="X78" t="s">
        <v>1030</v>
      </c>
      <c r="Y78" t="s">
        <v>80</v>
      </c>
    </row>
    <row r="79" spans="1:25">
      <c r="A79" t="s">
        <v>1031</v>
      </c>
      <c r="B79" t="s">
        <v>329</v>
      </c>
      <c r="C79" t="s">
        <v>17</v>
      </c>
      <c r="D79" t="s">
        <v>1032</v>
      </c>
      <c r="E79" t="s">
        <v>1033</v>
      </c>
      <c r="F79" t="s">
        <v>1034</v>
      </c>
      <c r="G79" t="s">
        <v>15</v>
      </c>
      <c r="H79" t="s">
        <v>1035</v>
      </c>
      <c r="I79" t="s">
        <v>93</v>
      </c>
      <c r="J79" t="s">
        <v>109</v>
      </c>
      <c r="K79" t="s">
        <v>1036</v>
      </c>
      <c r="L79" t="s">
        <v>77</v>
      </c>
      <c r="M79" t="s">
        <v>590</v>
      </c>
      <c r="N79" t="s">
        <v>1037</v>
      </c>
      <c r="O79" t="s">
        <v>80</v>
      </c>
      <c r="P79" t="s">
        <v>81</v>
      </c>
      <c r="Q79" t="s">
        <v>142</v>
      </c>
      <c r="R79" t="s">
        <v>80</v>
      </c>
      <c r="S79" t="s">
        <v>590</v>
      </c>
      <c r="T79" t="s">
        <v>973</v>
      </c>
      <c r="U79" t="s">
        <v>1038</v>
      </c>
      <c r="V79" t="s">
        <v>1039</v>
      </c>
      <c r="W79" t="s">
        <v>546</v>
      </c>
      <c r="X79" t="s">
        <v>1040</v>
      </c>
      <c r="Y79" t="s">
        <v>1041</v>
      </c>
    </row>
    <row r="80" spans="1:25">
      <c r="A80" t="s">
        <v>1042</v>
      </c>
      <c r="B80" t="s">
        <v>329</v>
      </c>
      <c r="C80" t="s">
        <v>17</v>
      </c>
      <c r="D80" t="s">
        <v>1043</v>
      </c>
      <c r="E80" t="s">
        <v>1044</v>
      </c>
      <c r="F80" t="s">
        <v>1045</v>
      </c>
      <c r="G80" t="s">
        <v>15</v>
      </c>
      <c r="H80" t="s">
        <v>1046</v>
      </c>
      <c r="I80" t="s">
        <v>93</v>
      </c>
      <c r="J80" t="s">
        <v>1047</v>
      </c>
      <c r="K80" t="s">
        <v>433</v>
      </c>
      <c r="L80" t="s">
        <v>77</v>
      </c>
      <c r="M80" t="s">
        <v>296</v>
      </c>
      <c r="N80" t="s">
        <v>1048</v>
      </c>
      <c r="O80" t="s">
        <v>80</v>
      </c>
      <c r="P80" t="s">
        <v>1049</v>
      </c>
      <c r="Q80" t="s">
        <v>82</v>
      </c>
      <c r="R80" t="s">
        <v>80</v>
      </c>
      <c r="S80" t="s">
        <v>1050</v>
      </c>
      <c r="T80" t="s">
        <v>80</v>
      </c>
      <c r="U80" t="s">
        <v>80</v>
      </c>
      <c r="V80" t="s">
        <v>80</v>
      </c>
      <c r="W80" t="s">
        <v>80</v>
      </c>
      <c r="X80" t="s">
        <v>1051</v>
      </c>
      <c r="Y80" t="s">
        <v>1052</v>
      </c>
    </row>
    <row r="81" spans="1:25">
      <c r="A81" t="s">
        <v>1053</v>
      </c>
      <c r="B81" t="s">
        <v>329</v>
      </c>
      <c r="C81" t="s">
        <v>17</v>
      </c>
      <c r="D81" t="s">
        <v>1054</v>
      </c>
      <c r="E81" t="s">
        <v>1055</v>
      </c>
      <c r="F81" t="s">
        <v>1056</v>
      </c>
      <c r="G81" t="s">
        <v>15</v>
      </c>
      <c r="H81" t="s">
        <v>1057</v>
      </c>
      <c r="I81" t="s">
        <v>93</v>
      </c>
      <c r="J81" t="s">
        <v>94</v>
      </c>
      <c r="K81" t="s">
        <v>1036</v>
      </c>
      <c r="L81" t="s">
        <v>125</v>
      </c>
      <c r="M81" t="s">
        <v>78</v>
      </c>
      <c r="N81" t="s">
        <v>243</v>
      </c>
      <c r="O81" t="s">
        <v>254</v>
      </c>
      <c r="P81" t="s">
        <v>81</v>
      </c>
      <c r="Q81" t="s">
        <v>82</v>
      </c>
      <c r="R81" t="s">
        <v>1058</v>
      </c>
      <c r="S81" t="s">
        <v>419</v>
      </c>
      <c r="T81" t="s">
        <v>1059</v>
      </c>
      <c r="U81" t="s">
        <v>243</v>
      </c>
      <c r="V81" t="s">
        <v>1060</v>
      </c>
      <c r="W81" t="s">
        <v>546</v>
      </c>
      <c r="X81" t="s">
        <v>1061</v>
      </c>
      <c r="Y81" t="s">
        <v>1062</v>
      </c>
    </row>
    <row r="82" spans="1:25">
      <c r="A82" t="s">
        <v>1063</v>
      </c>
      <c r="B82" t="s">
        <v>329</v>
      </c>
      <c r="C82" t="s">
        <v>17</v>
      </c>
      <c r="D82" t="s">
        <v>1064</v>
      </c>
      <c r="E82" t="s">
        <v>1065</v>
      </c>
      <c r="F82" t="s">
        <v>1066</v>
      </c>
      <c r="G82" t="s">
        <v>15</v>
      </c>
      <c r="H82" t="s">
        <v>1067</v>
      </c>
      <c r="I82" t="s">
        <v>93</v>
      </c>
      <c r="J82" t="s">
        <v>123</v>
      </c>
      <c r="K82" t="s">
        <v>1068</v>
      </c>
      <c r="L82" t="s">
        <v>77</v>
      </c>
      <c r="M82" t="s">
        <v>374</v>
      </c>
      <c r="N82" t="s">
        <v>243</v>
      </c>
      <c r="O82" t="s">
        <v>80</v>
      </c>
      <c r="P82" t="s">
        <v>200</v>
      </c>
      <c r="Q82" t="s">
        <v>82</v>
      </c>
      <c r="R82" t="s">
        <v>80</v>
      </c>
      <c r="S82" t="s">
        <v>1069</v>
      </c>
      <c r="T82" t="s">
        <v>80</v>
      </c>
      <c r="U82" t="s">
        <v>80</v>
      </c>
      <c r="V82" t="s">
        <v>80</v>
      </c>
      <c r="W82" t="s">
        <v>80</v>
      </c>
      <c r="X82" t="s">
        <v>1070</v>
      </c>
      <c r="Y82" t="s">
        <v>80</v>
      </c>
    </row>
    <row r="83" spans="1:25">
      <c r="A83" t="s">
        <v>1071</v>
      </c>
      <c r="B83" t="s">
        <v>329</v>
      </c>
      <c r="C83" t="s">
        <v>17</v>
      </c>
      <c r="D83" t="s">
        <v>1072</v>
      </c>
      <c r="E83" t="s">
        <v>1073</v>
      </c>
      <c r="F83" t="s">
        <v>1074</v>
      </c>
      <c r="G83" t="s">
        <v>15</v>
      </c>
      <c r="H83" t="s">
        <v>1075</v>
      </c>
      <c r="I83" t="s">
        <v>74</v>
      </c>
      <c r="J83" t="s">
        <v>306</v>
      </c>
      <c r="K83" t="s">
        <v>1076</v>
      </c>
      <c r="L83" t="s">
        <v>77</v>
      </c>
      <c r="M83" t="s">
        <v>1077</v>
      </c>
      <c r="N83" t="s">
        <v>1078</v>
      </c>
      <c r="O83" t="s">
        <v>254</v>
      </c>
      <c r="P83" t="s">
        <v>113</v>
      </c>
      <c r="Q83" t="s">
        <v>142</v>
      </c>
      <c r="R83" t="s">
        <v>1079</v>
      </c>
      <c r="S83" t="s">
        <v>1077</v>
      </c>
      <c r="T83" t="s">
        <v>1080</v>
      </c>
      <c r="U83" t="s">
        <v>1081</v>
      </c>
      <c r="V83" t="s">
        <v>478</v>
      </c>
      <c r="W83" t="s">
        <v>172</v>
      </c>
      <c r="X83" t="s">
        <v>1082</v>
      </c>
      <c r="Y83" t="s">
        <v>1083</v>
      </c>
    </row>
    <row r="84" spans="1:25">
      <c r="A84" t="s">
        <v>1084</v>
      </c>
      <c r="B84" t="s">
        <v>329</v>
      </c>
      <c r="C84" t="s">
        <v>17</v>
      </c>
      <c r="D84" t="s">
        <v>1085</v>
      </c>
      <c r="E84" t="s">
        <v>1086</v>
      </c>
      <c r="F84" t="s">
        <v>1087</v>
      </c>
      <c r="G84" t="s">
        <v>15</v>
      </c>
      <c r="H84" t="s">
        <v>1088</v>
      </c>
      <c r="I84" t="s">
        <v>93</v>
      </c>
      <c r="J84" t="s">
        <v>1089</v>
      </c>
      <c r="K84" t="s">
        <v>1090</v>
      </c>
      <c r="L84" t="s">
        <v>77</v>
      </c>
      <c r="M84" t="s">
        <v>296</v>
      </c>
      <c r="N84" t="s">
        <v>1091</v>
      </c>
      <c r="O84" t="s">
        <v>80</v>
      </c>
      <c r="P84" t="s">
        <v>113</v>
      </c>
      <c r="Q84" t="s">
        <v>142</v>
      </c>
      <c r="R84" t="s">
        <v>80</v>
      </c>
      <c r="S84" t="s">
        <v>1092</v>
      </c>
      <c r="T84" t="s">
        <v>1093</v>
      </c>
      <c r="U84" t="s">
        <v>1094</v>
      </c>
      <c r="V84" t="s">
        <v>1095</v>
      </c>
      <c r="W84" t="s">
        <v>80</v>
      </c>
      <c r="X84" t="s">
        <v>1096</v>
      </c>
      <c r="Y84" t="s">
        <v>80</v>
      </c>
    </row>
    <row r="85" spans="1:25">
      <c r="A85" t="s">
        <v>1097</v>
      </c>
      <c r="B85" t="s">
        <v>329</v>
      </c>
      <c r="C85" t="s">
        <v>17</v>
      </c>
      <c r="D85" t="s">
        <v>1098</v>
      </c>
      <c r="E85" t="s">
        <v>1099</v>
      </c>
      <c r="F85" t="s">
        <v>1100</v>
      </c>
      <c r="G85" t="s">
        <v>15</v>
      </c>
      <c r="H85" t="s">
        <v>1101</v>
      </c>
      <c r="I85" t="s">
        <v>93</v>
      </c>
      <c r="J85" t="s">
        <v>1089</v>
      </c>
      <c r="K85" t="s">
        <v>1102</v>
      </c>
      <c r="L85" t="s">
        <v>125</v>
      </c>
      <c r="M85" t="s">
        <v>1103</v>
      </c>
      <c r="N85" t="s">
        <v>112</v>
      </c>
      <c r="O85" t="s">
        <v>80</v>
      </c>
      <c r="P85" t="s">
        <v>81</v>
      </c>
      <c r="Q85" t="s">
        <v>99</v>
      </c>
      <c r="R85" t="s">
        <v>80</v>
      </c>
      <c r="S85" t="s">
        <v>1104</v>
      </c>
      <c r="T85" t="s">
        <v>1105</v>
      </c>
      <c r="U85" t="s">
        <v>80</v>
      </c>
      <c r="V85" t="s">
        <v>1106</v>
      </c>
      <c r="W85" t="s">
        <v>80</v>
      </c>
      <c r="X85" t="s">
        <v>1107</v>
      </c>
      <c r="Y85" t="s">
        <v>1108</v>
      </c>
    </row>
    <row r="86" spans="1:25">
      <c r="A86" t="s">
        <v>1109</v>
      </c>
      <c r="B86" t="s">
        <v>329</v>
      </c>
      <c r="C86" t="s">
        <v>17</v>
      </c>
      <c r="D86" t="s">
        <v>1110</v>
      </c>
      <c r="E86" t="s">
        <v>1111</v>
      </c>
      <c r="F86" t="s">
        <v>1112</v>
      </c>
      <c r="G86" t="s">
        <v>15</v>
      </c>
      <c r="H86" t="s">
        <v>1113</v>
      </c>
      <c r="I86" t="s">
        <v>93</v>
      </c>
      <c r="J86" t="s">
        <v>1114</v>
      </c>
      <c r="K86" t="s">
        <v>1036</v>
      </c>
      <c r="L86" t="s">
        <v>125</v>
      </c>
      <c r="M86" t="s">
        <v>1115</v>
      </c>
      <c r="N86" t="s">
        <v>1116</v>
      </c>
      <c r="O86" t="s">
        <v>677</v>
      </c>
      <c r="P86" t="s">
        <v>81</v>
      </c>
      <c r="Q86" t="s">
        <v>99</v>
      </c>
      <c r="R86" t="s">
        <v>1117</v>
      </c>
      <c r="S86" t="s">
        <v>1115</v>
      </c>
      <c r="T86" t="s">
        <v>1118</v>
      </c>
      <c r="U86" t="s">
        <v>258</v>
      </c>
      <c r="V86" t="s">
        <v>932</v>
      </c>
      <c r="W86" t="s">
        <v>80</v>
      </c>
      <c r="X86" t="s">
        <v>1119</v>
      </c>
      <c r="Y86" t="s">
        <v>80</v>
      </c>
    </row>
    <row r="87" spans="1:25">
      <c r="A87" t="s">
        <v>1120</v>
      </c>
      <c r="B87" t="s">
        <v>329</v>
      </c>
      <c r="C87" t="s">
        <v>17</v>
      </c>
      <c r="D87" t="s">
        <v>1121</v>
      </c>
      <c r="E87" t="s">
        <v>1122</v>
      </c>
      <c r="F87" t="s">
        <v>1123</v>
      </c>
      <c r="G87" t="s">
        <v>15</v>
      </c>
      <c r="H87" t="s">
        <v>1124</v>
      </c>
      <c r="I87" t="s">
        <v>74</v>
      </c>
      <c r="J87" t="s">
        <v>1125</v>
      </c>
      <c r="K87" t="s">
        <v>1126</v>
      </c>
      <c r="L87" t="s">
        <v>77</v>
      </c>
      <c r="M87" t="s">
        <v>643</v>
      </c>
      <c r="N87" t="s">
        <v>336</v>
      </c>
      <c r="O87" t="s">
        <v>80</v>
      </c>
      <c r="P87" t="s">
        <v>81</v>
      </c>
      <c r="Q87" t="s">
        <v>114</v>
      </c>
      <c r="R87" t="s">
        <v>80</v>
      </c>
      <c r="S87" t="s">
        <v>1127</v>
      </c>
      <c r="T87" t="s">
        <v>80</v>
      </c>
      <c r="U87" t="s">
        <v>80</v>
      </c>
      <c r="V87" t="s">
        <v>80</v>
      </c>
      <c r="W87" t="s">
        <v>80</v>
      </c>
      <c r="X87" t="s">
        <v>1128</v>
      </c>
      <c r="Y87" t="s">
        <v>1129</v>
      </c>
    </row>
    <row r="88" spans="1:25">
      <c r="A88" t="s">
        <v>1130</v>
      </c>
      <c r="B88" t="s">
        <v>329</v>
      </c>
      <c r="C88" t="s">
        <v>17</v>
      </c>
      <c r="D88" t="s">
        <v>1131</v>
      </c>
      <c r="E88" t="s">
        <v>1132</v>
      </c>
      <c r="F88" t="s">
        <v>1133</v>
      </c>
      <c r="G88" t="s">
        <v>15</v>
      </c>
      <c r="H88" t="s">
        <v>1134</v>
      </c>
      <c r="I88" t="s">
        <v>93</v>
      </c>
      <c r="J88" t="s">
        <v>306</v>
      </c>
      <c r="K88" t="s">
        <v>433</v>
      </c>
      <c r="L88" t="s">
        <v>77</v>
      </c>
      <c r="M88" t="s">
        <v>1135</v>
      </c>
      <c r="N88" t="s">
        <v>392</v>
      </c>
      <c r="O88" t="s">
        <v>1136</v>
      </c>
      <c r="P88" t="s">
        <v>81</v>
      </c>
      <c r="Q88" t="s">
        <v>114</v>
      </c>
      <c r="R88" t="s">
        <v>1137</v>
      </c>
      <c r="S88" t="s">
        <v>1138</v>
      </c>
      <c r="T88" t="s">
        <v>204</v>
      </c>
      <c r="U88" t="s">
        <v>392</v>
      </c>
      <c r="V88" t="s">
        <v>80</v>
      </c>
      <c r="W88" t="s">
        <v>80</v>
      </c>
      <c r="X88" t="s">
        <v>1139</v>
      </c>
      <c r="Y88" t="s">
        <v>1140</v>
      </c>
    </row>
    <row r="89" spans="1:25">
      <c r="A89" t="s">
        <v>1141</v>
      </c>
      <c r="B89" t="s">
        <v>329</v>
      </c>
      <c r="C89" t="s">
        <v>17</v>
      </c>
      <c r="D89" t="s">
        <v>1142</v>
      </c>
      <c r="E89" t="s">
        <v>1143</v>
      </c>
      <c r="F89" t="s">
        <v>1144</v>
      </c>
      <c r="G89" t="s">
        <v>31</v>
      </c>
      <c r="H89" t="s">
        <v>1145</v>
      </c>
      <c r="I89" t="s">
        <v>93</v>
      </c>
      <c r="J89" t="s">
        <v>891</v>
      </c>
      <c r="K89" t="s">
        <v>1068</v>
      </c>
      <c r="L89" t="s">
        <v>77</v>
      </c>
      <c r="M89" t="s">
        <v>198</v>
      </c>
      <c r="N89" t="s">
        <v>1146</v>
      </c>
      <c r="O89" t="s">
        <v>80</v>
      </c>
      <c r="P89" t="s">
        <v>113</v>
      </c>
      <c r="Q89" t="s">
        <v>142</v>
      </c>
      <c r="R89" t="s">
        <v>80</v>
      </c>
      <c r="S89" t="s">
        <v>1147</v>
      </c>
      <c r="T89" t="s">
        <v>80</v>
      </c>
      <c r="U89" t="s">
        <v>80</v>
      </c>
      <c r="V89" t="s">
        <v>80</v>
      </c>
      <c r="W89" t="s">
        <v>80</v>
      </c>
      <c r="X89" t="s">
        <v>1148</v>
      </c>
      <c r="Y89" t="s">
        <v>80</v>
      </c>
    </row>
    <row r="90" spans="1:25">
      <c r="A90" t="s">
        <v>1149</v>
      </c>
      <c r="B90" t="s">
        <v>329</v>
      </c>
      <c r="C90" t="s">
        <v>17</v>
      </c>
      <c r="D90" t="s">
        <v>1150</v>
      </c>
      <c r="E90" t="s">
        <v>1151</v>
      </c>
      <c r="F90" t="s">
        <v>1152</v>
      </c>
      <c r="G90" t="s">
        <v>15</v>
      </c>
      <c r="H90" t="s">
        <v>1153</v>
      </c>
      <c r="I90" t="s">
        <v>93</v>
      </c>
      <c r="J90" t="s">
        <v>1154</v>
      </c>
      <c r="K90" t="s">
        <v>433</v>
      </c>
      <c r="L90" t="s">
        <v>125</v>
      </c>
      <c r="M90" t="s">
        <v>1155</v>
      </c>
      <c r="N90" t="s">
        <v>1146</v>
      </c>
      <c r="O90" t="s">
        <v>80</v>
      </c>
      <c r="P90" t="s">
        <v>113</v>
      </c>
      <c r="Q90" t="s">
        <v>142</v>
      </c>
      <c r="R90" t="s">
        <v>80</v>
      </c>
      <c r="S90" t="s">
        <v>1156</v>
      </c>
      <c r="T90" t="s">
        <v>1157</v>
      </c>
      <c r="U90" t="s">
        <v>1158</v>
      </c>
      <c r="V90" t="s">
        <v>80</v>
      </c>
      <c r="W90" t="s">
        <v>80</v>
      </c>
      <c r="X90" t="s">
        <v>1159</v>
      </c>
      <c r="Y90" t="s">
        <v>80</v>
      </c>
    </row>
    <row r="91" spans="1:25">
      <c r="A91" t="s">
        <v>1160</v>
      </c>
      <c r="B91" t="s">
        <v>329</v>
      </c>
      <c r="C91" t="s">
        <v>17</v>
      </c>
      <c r="D91" t="s">
        <v>1161</v>
      </c>
      <c r="E91" t="s">
        <v>1162</v>
      </c>
      <c r="F91" t="s">
        <v>1163</v>
      </c>
      <c r="G91" t="s">
        <v>15</v>
      </c>
      <c r="H91" t="s">
        <v>1164</v>
      </c>
      <c r="I91" t="s">
        <v>93</v>
      </c>
      <c r="J91" t="s">
        <v>522</v>
      </c>
      <c r="K91" t="s">
        <v>1165</v>
      </c>
      <c r="L91" t="s">
        <v>77</v>
      </c>
      <c r="M91" t="s">
        <v>1166</v>
      </c>
      <c r="N91" t="s">
        <v>435</v>
      </c>
      <c r="O91" t="s">
        <v>310</v>
      </c>
      <c r="P91" t="s">
        <v>1167</v>
      </c>
      <c r="Q91" t="s">
        <v>142</v>
      </c>
      <c r="R91" t="s">
        <v>1168</v>
      </c>
      <c r="S91" t="s">
        <v>1169</v>
      </c>
      <c r="T91" t="s">
        <v>1170</v>
      </c>
      <c r="U91" t="s">
        <v>1171</v>
      </c>
      <c r="V91" t="s">
        <v>478</v>
      </c>
      <c r="W91" t="s">
        <v>1172</v>
      </c>
      <c r="X91" t="s">
        <v>1173</v>
      </c>
      <c r="Y91" t="s">
        <v>1174</v>
      </c>
    </row>
    <row r="92" spans="1:25">
      <c r="A92" t="s">
        <v>1175</v>
      </c>
      <c r="B92" t="s">
        <v>329</v>
      </c>
      <c r="C92" t="s">
        <v>17</v>
      </c>
      <c r="D92" t="s">
        <v>1176</v>
      </c>
      <c r="E92" t="s">
        <v>1177</v>
      </c>
      <c r="F92" t="s">
        <v>1178</v>
      </c>
      <c r="G92" t="s">
        <v>15</v>
      </c>
      <c r="H92" t="s">
        <v>1179</v>
      </c>
      <c r="I92" t="s">
        <v>93</v>
      </c>
      <c r="J92" t="s">
        <v>373</v>
      </c>
      <c r="K92" t="s">
        <v>433</v>
      </c>
      <c r="L92" t="s">
        <v>77</v>
      </c>
      <c r="M92" t="s">
        <v>1180</v>
      </c>
      <c r="N92" t="s">
        <v>676</v>
      </c>
      <c r="O92" t="s">
        <v>461</v>
      </c>
      <c r="P92" t="s">
        <v>942</v>
      </c>
      <c r="Q92" t="s">
        <v>82</v>
      </c>
      <c r="R92" t="s">
        <v>1181</v>
      </c>
      <c r="S92" t="s">
        <v>1182</v>
      </c>
      <c r="T92" t="s">
        <v>80</v>
      </c>
      <c r="U92" t="s">
        <v>80</v>
      </c>
      <c r="V92" t="s">
        <v>80</v>
      </c>
      <c r="W92" t="s">
        <v>80</v>
      </c>
      <c r="X92" t="s">
        <v>1183</v>
      </c>
      <c r="Y92" t="s">
        <v>80</v>
      </c>
    </row>
    <row r="93" spans="1:25">
      <c r="A93" t="s">
        <v>1184</v>
      </c>
      <c r="B93" t="s">
        <v>329</v>
      </c>
      <c r="C93" t="s">
        <v>17</v>
      </c>
      <c r="D93" t="s">
        <v>1185</v>
      </c>
      <c r="E93" t="s">
        <v>1186</v>
      </c>
      <c r="F93" t="s">
        <v>1187</v>
      </c>
      <c r="G93" t="s">
        <v>15</v>
      </c>
      <c r="H93" t="s">
        <v>1188</v>
      </c>
      <c r="I93" t="s">
        <v>93</v>
      </c>
      <c r="J93" t="s">
        <v>1189</v>
      </c>
      <c r="K93" t="s">
        <v>433</v>
      </c>
      <c r="L93" t="s">
        <v>77</v>
      </c>
      <c r="M93" t="s">
        <v>1190</v>
      </c>
      <c r="N93" t="s">
        <v>375</v>
      </c>
      <c r="O93" t="s">
        <v>80</v>
      </c>
      <c r="P93" t="s">
        <v>113</v>
      </c>
      <c r="Q93" t="s">
        <v>82</v>
      </c>
      <c r="R93" t="s">
        <v>80</v>
      </c>
      <c r="S93" t="s">
        <v>1191</v>
      </c>
      <c r="T93" t="s">
        <v>80</v>
      </c>
      <c r="U93" t="s">
        <v>80</v>
      </c>
      <c r="V93" t="s">
        <v>80</v>
      </c>
      <c r="W93" t="s">
        <v>80</v>
      </c>
      <c r="X93" t="s">
        <v>1192</v>
      </c>
      <c r="Y93" t="s">
        <v>1193</v>
      </c>
    </row>
    <row r="94" spans="1:25">
      <c r="A94" t="s">
        <v>1194</v>
      </c>
      <c r="B94" t="s">
        <v>329</v>
      </c>
      <c r="C94" t="s">
        <v>17</v>
      </c>
      <c r="D94" t="s">
        <v>1195</v>
      </c>
      <c r="E94" t="s">
        <v>1196</v>
      </c>
      <c r="F94" t="s">
        <v>1197</v>
      </c>
      <c r="G94" t="s">
        <v>15</v>
      </c>
      <c r="H94" t="s">
        <v>1198</v>
      </c>
      <c r="I94" t="s">
        <v>93</v>
      </c>
      <c r="J94" t="s">
        <v>1199</v>
      </c>
      <c r="K94" t="s">
        <v>433</v>
      </c>
      <c r="L94" t="s">
        <v>77</v>
      </c>
      <c r="M94" t="s">
        <v>335</v>
      </c>
      <c r="N94" t="s">
        <v>233</v>
      </c>
      <c r="O94" t="s">
        <v>80</v>
      </c>
      <c r="P94" t="s">
        <v>113</v>
      </c>
      <c r="Q94" t="s">
        <v>82</v>
      </c>
      <c r="R94" t="s">
        <v>1200</v>
      </c>
      <c r="S94" t="s">
        <v>1201</v>
      </c>
      <c r="T94" t="s">
        <v>80</v>
      </c>
      <c r="U94" t="s">
        <v>80</v>
      </c>
      <c r="V94" t="s">
        <v>80</v>
      </c>
      <c r="W94" t="s">
        <v>80</v>
      </c>
      <c r="X94" t="s">
        <v>1202</v>
      </c>
      <c r="Y94" t="s">
        <v>80</v>
      </c>
    </row>
    <row r="95" spans="1:25">
      <c r="A95" t="s">
        <v>1203</v>
      </c>
      <c r="B95" t="s">
        <v>329</v>
      </c>
      <c r="C95" t="s">
        <v>17</v>
      </c>
      <c r="D95" t="s">
        <v>1204</v>
      </c>
      <c r="E95" t="s">
        <v>1205</v>
      </c>
      <c r="F95" t="s">
        <v>1206</v>
      </c>
      <c r="G95" t="s">
        <v>15</v>
      </c>
      <c r="H95" t="s">
        <v>1207</v>
      </c>
      <c r="I95" t="s">
        <v>93</v>
      </c>
      <c r="J95" t="s">
        <v>306</v>
      </c>
      <c r="K95" t="s">
        <v>433</v>
      </c>
      <c r="L95" t="s">
        <v>77</v>
      </c>
      <c r="M95" t="s">
        <v>1208</v>
      </c>
      <c r="N95" t="s">
        <v>420</v>
      </c>
      <c r="O95" t="s">
        <v>80</v>
      </c>
      <c r="P95" t="s">
        <v>81</v>
      </c>
      <c r="Q95" t="s">
        <v>99</v>
      </c>
      <c r="R95" t="s">
        <v>80</v>
      </c>
      <c r="S95" t="s">
        <v>1209</v>
      </c>
      <c r="T95" t="s">
        <v>337</v>
      </c>
      <c r="U95" t="s">
        <v>420</v>
      </c>
      <c r="V95" t="s">
        <v>1210</v>
      </c>
      <c r="W95" t="s">
        <v>80</v>
      </c>
      <c r="X95" t="s">
        <v>1211</v>
      </c>
      <c r="Y95" t="s">
        <v>1212</v>
      </c>
    </row>
    <row r="96" spans="1:25">
      <c r="A96" t="s">
        <v>1213</v>
      </c>
      <c r="B96" t="s">
        <v>329</v>
      </c>
      <c r="C96" t="s">
        <v>17</v>
      </c>
      <c r="D96" t="s">
        <v>1214</v>
      </c>
      <c r="E96" t="s">
        <v>1215</v>
      </c>
      <c r="F96" t="s">
        <v>1216</v>
      </c>
      <c r="G96" t="s">
        <v>15</v>
      </c>
      <c r="H96" t="s">
        <v>1217</v>
      </c>
      <c r="I96" t="s">
        <v>93</v>
      </c>
      <c r="J96" t="s">
        <v>1218</v>
      </c>
      <c r="K96" t="s">
        <v>1219</v>
      </c>
      <c r="L96" t="s">
        <v>125</v>
      </c>
      <c r="M96" t="s">
        <v>1220</v>
      </c>
      <c r="N96" t="s">
        <v>253</v>
      </c>
      <c r="O96" t="s">
        <v>1221</v>
      </c>
      <c r="P96" t="s">
        <v>81</v>
      </c>
      <c r="Q96" t="s">
        <v>99</v>
      </c>
      <c r="R96" t="s">
        <v>1222</v>
      </c>
      <c r="S96" t="s">
        <v>1223</v>
      </c>
      <c r="T96" t="s">
        <v>1105</v>
      </c>
      <c r="U96" t="s">
        <v>97</v>
      </c>
      <c r="V96" t="s">
        <v>1224</v>
      </c>
      <c r="W96" t="s">
        <v>172</v>
      </c>
      <c r="X96" t="s">
        <v>1225</v>
      </c>
      <c r="Y96" t="s">
        <v>172</v>
      </c>
    </row>
    <row r="97" spans="1:25">
      <c r="A97" t="s">
        <v>1226</v>
      </c>
      <c r="B97" t="s">
        <v>329</v>
      </c>
      <c r="C97" t="s">
        <v>17</v>
      </c>
      <c r="D97" t="s">
        <v>1227</v>
      </c>
      <c r="E97" t="s">
        <v>1228</v>
      </c>
      <c r="F97" t="s">
        <v>1229</v>
      </c>
      <c r="G97" t="s">
        <v>15</v>
      </c>
      <c r="H97" t="s">
        <v>1230</v>
      </c>
      <c r="I97" t="s">
        <v>93</v>
      </c>
      <c r="J97" t="s">
        <v>373</v>
      </c>
      <c r="K97" t="s">
        <v>433</v>
      </c>
      <c r="L97" t="s">
        <v>125</v>
      </c>
      <c r="M97" t="s">
        <v>643</v>
      </c>
      <c r="N97" t="s">
        <v>763</v>
      </c>
      <c r="O97" t="s">
        <v>80</v>
      </c>
      <c r="P97" t="s">
        <v>113</v>
      </c>
      <c r="Q97" t="s">
        <v>201</v>
      </c>
      <c r="R97" t="s">
        <v>80</v>
      </c>
      <c r="S97" t="s">
        <v>1231</v>
      </c>
      <c r="T97" t="s">
        <v>1232</v>
      </c>
      <c r="U97" t="s">
        <v>1233</v>
      </c>
      <c r="V97" t="s">
        <v>478</v>
      </c>
      <c r="W97" t="s">
        <v>80</v>
      </c>
      <c r="X97" t="s">
        <v>1234</v>
      </c>
      <c r="Y97" t="s">
        <v>1235</v>
      </c>
    </row>
    <row r="98" spans="1:25">
      <c r="A98" t="s">
        <v>1236</v>
      </c>
      <c r="B98" t="s">
        <v>329</v>
      </c>
      <c r="C98" t="s">
        <v>17</v>
      </c>
      <c r="D98" t="s">
        <v>1237</v>
      </c>
      <c r="E98" t="s">
        <v>1238</v>
      </c>
      <c r="F98" t="s">
        <v>1239</v>
      </c>
      <c r="G98" t="s">
        <v>15</v>
      </c>
      <c r="H98" t="s">
        <v>1240</v>
      </c>
      <c r="I98" t="s">
        <v>93</v>
      </c>
      <c r="J98" t="s">
        <v>1241</v>
      </c>
      <c r="K98" t="s">
        <v>433</v>
      </c>
      <c r="L98" t="s">
        <v>125</v>
      </c>
      <c r="M98" t="s">
        <v>1077</v>
      </c>
      <c r="N98" t="s">
        <v>1242</v>
      </c>
      <c r="O98" t="s">
        <v>80</v>
      </c>
      <c r="P98" t="s">
        <v>81</v>
      </c>
      <c r="Q98" t="s">
        <v>82</v>
      </c>
      <c r="R98" t="s">
        <v>80</v>
      </c>
      <c r="S98" t="s">
        <v>1243</v>
      </c>
      <c r="T98" t="s">
        <v>1105</v>
      </c>
      <c r="U98" t="s">
        <v>1244</v>
      </c>
      <c r="V98" t="s">
        <v>80</v>
      </c>
      <c r="W98" t="s">
        <v>80</v>
      </c>
      <c r="X98" t="s">
        <v>1245</v>
      </c>
      <c r="Y98" t="s">
        <v>80</v>
      </c>
    </row>
    <row r="99" spans="1:25">
      <c r="A99" t="s">
        <v>1246</v>
      </c>
      <c r="B99" t="s">
        <v>329</v>
      </c>
      <c r="C99" t="s">
        <v>17</v>
      </c>
      <c r="D99" t="s">
        <v>1247</v>
      </c>
      <c r="E99" t="s">
        <v>1248</v>
      </c>
      <c r="F99" t="s">
        <v>1249</v>
      </c>
      <c r="G99" t="s">
        <v>15</v>
      </c>
      <c r="H99" t="s">
        <v>1250</v>
      </c>
      <c r="I99" t="s">
        <v>74</v>
      </c>
      <c r="J99" t="s">
        <v>1251</v>
      </c>
      <c r="K99" t="s">
        <v>448</v>
      </c>
      <c r="L99" t="s">
        <v>77</v>
      </c>
      <c r="M99" t="s">
        <v>296</v>
      </c>
      <c r="N99" t="s">
        <v>253</v>
      </c>
      <c r="O99" t="s">
        <v>80</v>
      </c>
      <c r="P99" t="s">
        <v>81</v>
      </c>
      <c r="Q99" t="s">
        <v>99</v>
      </c>
      <c r="R99" t="s">
        <v>1252</v>
      </c>
      <c r="S99" t="s">
        <v>1253</v>
      </c>
      <c r="T99" t="s">
        <v>1105</v>
      </c>
      <c r="U99" t="s">
        <v>253</v>
      </c>
      <c r="V99" t="s">
        <v>1251</v>
      </c>
      <c r="W99" t="s">
        <v>1254</v>
      </c>
      <c r="X99" t="s">
        <v>1255</v>
      </c>
      <c r="Y99" t="s">
        <v>1256</v>
      </c>
    </row>
    <row r="100" spans="1:25">
      <c r="A100" t="s">
        <v>1257</v>
      </c>
      <c r="B100" t="s">
        <v>329</v>
      </c>
      <c r="C100" t="s">
        <v>17</v>
      </c>
      <c r="D100" t="s">
        <v>1258</v>
      </c>
      <c r="E100" t="s">
        <v>1259</v>
      </c>
      <c r="F100" t="s">
        <v>1260</v>
      </c>
      <c r="G100" t="s">
        <v>15</v>
      </c>
      <c r="H100" t="s">
        <v>1261</v>
      </c>
      <c r="I100" t="s">
        <v>93</v>
      </c>
      <c r="J100" t="s">
        <v>1262</v>
      </c>
      <c r="K100" t="s">
        <v>433</v>
      </c>
      <c r="L100" t="s">
        <v>77</v>
      </c>
      <c r="M100" t="s">
        <v>1077</v>
      </c>
      <c r="N100" t="s">
        <v>183</v>
      </c>
      <c r="O100" t="s">
        <v>254</v>
      </c>
      <c r="P100" t="s">
        <v>81</v>
      </c>
      <c r="Q100" t="s">
        <v>82</v>
      </c>
      <c r="R100" t="s">
        <v>80</v>
      </c>
      <c r="S100" t="s">
        <v>1077</v>
      </c>
      <c r="T100" t="s">
        <v>1105</v>
      </c>
      <c r="U100" t="s">
        <v>983</v>
      </c>
      <c r="V100" t="s">
        <v>80</v>
      </c>
      <c r="W100" t="s">
        <v>80</v>
      </c>
      <c r="X100" t="s">
        <v>1263</v>
      </c>
      <c r="Y100" t="s">
        <v>1264</v>
      </c>
    </row>
    <row r="101" spans="1:25">
      <c r="A101" t="s">
        <v>1265</v>
      </c>
      <c r="B101" t="s">
        <v>329</v>
      </c>
      <c r="C101" t="s">
        <v>17</v>
      </c>
      <c r="D101" t="s">
        <v>1266</v>
      </c>
      <c r="E101" t="s">
        <v>1267</v>
      </c>
      <c r="F101" t="s">
        <v>1268</v>
      </c>
      <c r="G101" t="s">
        <v>15</v>
      </c>
      <c r="H101" t="s">
        <v>279</v>
      </c>
      <c r="I101" t="s">
        <v>93</v>
      </c>
      <c r="J101" t="s">
        <v>306</v>
      </c>
      <c r="K101" t="s">
        <v>433</v>
      </c>
      <c r="L101" t="s">
        <v>125</v>
      </c>
      <c r="M101" t="s">
        <v>1269</v>
      </c>
      <c r="N101" t="s">
        <v>1270</v>
      </c>
      <c r="O101" t="s">
        <v>80</v>
      </c>
      <c r="P101" t="s">
        <v>81</v>
      </c>
      <c r="Q101" t="s">
        <v>142</v>
      </c>
      <c r="R101" t="s">
        <v>80</v>
      </c>
      <c r="S101" t="s">
        <v>1271</v>
      </c>
      <c r="T101" t="s">
        <v>80</v>
      </c>
      <c r="U101" t="s">
        <v>80</v>
      </c>
      <c r="V101" t="s">
        <v>1272</v>
      </c>
      <c r="W101" t="s">
        <v>80</v>
      </c>
      <c r="X101" t="s">
        <v>1273</v>
      </c>
      <c r="Y101" t="s">
        <v>80</v>
      </c>
    </row>
    <row r="102" ht="409.5" spans="1:25">
      <c r="A102" t="s">
        <v>1274</v>
      </c>
      <c r="B102" t="s">
        <v>329</v>
      </c>
      <c r="C102" t="s">
        <v>17</v>
      </c>
      <c r="D102" t="s">
        <v>1275</v>
      </c>
      <c r="E102" t="s">
        <v>1276</v>
      </c>
      <c r="F102" t="s">
        <v>1277</v>
      </c>
      <c r="G102" t="s">
        <v>15</v>
      </c>
      <c r="H102" t="s">
        <v>1278</v>
      </c>
      <c r="I102" t="s">
        <v>93</v>
      </c>
      <c r="J102" t="s">
        <v>1279</v>
      </c>
      <c r="K102" t="s">
        <v>1280</v>
      </c>
      <c r="L102" t="s">
        <v>125</v>
      </c>
      <c r="M102" t="s">
        <v>308</v>
      </c>
      <c r="N102" t="s">
        <v>535</v>
      </c>
      <c r="O102" t="s">
        <v>80</v>
      </c>
      <c r="P102" t="s">
        <v>81</v>
      </c>
      <c r="Q102" t="s">
        <v>114</v>
      </c>
      <c r="R102" t="s">
        <v>1281</v>
      </c>
      <c r="S102" t="s">
        <v>1282</v>
      </c>
      <c r="T102" t="s">
        <v>80</v>
      </c>
      <c r="U102" t="s">
        <v>80</v>
      </c>
      <c r="V102" t="s">
        <v>80</v>
      </c>
      <c r="W102" t="s">
        <v>80</v>
      </c>
      <c r="X102" s="1" t="s">
        <v>1283</v>
      </c>
      <c r="Y102" t="s">
        <v>80</v>
      </c>
    </row>
    <row r="103" spans="1:25">
      <c r="A103" t="s">
        <v>1284</v>
      </c>
      <c r="B103" t="s">
        <v>329</v>
      </c>
      <c r="C103" t="s">
        <v>17</v>
      </c>
      <c r="D103" t="s">
        <v>1285</v>
      </c>
      <c r="E103" t="s">
        <v>1286</v>
      </c>
      <c r="F103" t="s">
        <v>1287</v>
      </c>
      <c r="G103" t="s">
        <v>15</v>
      </c>
      <c r="H103" t="s">
        <v>1288</v>
      </c>
      <c r="I103" t="s">
        <v>93</v>
      </c>
      <c r="J103" t="s">
        <v>1289</v>
      </c>
      <c r="K103" t="s">
        <v>737</v>
      </c>
      <c r="L103" t="s">
        <v>125</v>
      </c>
      <c r="M103" t="s">
        <v>1290</v>
      </c>
      <c r="N103" t="s">
        <v>1291</v>
      </c>
      <c r="O103" t="s">
        <v>80</v>
      </c>
      <c r="P103" t="s">
        <v>81</v>
      </c>
      <c r="Q103" t="s">
        <v>82</v>
      </c>
      <c r="R103" t="s">
        <v>1292</v>
      </c>
      <c r="S103" t="s">
        <v>1293</v>
      </c>
      <c r="T103" t="s">
        <v>80</v>
      </c>
      <c r="U103" t="s">
        <v>80</v>
      </c>
      <c r="V103" t="s">
        <v>80</v>
      </c>
      <c r="W103" t="s">
        <v>80</v>
      </c>
      <c r="X103" t="s">
        <v>1294</v>
      </c>
      <c r="Y103" t="s">
        <v>80</v>
      </c>
    </row>
    <row r="104" spans="1:25">
      <c r="A104" t="s">
        <v>1295</v>
      </c>
      <c r="B104" t="s">
        <v>329</v>
      </c>
      <c r="C104" t="s">
        <v>17</v>
      </c>
      <c r="D104" t="s">
        <v>1296</v>
      </c>
      <c r="E104" t="s">
        <v>1297</v>
      </c>
      <c r="F104" t="s">
        <v>1298</v>
      </c>
      <c r="G104" t="s">
        <v>15</v>
      </c>
      <c r="H104" t="s">
        <v>1299</v>
      </c>
      <c r="I104" t="s">
        <v>93</v>
      </c>
      <c r="J104" t="s">
        <v>522</v>
      </c>
      <c r="K104" t="s">
        <v>433</v>
      </c>
      <c r="L104" t="s">
        <v>77</v>
      </c>
      <c r="M104" t="s">
        <v>1300</v>
      </c>
      <c r="N104" t="s">
        <v>258</v>
      </c>
      <c r="O104" t="s">
        <v>80</v>
      </c>
      <c r="P104" t="s">
        <v>81</v>
      </c>
      <c r="Q104" t="s">
        <v>99</v>
      </c>
      <c r="R104" t="s">
        <v>80</v>
      </c>
      <c r="S104" t="s">
        <v>1301</v>
      </c>
      <c r="T104" t="s">
        <v>80</v>
      </c>
      <c r="U104" t="s">
        <v>80</v>
      </c>
      <c r="V104" t="s">
        <v>80</v>
      </c>
      <c r="W104" t="s">
        <v>80</v>
      </c>
      <c r="X104" t="s">
        <v>1302</v>
      </c>
      <c r="Y104" t="s">
        <v>80</v>
      </c>
    </row>
    <row r="105" spans="1:25">
      <c r="A105" t="s">
        <v>1303</v>
      </c>
      <c r="B105" t="s">
        <v>329</v>
      </c>
      <c r="C105" t="s">
        <v>17</v>
      </c>
      <c r="D105" t="s">
        <v>1304</v>
      </c>
      <c r="E105" t="s">
        <v>1305</v>
      </c>
      <c r="F105" t="s">
        <v>1306</v>
      </c>
      <c r="G105" t="s">
        <v>15</v>
      </c>
      <c r="H105" t="s">
        <v>1307</v>
      </c>
      <c r="I105" t="s">
        <v>93</v>
      </c>
      <c r="J105" t="s">
        <v>373</v>
      </c>
      <c r="K105" t="s">
        <v>433</v>
      </c>
      <c r="L105" t="s">
        <v>77</v>
      </c>
      <c r="M105" t="s">
        <v>296</v>
      </c>
      <c r="N105" t="s">
        <v>1308</v>
      </c>
      <c r="O105" t="s">
        <v>80</v>
      </c>
      <c r="P105" t="s">
        <v>81</v>
      </c>
      <c r="Q105" t="s">
        <v>142</v>
      </c>
      <c r="R105" t="s">
        <v>80</v>
      </c>
      <c r="S105" t="s">
        <v>1309</v>
      </c>
      <c r="T105" t="s">
        <v>204</v>
      </c>
      <c r="U105" t="s">
        <v>1310</v>
      </c>
      <c r="V105" t="s">
        <v>80</v>
      </c>
      <c r="W105" t="s">
        <v>1311</v>
      </c>
      <c r="X105" t="s">
        <v>1312</v>
      </c>
      <c r="Y105" t="s">
        <v>80</v>
      </c>
    </row>
    <row r="106" spans="1:25">
      <c r="A106" t="s">
        <v>1313</v>
      </c>
      <c r="B106" t="s">
        <v>329</v>
      </c>
      <c r="C106" t="s">
        <v>17</v>
      </c>
      <c r="D106" t="s">
        <v>1314</v>
      </c>
      <c r="E106" t="s">
        <v>1315</v>
      </c>
      <c r="F106" t="s">
        <v>1316</v>
      </c>
      <c r="G106" t="s">
        <v>15</v>
      </c>
      <c r="H106" t="s">
        <v>834</v>
      </c>
      <c r="I106" t="s">
        <v>93</v>
      </c>
      <c r="J106" t="s">
        <v>109</v>
      </c>
      <c r="K106" t="s">
        <v>448</v>
      </c>
      <c r="L106" t="s">
        <v>696</v>
      </c>
      <c r="M106" t="s">
        <v>1317</v>
      </c>
      <c r="N106" t="s">
        <v>883</v>
      </c>
      <c r="O106" t="s">
        <v>98</v>
      </c>
      <c r="P106" t="s">
        <v>81</v>
      </c>
      <c r="Q106" t="s">
        <v>99</v>
      </c>
      <c r="R106" t="s">
        <v>1318</v>
      </c>
      <c r="S106" t="s">
        <v>1319</v>
      </c>
      <c r="T106" t="s">
        <v>80</v>
      </c>
      <c r="U106" t="s">
        <v>80</v>
      </c>
      <c r="V106" t="s">
        <v>80</v>
      </c>
      <c r="W106" t="s">
        <v>80</v>
      </c>
      <c r="X106" t="s">
        <v>1320</v>
      </c>
      <c r="Y106" t="s">
        <v>80</v>
      </c>
    </row>
    <row r="107" spans="1:25">
      <c r="A107" t="s">
        <v>1321</v>
      </c>
      <c r="B107" t="s">
        <v>329</v>
      </c>
      <c r="C107" t="s">
        <v>17</v>
      </c>
      <c r="D107" t="s">
        <v>1322</v>
      </c>
      <c r="E107" t="s">
        <v>1323</v>
      </c>
      <c r="F107" t="s">
        <v>1324</v>
      </c>
      <c r="G107" t="s">
        <v>15</v>
      </c>
      <c r="H107" t="s">
        <v>1325</v>
      </c>
      <c r="I107" t="s">
        <v>93</v>
      </c>
      <c r="J107" t="s">
        <v>1326</v>
      </c>
      <c r="K107" t="s">
        <v>433</v>
      </c>
      <c r="L107" t="s">
        <v>77</v>
      </c>
      <c r="M107" t="s">
        <v>1327</v>
      </c>
      <c r="N107" t="s">
        <v>258</v>
      </c>
      <c r="O107" t="s">
        <v>461</v>
      </c>
      <c r="P107" t="s">
        <v>81</v>
      </c>
      <c r="Q107" t="s">
        <v>82</v>
      </c>
      <c r="R107" t="s">
        <v>1328</v>
      </c>
      <c r="S107" t="s">
        <v>1327</v>
      </c>
      <c r="T107" t="s">
        <v>973</v>
      </c>
      <c r="U107" t="s">
        <v>80</v>
      </c>
      <c r="V107" t="s">
        <v>478</v>
      </c>
      <c r="W107" t="s">
        <v>80</v>
      </c>
      <c r="X107" t="s">
        <v>1329</v>
      </c>
      <c r="Y107" t="s">
        <v>1330</v>
      </c>
    </row>
    <row r="108" spans="1:25">
      <c r="A108" t="s">
        <v>1331</v>
      </c>
      <c r="B108" t="s">
        <v>329</v>
      </c>
      <c r="C108" t="s">
        <v>17</v>
      </c>
      <c r="D108" t="s">
        <v>1332</v>
      </c>
      <c r="E108" t="s">
        <v>1333</v>
      </c>
      <c r="F108" t="s">
        <v>1334</v>
      </c>
      <c r="G108" t="s">
        <v>15</v>
      </c>
      <c r="H108" t="s">
        <v>1335</v>
      </c>
      <c r="I108" t="s">
        <v>93</v>
      </c>
      <c r="J108" t="s">
        <v>373</v>
      </c>
      <c r="K108" t="s">
        <v>433</v>
      </c>
      <c r="L108" t="s">
        <v>77</v>
      </c>
      <c r="M108" t="s">
        <v>335</v>
      </c>
      <c r="N108" t="s">
        <v>1336</v>
      </c>
      <c r="O108" t="s">
        <v>80</v>
      </c>
      <c r="P108" t="s">
        <v>81</v>
      </c>
      <c r="Q108" t="s">
        <v>142</v>
      </c>
      <c r="R108" t="s">
        <v>80</v>
      </c>
      <c r="S108" t="s">
        <v>1337</v>
      </c>
      <c r="T108" t="s">
        <v>80</v>
      </c>
      <c r="U108" t="s">
        <v>80</v>
      </c>
      <c r="V108" t="s">
        <v>80</v>
      </c>
      <c r="W108" t="s">
        <v>80</v>
      </c>
      <c r="X108" t="s">
        <v>1338</v>
      </c>
      <c r="Y108" t="s">
        <v>80</v>
      </c>
    </row>
    <row r="109" spans="1:25">
      <c r="A109" t="s">
        <v>1339</v>
      </c>
      <c r="B109" t="s">
        <v>329</v>
      </c>
      <c r="C109" t="s">
        <v>17</v>
      </c>
      <c r="D109" t="s">
        <v>1340</v>
      </c>
      <c r="E109" t="s">
        <v>1341</v>
      </c>
      <c r="F109" t="s">
        <v>1342</v>
      </c>
      <c r="G109" t="s">
        <v>15</v>
      </c>
      <c r="H109" t="s">
        <v>1343</v>
      </c>
      <c r="I109" t="s">
        <v>74</v>
      </c>
      <c r="J109" t="s">
        <v>1089</v>
      </c>
      <c r="K109" t="s">
        <v>1344</v>
      </c>
      <c r="L109" t="s">
        <v>77</v>
      </c>
      <c r="M109" t="s">
        <v>1345</v>
      </c>
      <c r="N109" t="s">
        <v>112</v>
      </c>
      <c r="O109" t="s">
        <v>80</v>
      </c>
      <c r="P109" t="s">
        <v>113</v>
      </c>
      <c r="Q109" t="s">
        <v>114</v>
      </c>
      <c r="R109" t="s">
        <v>80</v>
      </c>
      <c r="S109" t="s">
        <v>1346</v>
      </c>
      <c r="T109" t="s">
        <v>1105</v>
      </c>
      <c r="U109" t="s">
        <v>1347</v>
      </c>
      <c r="V109" t="s">
        <v>80</v>
      </c>
      <c r="W109" t="s">
        <v>80</v>
      </c>
      <c r="X109" t="s">
        <v>1348</v>
      </c>
      <c r="Y109" t="s">
        <v>80</v>
      </c>
    </row>
    <row r="110" spans="1:25">
      <c r="A110" t="s">
        <v>1349</v>
      </c>
      <c r="B110" t="s">
        <v>329</v>
      </c>
      <c r="C110" t="s">
        <v>17</v>
      </c>
      <c r="D110" t="s">
        <v>1350</v>
      </c>
      <c r="E110" t="s">
        <v>1351</v>
      </c>
      <c r="F110" t="s">
        <v>1352</v>
      </c>
      <c r="G110" t="s">
        <v>15</v>
      </c>
      <c r="H110" t="s">
        <v>1353</v>
      </c>
      <c r="I110" t="s">
        <v>93</v>
      </c>
      <c r="J110" t="s">
        <v>1241</v>
      </c>
      <c r="K110" t="s">
        <v>433</v>
      </c>
      <c r="L110" t="s">
        <v>77</v>
      </c>
      <c r="M110" t="s">
        <v>296</v>
      </c>
      <c r="N110" t="s">
        <v>127</v>
      </c>
      <c r="O110" t="s">
        <v>80</v>
      </c>
      <c r="P110" t="s">
        <v>81</v>
      </c>
      <c r="Q110" t="s">
        <v>201</v>
      </c>
      <c r="R110" t="s">
        <v>80</v>
      </c>
      <c r="S110" t="s">
        <v>1354</v>
      </c>
      <c r="T110" t="s">
        <v>80</v>
      </c>
      <c r="U110" t="s">
        <v>80</v>
      </c>
      <c r="V110" t="s">
        <v>1355</v>
      </c>
      <c r="W110" t="s">
        <v>80</v>
      </c>
      <c r="X110" t="s">
        <v>1356</v>
      </c>
      <c r="Y110" t="s">
        <v>1357</v>
      </c>
    </row>
    <row r="111" spans="1:25">
      <c r="A111" t="s">
        <v>1358</v>
      </c>
      <c r="B111" t="s">
        <v>329</v>
      </c>
      <c r="C111" t="s">
        <v>17</v>
      </c>
      <c r="D111" t="s">
        <v>1359</v>
      </c>
      <c r="E111" t="s">
        <v>1360</v>
      </c>
      <c r="F111" t="s">
        <v>1361</v>
      </c>
      <c r="G111" t="s">
        <v>15</v>
      </c>
      <c r="H111" t="s">
        <v>1362</v>
      </c>
      <c r="I111" t="s">
        <v>93</v>
      </c>
      <c r="J111" t="s">
        <v>1363</v>
      </c>
      <c r="K111" t="s">
        <v>1364</v>
      </c>
      <c r="L111" t="s">
        <v>77</v>
      </c>
      <c r="M111" t="s">
        <v>296</v>
      </c>
      <c r="N111" t="s">
        <v>535</v>
      </c>
      <c r="O111" t="s">
        <v>677</v>
      </c>
      <c r="P111" t="s">
        <v>81</v>
      </c>
      <c r="Q111" t="s">
        <v>114</v>
      </c>
      <c r="R111" t="s">
        <v>1365</v>
      </c>
      <c r="S111" t="s">
        <v>1366</v>
      </c>
      <c r="T111" t="s">
        <v>1367</v>
      </c>
      <c r="U111" t="s">
        <v>535</v>
      </c>
      <c r="V111" t="s">
        <v>80</v>
      </c>
      <c r="W111" t="s">
        <v>80</v>
      </c>
      <c r="X111" t="s">
        <v>1368</v>
      </c>
      <c r="Y111" t="s">
        <v>80</v>
      </c>
    </row>
    <row r="112" spans="1:25">
      <c r="A112" t="s">
        <v>1369</v>
      </c>
      <c r="B112" t="s">
        <v>329</v>
      </c>
      <c r="C112" t="s">
        <v>17</v>
      </c>
      <c r="D112" t="s">
        <v>1370</v>
      </c>
      <c r="E112" t="s">
        <v>1371</v>
      </c>
      <c r="F112" t="s">
        <v>1370</v>
      </c>
      <c r="G112" t="s">
        <v>15</v>
      </c>
      <c r="H112" t="s">
        <v>1372</v>
      </c>
      <c r="I112" t="s">
        <v>93</v>
      </c>
      <c r="J112" t="s">
        <v>522</v>
      </c>
      <c r="K112" t="s">
        <v>1373</v>
      </c>
      <c r="L112" t="s">
        <v>77</v>
      </c>
      <c r="M112" t="s">
        <v>78</v>
      </c>
      <c r="N112" t="s">
        <v>408</v>
      </c>
      <c r="O112" t="s">
        <v>80</v>
      </c>
      <c r="P112" t="s">
        <v>113</v>
      </c>
      <c r="Q112" t="s">
        <v>82</v>
      </c>
      <c r="R112" t="s">
        <v>80</v>
      </c>
      <c r="S112" t="s">
        <v>1374</v>
      </c>
      <c r="T112" t="s">
        <v>337</v>
      </c>
      <c r="U112" t="s">
        <v>1375</v>
      </c>
      <c r="V112" t="s">
        <v>80</v>
      </c>
      <c r="W112" t="s">
        <v>80</v>
      </c>
      <c r="X112" t="s">
        <v>1376</v>
      </c>
      <c r="Y112" t="s">
        <v>1377</v>
      </c>
    </row>
    <row r="113" spans="1:25">
      <c r="A113" t="s">
        <v>1378</v>
      </c>
      <c r="B113" t="s">
        <v>329</v>
      </c>
      <c r="C113" t="s">
        <v>17</v>
      </c>
      <c r="D113" t="s">
        <v>1379</v>
      </c>
      <c r="E113" t="s">
        <v>1380</v>
      </c>
      <c r="F113" t="s">
        <v>1381</v>
      </c>
      <c r="G113" t="s">
        <v>15</v>
      </c>
      <c r="H113" t="s">
        <v>1382</v>
      </c>
      <c r="I113" t="s">
        <v>93</v>
      </c>
      <c r="J113" t="s">
        <v>1383</v>
      </c>
      <c r="K113" t="s">
        <v>433</v>
      </c>
      <c r="L113" t="s">
        <v>77</v>
      </c>
      <c r="M113" t="s">
        <v>1300</v>
      </c>
      <c r="N113" t="s">
        <v>1384</v>
      </c>
      <c r="O113" t="s">
        <v>80</v>
      </c>
      <c r="P113" t="s">
        <v>81</v>
      </c>
      <c r="Q113" t="s">
        <v>82</v>
      </c>
      <c r="R113" t="s">
        <v>80</v>
      </c>
      <c r="S113" t="s">
        <v>1385</v>
      </c>
      <c r="T113" t="s">
        <v>1105</v>
      </c>
      <c r="U113" t="s">
        <v>283</v>
      </c>
      <c r="V113" t="s">
        <v>1386</v>
      </c>
      <c r="W113" t="s">
        <v>80</v>
      </c>
      <c r="X113" t="s">
        <v>1387</v>
      </c>
      <c r="Y113" t="s">
        <v>1388</v>
      </c>
    </row>
    <row r="114" spans="1:25">
      <c r="A114" t="s">
        <v>1389</v>
      </c>
      <c r="B114" t="s">
        <v>329</v>
      </c>
      <c r="C114" t="s">
        <v>17</v>
      </c>
      <c r="D114" t="s">
        <v>1390</v>
      </c>
      <c r="E114" t="s">
        <v>1391</v>
      </c>
      <c r="F114" t="s">
        <v>1392</v>
      </c>
      <c r="G114" t="s">
        <v>15</v>
      </c>
      <c r="H114" t="s">
        <v>1393</v>
      </c>
      <c r="I114" t="s">
        <v>93</v>
      </c>
      <c r="J114" t="s">
        <v>373</v>
      </c>
      <c r="K114" t="s">
        <v>433</v>
      </c>
      <c r="L114" t="s">
        <v>77</v>
      </c>
      <c r="M114" t="s">
        <v>1394</v>
      </c>
      <c r="N114" t="s">
        <v>676</v>
      </c>
      <c r="O114" t="s">
        <v>310</v>
      </c>
      <c r="P114" t="s">
        <v>113</v>
      </c>
      <c r="Q114" t="s">
        <v>201</v>
      </c>
      <c r="R114" t="s">
        <v>1395</v>
      </c>
      <c r="S114" t="s">
        <v>1396</v>
      </c>
      <c r="T114" t="s">
        <v>1397</v>
      </c>
      <c r="U114" t="s">
        <v>1398</v>
      </c>
      <c r="V114" t="s">
        <v>80</v>
      </c>
      <c r="W114" t="s">
        <v>80</v>
      </c>
      <c r="X114" t="s">
        <v>1399</v>
      </c>
      <c r="Y114" t="s">
        <v>80</v>
      </c>
    </row>
    <row r="115" spans="1:25">
      <c r="A115" t="s">
        <v>1400</v>
      </c>
      <c r="B115" t="s">
        <v>329</v>
      </c>
      <c r="C115" t="s">
        <v>18</v>
      </c>
      <c r="D115" t="s">
        <v>1401</v>
      </c>
      <c r="E115" t="s">
        <v>1402</v>
      </c>
      <c r="F115" t="s">
        <v>1403</v>
      </c>
      <c r="G115" t="s">
        <v>31</v>
      </c>
      <c r="H115" t="s">
        <v>1404</v>
      </c>
      <c r="I115" t="s">
        <v>93</v>
      </c>
      <c r="J115" t="s">
        <v>1405</v>
      </c>
      <c r="K115" t="s">
        <v>1406</v>
      </c>
      <c r="L115" t="s">
        <v>125</v>
      </c>
      <c r="M115" t="s">
        <v>1407</v>
      </c>
      <c r="N115" t="s">
        <v>1408</v>
      </c>
      <c r="O115" t="s">
        <v>80</v>
      </c>
      <c r="P115" t="s">
        <v>81</v>
      </c>
      <c r="Q115" t="s">
        <v>82</v>
      </c>
      <c r="R115" t="s">
        <v>80</v>
      </c>
      <c r="S115" t="s">
        <v>1409</v>
      </c>
      <c r="T115" t="s">
        <v>80</v>
      </c>
      <c r="U115" t="s">
        <v>80</v>
      </c>
      <c r="V115" t="s">
        <v>80</v>
      </c>
      <c r="W115" t="s">
        <v>80</v>
      </c>
      <c r="X115" t="s">
        <v>1410</v>
      </c>
      <c r="Y115" t="s">
        <v>1411</v>
      </c>
    </row>
    <row r="116" spans="1:25">
      <c r="A116" t="s">
        <v>1412</v>
      </c>
      <c r="B116" t="s">
        <v>329</v>
      </c>
      <c r="C116" t="s">
        <v>18</v>
      </c>
      <c r="D116" t="s">
        <v>1413</v>
      </c>
      <c r="E116" t="s">
        <v>1414</v>
      </c>
      <c r="F116" t="s">
        <v>1415</v>
      </c>
      <c r="G116" t="s">
        <v>15</v>
      </c>
      <c r="H116" t="s">
        <v>1416</v>
      </c>
      <c r="I116" t="s">
        <v>93</v>
      </c>
      <c r="J116" t="s">
        <v>522</v>
      </c>
      <c r="K116" t="s">
        <v>1406</v>
      </c>
      <c r="L116" t="s">
        <v>125</v>
      </c>
      <c r="M116" t="s">
        <v>1417</v>
      </c>
      <c r="N116" t="s">
        <v>1418</v>
      </c>
      <c r="O116" t="s">
        <v>254</v>
      </c>
      <c r="P116" t="s">
        <v>81</v>
      </c>
      <c r="Q116" t="s">
        <v>82</v>
      </c>
      <c r="R116" t="s">
        <v>1419</v>
      </c>
      <c r="S116" t="s">
        <v>1420</v>
      </c>
      <c r="T116" t="s">
        <v>204</v>
      </c>
      <c r="U116" t="s">
        <v>1418</v>
      </c>
      <c r="V116" t="s">
        <v>522</v>
      </c>
      <c r="W116" t="s">
        <v>1421</v>
      </c>
      <c r="X116" t="s">
        <v>1422</v>
      </c>
      <c r="Y116" t="s">
        <v>1423</v>
      </c>
    </row>
    <row r="117" spans="1:25">
      <c r="A117" t="s">
        <v>1424</v>
      </c>
      <c r="B117" t="s">
        <v>329</v>
      </c>
      <c r="C117" t="s">
        <v>18</v>
      </c>
      <c r="D117" t="s">
        <v>1425</v>
      </c>
      <c r="E117" t="s">
        <v>1426</v>
      </c>
      <c r="F117" t="s">
        <v>1427</v>
      </c>
      <c r="G117" t="s">
        <v>31</v>
      </c>
      <c r="H117" t="s">
        <v>1428</v>
      </c>
      <c r="I117" t="s">
        <v>93</v>
      </c>
      <c r="J117" t="s">
        <v>1429</v>
      </c>
      <c r="K117" t="s">
        <v>1406</v>
      </c>
      <c r="L117" t="s">
        <v>125</v>
      </c>
      <c r="M117" t="s">
        <v>1430</v>
      </c>
      <c r="N117" t="s">
        <v>1431</v>
      </c>
      <c r="O117" t="s">
        <v>461</v>
      </c>
      <c r="P117" t="s">
        <v>113</v>
      </c>
      <c r="Q117" t="s">
        <v>142</v>
      </c>
      <c r="R117" t="s">
        <v>1432</v>
      </c>
      <c r="S117" t="s">
        <v>1433</v>
      </c>
      <c r="T117" t="s">
        <v>1170</v>
      </c>
      <c r="U117" t="s">
        <v>1434</v>
      </c>
      <c r="V117" t="s">
        <v>222</v>
      </c>
      <c r="W117" t="s">
        <v>1435</v>
      </c>
      <c r="X117" t="s">
        <v>1436</v>
      </c>
      <c r="Y117" t="s">
        <v>1437</v>
      </c>
    </row>
    <row r="118" spans="1:25">
      <c r="A118" t="s">
        <v>1438</v>
      </c>
      <c r="B118" t="s">
        <v>329</v>
      </c>
      <c r="C118" t="s">
        <v>18</v>
      </c>
      <c r="D118" t="s">
        <v>1439</v>
      </c>
      <c r="E118" t="s">
        <v>1440</v>
      </c>
      <c r="F118" t="s">
        <v>1441</v>
      </c>
      <c r="G118" t="s">
        <v>31</v>
      </c>
      <c r="H118" t="s">
        <v>1442</v>
      </c>
      <c r="I118" t="s">
        <v>93</v>
      </c>
      <c r="J118" t="s">
        <v>373</v>
      </c>
      <c r="K118" t="s">
        <v>1406</v>
      </c>
      <c r="L118" t="s">
        <v>77</v>
      </c>
      <c r="M118" t="s">
        <v>1443</v>
      </c>
      <c r="N118" t="s">
        <v>1444</v>
      </c>
      <c r="O118" t="s">
        <v>1445</v>
      </c>
      <c r="P118" t="s">
        <v>81</v>
      </c>
      <c r="Q118" t="s">
        <v>142</v>
      </c>
      <c r="R118" t="s">
        <v>1446</v>
      </c>
      <c r="S118" t="s">
        <v>1447</v>
      </c>
      <c r="T118" t="s">
        <v>1448</v>
      </c>
      <c r="U118" t="s">
        <v>1449</v>
      </c>
      <c r="V118" t="s">
        <v>1450</v>
      </c>
      <c r="W118" t="s">
        <v>80</v>
      </c>
      <c r="X118" t="s">
        <v>1451</v>
      </c>
      <c r="Y118" t="s">
        <v>80</v>
      </c>
    </row>
    <row r="119" spans="1:25">
      <c r="A119" t="s">
        <v>1452</v>
      </c>
      <c r="B119" t="s">
        <v>329</v>
      </c>
      <c r="C119" t="s">
        <v>18</v>
      </c>
      <c r="D119" t="s">
        <v>1453</v>
      </c>
      <c r="E119" t="s">
        <v>1454</v>
      </c>
      <c r="F119" t="s">
        <v>1455</v>
      </c>
      <c r="G119" t="s">
        <v>15</v>
      </c>
      <c r="H119" t="s">
        <v>1456</v>
      </c>
      <c r="I119" t="s">
        <v>93</v>
      </c>
      <c r="J119" t="s">
        <v>1457</v>
      </c>
      <c r="K119" t="s">
        <v>1406</v>
      </c>
      <c r="L119" t="s">
        <v>125</v>
      </c>
      <c r="M119" t="s">
        <v>1458</v>
      </c>
      <c r="N119" t="s">
        <v>1459</v>
      </c>
      <c r="O119" t="s">
        <v>80</v>
      </c>
      <c r="P119" t="s">
        <v>113</v>
      </c>
      <c r="Q119" t="s">
        <v>142</v>
      </c>
      <c r="R119" t="s">
        <v>80</v>
      </c>
      <c r="S119" t="s">
        <v>1460</v>
      </c>
      <c r="T119" t="s">
        <v>930</v>
      </c>
      <c r="U119" t="s">
        <v>1461</v>
      </c>
      <c r="V119" t="s">
        <v>80</v>
      </c>
      <c r="W119" t="s">
        <v>80</v>
      </c>
      <c r="X119" t="s">
        <v>1462</v>
      </c>
      <c r="Y119" t="s">
        <v>1463</v>
      </c>
    </row>
    <row r="120" spans="1:25">
      <c r="A120" t="s">
        <v>1464</v>
      </c>
      <c r="B120" t="s">
        <v>329</v>
      </c>
      <c r="C120" t="s">
        <v>18</v>
      </c>
      <c r="D120" t="s">
        <v>1465</v>
      </c>
      <c r="E120" t="s">
        <v>1466</v>
      </c>
      <c r="F120" t="s">
        <v>1467</v>
      </c>
      <c r="G120" t="s">
        <v>31</v>
      </c>
      <c r="H120" t="s">
        <v>1468</v>
      </c>
      <c r="I120" t="s">
        <v>93</v>
      </c>
      <c r="J120" t="s">
        <v>109</v>
      </c>
      <c r="K120" t="s">
        <v>1406</v>
      </c>
      <c r="L120" t="s">
        <v>77</v>
      </c>
      <c r="M120" t="s">
        <v>1469</v>
      </c>
      <c r="N120" t="s">
        <v>1470</v>
      </c>
      <c r="O120" t="s">
        <v>1471</v>
      </c>
      <c r="P120" t="s">
        <v>113</v>
      </c>
      <c r="Q120" t="s">
        <v>142</v>
      </c>
      <c r="R120" t="s">
        <v>1472</v>
      </c>
      <c r="S120" t="s">
        <v>1473</v>
      </c>
      <c r="T120" t="s">
        <v>204</v>
      </c>
      <c r="U120" t="s">
        <v>1474</v>
      </c>
      <c r="V120" t="s">
        <v>1272</v>
      </c>
      <c r="W120" t="s">
        <v>1475</v>
      </c>
      <c r="X120" t="s">
        <v>1476</v>
      </c>
      <c r="Y120" t="s">
        <v>1477</v>
      </c>
    </row>
    <row r="121" spans="1:25">
      <c r="A121" t="s">
        <v>1478</v>
      </c>
      <c r="B121" t="s">
        <v>329</v>
      </c>
      <c r="C121" t="s">
        <v>18</v>
      </c>
      <c r="D121" t="s">
        <v>1479</v>
      </c>
      <c r="E121" t="s">
        <v>1480</v>
      </c>
      <c r="F121" t="s">
        <v>1481</v>
      </c>
      <c r="G121" t="s">
        <v>15</v>
      </c>
      <c r="H121" t="s">
        <v>1482</v>
      </c>
      <c r="I121" t="s">
        <v>93</v>
      </c>
      <c r="J121" t="s">
        <v>522</v>
      </c>
      <c r="K121" t="s">
        <v>1406</v>
      </c>
      <c r="L121" t="s">
        <v>77</v>
      </c>
      <c r="M121" t="s">
        <v>1483</v>
      </c>
      <c r="N121" t="s">
        <v>1484</v>
      </c>
      <c r="O121" t="s">
        <v>80</v>
      </c>
      <c r="P121" t="s">
        <v>200</v>
      </c>
      <c r="Q121" t="s">
        <v>99</v>
      </c>
      <c r="R121" t="s">
        <v>80</v>
      </c>
      <c r="S121" t="s">
        <v>1485</v>
      </c>
      <c r="T121" t="s">
        <v>80</v>
      </c>
      <c r="U121" t="s">
        <v>80</v>
      </c>
      <c r="V121" t="s">
        <v>80</v>
      </c>
      <c r="W121" t="s">
        <v>80</v>
      </c>
      <c r="X121" t="s">
        <v>1486</v>
      </c>
      <c r="Y121" t="s">
        <v>80</v>
      </c>
    </row>
    <row r="122" spans="1:25">
      <c r="A122" t="s">
        <v>1487</v>
      </c>
      <c r="B122" t="s">
        <v>329</v>
      </c>
      <c r="C122" t="s">
        <v>18</v>
      </c>
      <c r="D122" t="s">
        <v>1488</v>
      </c>
      <c r="E122" t="s">
        <v>1489</v>
      </c>
      <c r="F122" t="s">
        <v>1490</v>
      </c>
      <c r="G122" t="s">
        <v>15</v>
      </c>
      <c r="H122" t="s">
        <v>1491</v>
      </c>
      <c r="I122" t="s">
        <v>93</v>
      </c>
      <c r="J122" t="s">
        <v>123</v>
      </c>
      <c r="K122" t="s">
        <v>1406</v>
      </c>
      <c r="L122" t="s">
        <v>125</v>
      </c>
      <c r="M122" t="s">
        <v>242</v>
      </c>
      <c r="N122" t="s">
        <v>1492</v>
      </c>
      <c r="O122" t="s">
        <v>677</v>
      </c>
      <c r="P122" t="s">
        <v>81</v>
      </c>
      <c r="Q122" t="s">
        <v>201</v>
      </c>
      <c r="R122" t="s">
        <v>80</v>
      </c>
      <c r="S122" t="s">
        <v>1493</v>
      </c>
      <c r="T122" t="s">
        <v>127</v>
      </c>
      <c r="U122" t="s">
        <v>127</v>
      </c>
      <c r="V122" t="s">
        <v>242</v>
      </c>
      <c r="W122" t="s">
        <v>80</v>
      </c>
      <c r="X122" t="s">
        <v>1494</v>
      </c>
      <c r="Y122" t="s">
        <v>1494</v>
      </c>
    </row>
    <row r="123" spans="1:25">
      <c r="A123" t="s">
        <v>1495</v>
      </c>
      <c r="B123" t="s">
        <v>329</v>
      </c>
      <c r="C123" t="s">
        <v>19</v>
      </c>
      <c r="D123" t="s">
        <v>1496</v>
      </c>
      <c r="E123" t="s">
        <v>1497</v>
      </c>
      <c r="F123" t="s">
        <v>1498</v>
      </c>
      <c r="G123" t="s">
        <v>15</v>
      </c>
      <c r="H123" t="s">
        <v>1499</v>
      </c>
      <c r="I123" t="s">
        <v>93</v>
      </c>
      <c r="J123" t="s">
        <v>123</v>
      </c>
      <c r="K123" t="s">
        <v>1500</v>
      </c>
      <c r="L123" t="s">
        <v>77</v>
      </c>
      <c r="M123" t="s">
        <v>643</v>
      </c>
      <c r="N123" t="s">
        <v>336</v>
      </c>
      <c r="O123" t="s">
        <v>859</v>
      </c>
      <c r="P123" t="s">
        <v>81</v>
      </c>
      <c r="Q123" t="s">
        <v>114</v>
      </c>
      <c r="R123" t="s">
        <v>1501</v>
      </c>
      <c r="S123" t="s">
        <v>1502</v>
      </c>
      <c r="T123" t="s">
        <v>1503</v>
      </c>
      <c r="U123" t="s">
        <v>646</v>
      </c>
      <c r="V123" t="s">
        <v>123</v>
      </c>
      <c r="W123" t="s">
        <v>80</v>
      </c>
      <c r="X123" t="s">
        <v>1504</v>
      </c>
      <c r="Y123" t="s">
        <v>1505</v>
      </c>
    </row>
    <row r="124" spans="1:25">
      <c r="A124" t="s">
        <v>1506</v>
      </c>
      <c r="B124" t="s">
        <v>329</v>
      </c>
      <c r="C124" t="s">
        <v>19</v>
      </c>
      <c r="D124" t="s">
        <v>1507</v>
      </c>
      <c r="E124" t="s">
        <v>1508</v>
      </c>
      <c r="F124" t="s">
        <v>1509</v>
      </c>
      <c r="G124" t="s">
        <v>15</v>
      </c>
      <c r="H124" t="s">
        <v>1510</v>
      </c>
      <c r="I124" t="s">
        <v>74</v>
      </c>
      <c r="J124" t="s">
        <v>1089</v>
      </c>
      <c r="K124" t="s">
        <v>1511</v>
      </c>
      <c r="L124" t="s">
        <v>125</v>
      </c>
      <c r="M124" t="s">
        <v>1512</v>
      </c>
      <c r="N124" t="s">
        <v>153</v>
      </c>
      <c r="O124" t="s">
        <v>80</v>
      </c>
      <c r="P124" t="s">
        <v>81</v>
      </c>
      <c r="Q124" t="s">
        <v>201</v>
      </c>
      <c r="R124" t="s">
        <v>1513</v>
      </c>
      <c r="S124" t="s">
        <v>1514</v>
      </c>
      <c r="T124" t="s">
        <v>80</v>
      </c>
      <c r="U124" t="s">
        <v>80</v>
      </c>
      <c r="V124" t="s">
        <v>1089</v>
      </c>
      <c r="W124" t="s">
        <v>80</v>
      </c>
      <c r="X124" t="s">
        <v>1515</v>
      </c>
      <c r="Y124" t="s">
        <v>1516</v>
      </c>
    </row>
    <row r="125" spans="1:25">
      <c r="A125" t="s">
        <v>1517</v>
      </c>
      <c r="B125" t="s">
        <v>329</v>
      </c>
      <c r="C125" t="s">
        <v>19</v>
      </c>
      <c r="D125" t="s">
        <v>1518</v>
      </c>
      <c r="E125" t="s">
        <v>1519</v>
      </c>
      <c r="F125" t="s">
        <v>1520</v>
      </c>
      <c r="G125" t="s">
        <v>15</v>
      </c>
      <c r="H125" t="s">
        <v>1521</v>
      </c>
      <c r="I125" t="s">
        <v>93</v>
      </c>
      <c r="J125" t="s">
        <v>1522</v>
      </c>
      <c r="K125" t="s">
        <v>1523</v>
      </c>
      <c r="L125" t="s">
        <v>77</v>
      </c>
      <c r="M125" t="s">
        <v>1524</v>
      </c>
      <c r="N125" t="s">
        <v>141</v>
      </c>
      <c r="O125" t="s">
        <v>80</v>
      </c>
      <c r="P125" t="s">
        <v>113</v>
      </c>
      <c r="Q125" t="s">
        <v>142</v>
      </c>
      <c r="R125" t="s">
        <v>80</v>
      </c>
      <c r="S125" t="s">
        <v>1525</v>
      </c>
      <c r="T125" t="s">
        <v>80</v>
      </c>
      <c r="U125" t="s">
        <v>80</v>
      </c>
      <c r="V125" t="s">
        <v>80</v>
      </c>
      <c r="W125" t="s">
        <v>80</v>
      </c>
      <c r="X125" t="s">
        <v>1526</v>
      </c>
      <c r="Y125" t="s">
        <v>80</v>
      </c>
    </row>
    <row r="126" spans="1:25">
      <c r="A126" t="s">
        <v>1527</v>
      </c>
      <c r="B126" t="s">
        <v>329</v>
      </c>
      <c r="C126" t="s">
        <v>19</v>
      </c>
      <c r="D126" t="s">
        <v>1528</v>
      </c>
      <c r="E126" t="s">
        <v>1529</v>
      </c>
      <c r="F126" t="s">
        <v>1530</v>
      </c>
      <c r="G126" t="s">
        <v>31</v>
      </c>
      <c r="H126" t="s">
        <v>1531</v>
      </c>
      <c r="I126" t="s">
        <v>93</v>
      </c>
      <c r="J126" t="s">
        <v>1532</v>
      </c>
      <c r="K126" t="s">
        <v>1533</v>
      </c>
      <c r="L126" t="s">
        <v>125</v>
      </c>
      <c r="M126" t="s">
        <v>1534</v>
      </c>
      <c r="N126" t="s">
        <v>258</v>
      </c>
      <c r="O126" t="s">
        <v>254</v>
      </c>
      <c r="P126" t="s">
        <v>81</v>
      </c>
      <c r="Q126" t="s">
        <v>99</v>
      </c>
      <c r="R126" t="s">
        <v>1535</v>
      </c>
      <c r="S126" t="s">
        <v>1536</v>
      </c>
      <c r="T126" t="s">
        <v>80</v>
      </c>
      <c r="U126" t="s">
        <v>80</v>
      </c>
      <c r="V126" t="s">
        <v>80</v>
      </c>
      <c r="W126" t="s">
        <v>80</v>
      </c>
      <c r="X126" t="s">
        <v>1537</v>
      </c>
      <c r="Y126" t="s">
        <v>1538</v>
      </c>
    </row>
    <row r="127" spans="1:25">
      <c r="A127" t="s">
        <v>1539</v>
      </c>
      <c r="B127" t="s">
        <v>329</v>
      </c>
      <c r="C127" t="s">
        <v>19</v>
      </c>
      <c r="D127" t="s">
        <v>1540</v>
      </c>
      <c r="E127" t="s">
        <v>1541</v>
      </c>
      <c r="F127" t="s">
        <v>1542</v>
      </c>
      <c r="G127" t="s">
        <v>15</v>
      </c>
      <c r="H127" t="s">
        <v>1543</v>
      </c>
      <c r="I127" t="s">
        <v>93</v>
      </c>
      <c r="J127" t="s">
        <v>373</v>
      </c>
      <c r="K127" t="s">
        <v>1533</v>
      </c>
      <c r="L127" t="s">
        <v>77</v>
      </c>
      <c r="M127" t="s">
        <v>1544</v>
      </c>
      <c r="N127" t="s">
        <v>141</v>
      </c>
      <c r="O127" t="s">
        <v>254</v>
      </c>
      <c r="P127" t="s">
        <v>81</v>
      </c>
      <c r="Q127" t="s">
        <v>142</v>
      </c>
      <c r="R127" t="s">
        <v>80</v>
      </c>
      <c r="S127" t="s">
        <v>1545</v>
      </c>
      <c r="T127" t="s">
        <v>612</v>
      </c>
      <c r="U127" t="s">
        <v>1546</v>
      </c>
      <c r="V127" t="s">
        <v>478</v>
      </c>
      <c r="W127" t="s">
        <v>80</v>
      </c>
      <c r="X127" t="s">
        <v>1547</v>
      </c>
      <c r="Y127" t="s">
        <v>80</v>
      </c>
    </row>
    <row r="128" spans="1:25">
      <c r="A128" t="s">
        <v>1548</v>
      </c>
      <c r="B128" t="s">
        <v>329</v>
      </c>
      <c r="C128" t="s">
        <v>19</v>
      </c>
      <c r="D128" t="s">
        <v>1549</v>
      </c>
      <c r="E128" t="s">
        <v>1550</v>
      </c>
      <c r="F128" t="s">
        <v>1551</v>
      </c>
      <c r="G128" t="s">
        <v>31</v>
      </c>
      <c r="H128" t="s">
        <v>1552</v>
      </c>
      <c r="I128" t="s">
        <v>74</v>
      </c>
      <c r="J128" t="s">
        <v>1553</v>
      </c>
      <c r="K128" t="s">
        <v>1554</v>
      </c>
      <c r="L128" t="s">
        <v>77</v>
      </c>
      <c r="M128" t="s">
        <v>1345</v>
      </c>
      <c r="N128" t="s">
        <v>749</v>
      </c>
      <c r="O128" t="s">
        <v>1471</v>
      </c>
      <c r="P128" t="s">
        <v>200</v>
      </c>
      <c r="Q128" t="s">
        <v>142</v>
      </c>
      <c r="R128" t="s">
        <v>80</v>
      </c>
      <c r="S128" t="s">
        <v>1555</v>
      </c>
      <c r="T128" t="s">
        <v>1556</v>
      </c>
      <c r="U128" t="s">
        <v>1557</v>
      </c>
      <c r="V128" t="s">
        <v>1558</v>
      </c>
      <c r="W128" t="s">
        <v>80</v>
      </c>
      <c r="X128" t="s">
        <v>1559</v>
      </c>
      <c r="Y128" t="s">
        <v>80</v>
      </c>
    </row>
    <row r="129" spans="1:25">
      <c r="A129" t="s">
        <v>1560</v>
      </c>
      <c r="B129" t="s">
        <v>329</v>
      </c>
      <c r="C129" t="s">
        <v>19</v>
      </c>
      <c r="D129" t="s">
        <v>1561</v>
      </c>
      <c r="E129" t="s">
        <v>1562</v>
      </c>
      <c r="F129" t="s">
        <v>1563</v>
      </c>
      <c r="G129" t="s">
        <v>31</v>
      </c>
      <c r="H129" t="s">
        <v>1564</v>
      </c>
      <c r="I129" t="s">
        <v>93</v>
      </c>
      <c r="J129" t="s">
        <v>1565</v>
      </c>
      <c r="K129" t="s">
        <v>1566</v>
      </c>
      <c r="L129" t="s">
        <v>77</v>
      </c>
      <c r="M129" t="s">
        <v>1567</v>
      </c>
      <c r="N129" t="s">
        <v>1568</v>
      </c>
      <c r="O129" t="s">
        <v>709</v>
      </c>
      <c r="P129" t="s">
        <v>81</v>
      </c>
      <c r="Q129" t="s">
        <v>142</v>
      </c>
      <c r="R129" t="s">
        <v>1569</v>
      </c>
      <c r="S129" t="s">
        <v>1570</v>
      </c>
      <c r="T129" t="s">
        <v>1571</v>
      </c>
      <c r="U129" t="s">
        <v>1572</v>
      </c>
      <c r="V129" t="s">
        <v>1573</v>
      </c>
      <c r="W129" t="s">
        <v>1574</v>
      </c>
      <c r="X129" t="s">
        <v>1575</v>
      </c>
      <c r="Y129" t="s">
        <v>1576</v>
      </c>
    </row>
    <row r="130" ht="409.5" spans="1:25">
      <c r="A130" t="s">
        <v>1577</v>
      </c>
      <c r="B130" t="s">
        <v>329</v>
      </c>
      <c r="C130" t="s">
        <v>19</v>
      </c>
      <c r="D130" t="s">
        <v>1578</v>
      </c>
      <c r="E130" t="s">
        <v>1579</v>
      </c>
      <c r="F130" t="s">
        <v>1580</v>
      </c>
      <c r="G130" t="s">
        <v>15</v>
      </c>
      <c r="H130" t="s">
        <v>1581</v>
      </c>
      <c r="I130" t="s">
        <v>74</v>
      </c>
      <c r="J130" t="s">
        <v>1582</v>
      </c>
      <c r="K130" t="s">
        <v>1523</v>
      </c>
      <c r="L130" t="s">
        <v>77</v>
      </c>
      <c r="M130" t="s">
        <v>1583</v>
      </c>
      <c r="N130" t="s">
        <v>646</v>
      </c>
      <c r="O130" t="s">
        <v>1584</v>
      </c>
      <c r="P130" t="s">
        <v>200</v>
      </c>
      <c r="Q130" t="s">
        <v>82</v>
      </c>
      <c r="R130" t="s">
        <v>1585</v>
      </c>
      <c r="S130" t="s">
        <v>1586</v>
      </c>
      <c r="T130" t="s">
        <v>80</v>
      </c>
      <c r="U130" t="s">
        <v>80</v>
      </c>
      <c r="V130" t="s">
        <v>80</v>
      </c>
      <c r="W130" t="s">
        <v>398</v>
      </c>
      <c r="X130" s="1" t="s">
        <v>1587</v>
      </c>
      <c r="Y130" s="1" t="s">
        <v>1588</v>
      </c>
    </row>
    <row r="131" spans="1:25">
      <c r="A131" t="s">
        <v>1589</v>
      </c>
      <c r="B131" t="s">
        <v>329</v>
      </c>
      <c r="C131" t="s">
        <v>19</v>
      </c>
      <c r="D131" t="s">
        <v>1590</v>
      </c>
      <c r="E131" t="s">
        <v>1591</v>
      </c>
      <c r="F131" t="s">
        <v>1592</v>
      </c>
      <c r="G131" t="s">
        <v>15</v>
      </c>
      <c r="H131" t="s">
        <v>1593</v>
      </c>
      <c r="I131" t="s">
        <v>74</v>
      </c>
      <c r="J131" t="s">
        <v>1594</v>
      </c>
      <c r="K131" t="s">
        <v>1595</v>
      </c>
      <c r="L131" t="s">
        <v>77</v>
      </c>
      <c r="M131" t="s">
        <v>1596</v>
      </c>
      <c r="N131" t="s">
        <v>243</v>
      </c>
      <c r="O131" t="s">
        <v>709</v>
      </c>
      <c r="P131" t="s">
        <v>200</v>
      </c>
      <c r="Q131" t="s">
        <v>82</v>
      </c>
      <c r="R131" t="s">
        <v>1597</v>
      </c>
      <c r="S131" t="s">
        <v>1598</v>
      </c>
      <c r="T131" t="s">
        <v>1599</v>
      </c>
      <c r="U131" t="s">
        <v>1600</v>
      </c>
      <c r="V131" t="s">
        <v>1601</v>
      </c>
      <c r="W131" t="s">
        <v>80</v>
      </c>
      <c r="X131" t="s">
        <v>1602</v>
      </c>
      <c r="Y131" t="s">
        <v>1603</v>
      </c>
    </row>
    <row r="132" spans="1:25">
      <c r="A132" t="s">
        <v>1604</v>
      </c>
      <c r="B132" t="s">
        <v>329</v>
      </c>
      <c r="C132" t="s">
        <v>19</v>
      </c>
      <c r="D132" t="s">
        <v>1605</v>
      </c>
      <c r="E132" t="s">
        <v>1606</v>
      </c>
      <c r="F132" t="s">
        <v>1607</v>
      </c>
      <c r="G132" t="s">
        <v>15</v>
      </c>
      <c r="H132" t="s">
        <v>196</v>
      </c>
      <c r="I132" t="s">
        <v>93</v>
      </c>
      <c r="J132" t="s">
        <v>1608</v>
      </c>
      <c r="K132" t="s">
        <v>1609</v>
      </c>
      <c r="L132" t="s">
        <v>77</v>
      </c>
      <c r="M132" t="s">
        <v>1610</v>
      </c>
      <c r="N132" t="s">
        <v>153</v>
      </c>
      <c r="O132" t="s">
        <v>677</v>
      </c>
      <c r="P132" t="s">
        <v>81</v>
      </c>
      <c r="Q132" t="s">
        <v>99</v>
      </c>
      <c r="R132" t="s">
        <v>1611</v>
      </c>
      <c r="S132" t="s">
        <v>1612</v>
      </c>
      <c r="T132" t="s">
        <v>1613</v>
      </c>
      <c r="U132" t="s">
        <v>591</v>
      </c>
      <c r="V132" t="s">
        <v>80</v>
      </c>
      <c r="W132" t="s">
        <v>80</v>
      </c>
      <c r="X132" t="s">
        <v>1614</v>
      </c>
      <c r="Y132" t="s">
        <v>80</v>
      </c>
    </row>
    <row r="133" spans="1:25">
      <c r="A133" t="s">
        <v>1615</v>
      </c>
      <c r="B133" t="s">
        <v>329</v>
      </c>
      <c r="C133" t="s">
        <v>19</v>
      </c>
      <c r="D133" t="s">
        <v>1616</v>
      </c>
      <c r="E133" t="s">
        <v>1617</v>
      </c>
      <c r="F133" t="s">
        <v>1618</v>
      </c>
      <c r="G133" t="s">
        <v>15</v>
      </c>
      <c r="H133" t="s">
        <v>1619</v>
      </c>
      <c r="I133" t="s">
        <v>93</v>
      </c>
      <c r="J133" t="s">
        <v>1620</v>
      </c>
      <c r="K133" t="s">
        <v>1554</v>
      </c>
      <c r="L133" t="s">
        <v>125</v>
      </c>
      <c r="M133" t="s">
        <v>1621</v>
      </c>
      <c r="N133" t="s">
        <v>408</v>
      </c>
      <c r="O133" t="s">
        <v>80</v>
      </c>
      <c r="P133" t="s">
        <v>81</v>
      </c>
      <c r="Q133" t="s">
        <v>82</v>
      </c>
      <c r="R133" t="s">
        <v>1622</v>
      </c>
      <c r="S133" t="s">
        <v>1623</v>
      </c>
      <c r="T133" t="s">
        <v>204</v>
      </c>
      <c r="U133" t="s">
        <v>1624</v>
      </c>
      <c r="V133" t="s">
        <v>80</v>
      </c>
      <c r="W133" t="s">
        <v>80</v>
      </c>
      <c r="X133" t="s">
        <v>1625</v>
      </c>
      <c r="Y133" t="s">
        <v>1626</v>
      </c>
    </row>
    <row r="134" spans="1:25">
      <c r="A134" t="s">
        <v>1627</v>
      </c>
      <c r="B134" t="s">
        <v>329</v>
      </c>
      <c r="C134" t="s">
        <v>19</v>
      </c>
      <c r="D134" t="s">
        <v>1628</v>
      </c>
      <c r="E134" t="s">
        <v>1629</v>
      </c>
      <c r="F134" t="s">
        <v>1630</v>
      </c>
      <c r="G134" t="s">
        <v>15</v>
      </c>
      <c r="H134" t="s">
        <v>1631</v>
      </c>
      <c r="I134" t="s">
        <v>93</v>
      </c>
      <c r="J134" t="s">
        <v>522</v>
      </c>
      <c r="K134" t="s">
        <v>1632</v>
      </c>
      <c r="L134" t="s">
        <v>125</v>
      </c>
      <c r="M134" t="s">
        <v>296</v>
      </c>
      <c r="N134" t="s">
        <v>535</v>
      </c>
      <c r="O134" t="s">
        <v>80</v>
      </c>
      <c r="P134" t="s">
        <v>81</v>
      </c>
      <c r="Q134" t="s">
        <v>99</v>
      </c>
      <c r="R134" t="s">
        <v>80</v>
      </c>
      <c r="S134" t="s">
        <v>1633</v>
      </c>
      <c r="T134" t="s">
        <v>80</v>
      </c>
      <c r="U134" t="s">
        <v>80</v>
      </c>
      <c r="V134" t="s">
        <v>80</v>
      </c>
      <c r="W134" t="s">
        <v>80</v>
      </c>
      <c r="X134" t="s">
        <v>1634</v>
      </c>
      <c r="Y134" t="s">
        <v>80</v>
      </c>
    </row>
    <row r="135" spans="1:25">
      <c r="A135" t="s">
        <v>1635</v>
      </c>
      <c r="B135" t="s">
        <v>329</v>
      </c>
      <c r="C135" t="s">
        <v>19</v>
      </c>
      <c r="D135" t="s">
        <v>1636</v>
      </c>
      <c r="E135" t="s">
        <v>1637</v>
      </c>
      <c r="F135" t="s">
        <v>1638</v>
      </c>
      <c r="G135" t="s">
        <v>15</v>
      </c>
      <c r="H135" t="s">
        <v>1639</v>
      </c>
      <c r="I135" t="s">
        <v>93</v>
      </c>
      <c r="J135" t="s">
        <v>1608</v>
      </c>
      <c r="K135" t="s">
        <v>1523</v>
      </c>
      <c r="L135" t="s">
        <v>77</v>
      </c>
      <c r="M135" t="s">
        <v>1640</v>
      </c>
      <c r="N135" t="s">
        <v>535</v>
      </c>
      <c r="O135" t="s">
        <v>80</v>
      </c>
      <c r="P135" t="s">
        <v>113</v>
      </c>
      <c r="Q135" t="s">
        <v>82</v>
      </c>
      <c r="R135" t="s">
        <v>80</v>
      </c>
      <c r="S135" t="s">
        <v>1641</v>
      </c>
      <c r="T135" t="s">
        <v>80</v>
      </c>
      <c r="U135" t="s">
        <v>80</v>
      </c>
      <c r="V135" t="s">
        <v>80</v>
      </c>
      <c r="W135" t="s">
        <v>80</v>
      </c>
      <c r="X135" t="s">
        <v>1642</v>
      </c>
      <c r="Y135" t="s">
        <v>80</v>
      </c>
    </row>
    <row r="136" spans="1:25">
      <c r="A136" t="s">
        <v>1643</v>
      </c>
      <c r="B136" t="s">
        <v>329</v>
      </c>
      <c r="C136" t="s">
        <v>19</v>
      </c>
      <c r="D136" t="s">
        <v>1644</v>
      </c>
      <c r="E136" t="s">
        <v>1645</v>
      </c>
      <c r="F136" t="s">
        <v>1646</v>
      </c>
      <c r="G136" t="s">
        <v>15</v>
      </c>
      <c r="H136" t="s">
        <v>1647</v>
      </c>
      <c r="I136" t="s">
        <v>74</v>
      </c>
      <c r="J136" t="s">
        <v>1241</v>
      </c>
      <c r="K136" t="s">
        <v>1523</v>
      </c>
      <c r="L136" t="s">
        <v>77</v>
      </c>
      <c r="M136" t="s">
        <v>1648</v>
      </c>
      <c r="N136" t="s">
        <v>1649</v>
      </c>
      <c r="O136" t="s">
        <v>895</v>
      </c>
      <c r="P136" t="s">
        <v>81</v>
      </c>
      <c r="Q136" t="s">
        <v>142</v>
      </c>
      <c r="R136" t="s">
        <v>1650</v>
      </c>
      <c r="S136" t="s">
        <v>1651</v>
      </c>
      <c r="T136" t="s">
        <v>1652</v>
      </c>
      <c r="U136" t="s">
        <v>1653</v>
      </c>
      <c r="V136" t="s">
        <v>1654</v>
      </c>
      <c r="W136" t="s">
        <v>398</v>
      </c>
      <c r="X136" t="s">
        <v>1655</v>
      </c>
      <c r="Y136" t="s">
        <v>80</v>
      </c>
    </row>
    <row r="137" ht="409.5" spans="1:25">
      <c r="A137" t="s">
        <v>1656</v>
      </c>
      <c r="B137" t="s">
        <v>329</v>
      </c>
      <c r="C137" t="s">
        <v>20</v>
      </c>
      <c r="D137" t="s">
        <v>1657</v>
      </c>
      <c r="E137" t="s">
        <v>1658</v>
      </c>
      <c r="F137" t="s">
        <v>1659</v>
      </c>
      <c r="G137" t="s">
        <v>15</v>
      </c>
      <c r="H137" t="s">
        <v>1660</v>
      </c>
      <c r="I137" t="s">
        <v>74</v>
      </c>
      <c r="J137" t="s">
        <v>294</v>
      </c>
      <c r="K137" t="s">
        <v>1661</v>
      </c>
      <c r="L137" t="s">
        <v>125</v>
      </c>
      <c r="M137" t="s">
        <v>296</v>
      </c>
      <c r="N137" t="s">
        <v>1662</v>
      </c>
      <c r="O137" t="s">
        <v>80</v>
      </c>
      <c r="P137" t="s">
        <v>81</v>
      </c>
      <c r="Q137" t="s">
        <v>114</v>
      </c>
      <c r="R137" t="s">
        <v>1663</v>
      </c>
      <c r="S137" t="s">
        <v>1664</v>
      </c>
      <c r="T137" t="s">
        <v>80</v>
      </c>
      <c r="U137" t="s">
        <v>80</v>
      </c>
      <c r="V137" t="s">
        <v>294</v>
      </c>
      <c r="W137" t="s">
        <v>80</v>
      </c>
      <c r="X137" s="1" t="s">
        <v>1665</v>
      </c>
      <c r="Y137" t="s">
        <v>80</v>
      </c>
    </row>
    <row r="138" spans="1:25">
      <c r="A138" t="s">
        <v>1666</v>
      </c>
      <c r="B138" t="s">
        <v>329</v>
      </c>
      <c r="C138" t="s">
        <v>20</v>
      </c>
      <c r="D138" t="s">
        <v>1667</v>
      </c>
      <c r="E138" t="s">
        <v>1668</v>
      </c>
      <c r="F138" t="s">
        <v>1669</v>
      </c>
      <c r="G138" t="s">
        <v>15</v>
      </c>
      <c r="H138" t="s">
        <v>1670</v>
      </c>
      <c r="I138" t="s">
        <v>74</v>
      </c>
      <c r="J138" t="s">
        <v>1671</v>
      </c>
      <c r="K138" t="s">
        <v>1672</v>
      </c>
      <c r="L138" t="s">
        <v>77</v>
      </c>
      <c r="M138" t="s">
        <v>198</v>
      </c>
      <c r="N138" t="s">
        <v>1673</v>
      </c>
      <c r="O138" t="s">
        <v>80</v>
      </c>
      <c r="P138" t="s">
        <v>81</v>
      </c>
      <c r="Q138" t="s">
        <v>114</v>
      </c>
      <c r="R138" t="s">
        <v>80</v>
      </c>
      <c r="S138" t="s">
        <v>1674</v>
      </c>
      <c r="T138" t="s">
        <v>80</v>
      </c>
      <c r="U138" t="s">
        <v>80</v>
      </c>
      <c r="V138" t="s">
        <v>80</v>
      </c>
      <c r="W138" t="s">
        <v>80</v>
      </c>
      <c r="X138" t="s">
        <v>1675</v>
      </c>
      <c r="Y138" t="s">
        <v>80</v>
      </c>
    </row>
    <row r="139" spans="1:25">
      <c r="A139" t="s">
        <v>1676</v>
      </c>
      <c r="B139" t="s">
        <v>329</v>
      </c>
      <c r="C139" t="s">
        <v>20</v>
      </c>
      <c r="D139" t="s">
        <v>1677</v>
      </c>
      <c r="E139" t="s">
        <v>1678</v>
      </c>
      <c r="F139" t="s">
        <v>1679</v>
      </c>
      <c r="G139" t="s">
        <v>31</v>
      </c>
      <c r="H139" t="s">
        <v>1680</v>
      </c>
      <c r="I139" t="s">
        <v>93</v>
      </c>
      <c r="J139" t="s">
        <v>406</v>
      </c>
      <c r="K139" t="s">
        <v>1681</v>
      </c>
      <c r="L139" t="s">
        <v>125</v>
      </c>
      <c r="M139" t="s">
        <v>335</v>
      </c>
      <c r="N139" t="s">
        <v>243</v>
      </c>
      <c r="O139" t="s">
        <v>80</v>
      </c>
      <c r="P139" t="s">
        <v>81</v>
      </c>
      <c r="Q139" t="s">
        <v>142</v>
      </c>
      <c r="R139" t="s">
        <v>80</v>
      </c>
      <c r="S139" t="s">
        <v>1682</v>
      </c>
      <c r="T139" t="s">
        <v>204</v>
      </c>
      <c r="U139" t="s">
        <v>243</v>
      </c>
      <c r="V139" t="s">
        <v>80</v>
      </c>
      <c r="W139" t="s">
        <v>80</v>
      </c>
      <c r="X139" t="s">
        <v>1683</v>
      </c>
      <c r="Y139" t="s">
        <v>1684</v>
      </c>
    </row>
    <row r="140" spans="1:25">
      <c r="A140" t="s">
        <v>1685</v>
      </c>
      <c r="B140" t="s">
        <v>329</v>
      </c>
      <c r="C140" t="s">
        <v>20</v>
      </c>
      <c r="D140" t="s">
        <v>1686</v>
      </c>
      <c r="E140" t="s">
        <v>1687</v>
      </c>
      <c r="F140" t="s">
        <v>1688</v>
      </c>
      <c r="G140" t="s">
        <v>15</v>
      </c>
      <c r="H140" t="s">
        <v>1689</v>
      </c>
      <c r="I140" t="s">
        <v>93</v>
      </c>
      <c r="J140" t="s">
        <v>94</v>
      </c>
      <c r="K140" t="s">
        <v>1690</v>
      </c>
      <c r="L140" t="s">
        <v>77</v>
      </c>
      <c r="M140" t="s">
        <v>1691</v>
      </c>
      <c r="N140" t="s">
        <v>253</v>
      </c>
      <c r="O140" t="s">
        <v>709</v>
      </c>
      <c r="P140" t="s">
        <v>81</v>
      </c>
      <c r="Q140" t="s">
        <v>255</v>
      </c>
      <c r="R140" t="s">
        <v>1692</v>
      </c>
      <c r="S140" t="s">
        <v>1691</v>
      </c>
      <c r="T140" t="s">
        <v>80</v>
      </c>
      <c r="U140" t="s">
        <v>80</v>
      </c>
      <c r="V140" t="s">
        <v>80</v>
      </c>
      <c r="W140" t="s">
        <v>80</v>
      </c>
      <c r="X140" t="s">
        <v>1693</v>
      </c>
      <c r="Y140" t="s">
        <v>80</v>
      </c>
    </row>
    <row r="141" spans="1:25">
      <c r="A141" t="s">
        <v>1694</v>
      </c>
      <c r="B141" t="s">
        <v>329</v>
      </c>
      <c r="C141" t="s">
        <v>20</v>
      </c>
      <c r="D141" t="s">
        <v>1695</v>
      </c>
      <c r="E141" t="s">
        <v>1696</v>
      </c>
      <c r="F141" t="s">
        <v>1697</v>
      </c>
      <c r="G141" t="s">
        <v>31</v>
      </c>
      <c r="H141" t="s">
        <v>1698</v>
      </c>
      <c r="I141" t="s">
        <v>74</v>
      </c>
      <c r="J141" t="s">
        <v>1405</v>
      </c>
      <c r="K141" t="s">
        <v>1699</v>
      </c>
      <c r="L141" t="s">
        <v>77</v>
      </c>
      <c r="M141" t="s">
        <v>268</v>
      </c>
      <c r="N141" t="s">
        <v>1700</v>
      </c>
      <c r="O141" t="s">
        <v>80</v>
      </c>
      <c r="P141" t="s">
        <v>113</v>
      </c>
      <c r="Q141" t="s">
        <v>142</v>
      </c>
      <c r="R141" t="s">
        <v>80</v>
      </c>
      <c r="S141" t="s">
        <v>1701</v>
      </c>
      <c r="T141" t="s">
        <v>80</v>
      </c>
      <c r="U141" t="s">
        <v>80</v>
      </c>
      <c r="V141" t="s">
        <v>80</v>
      </c>
      <c r="W141" t="s">
        <v>80</v>
      </c>
      <c r="X141" t="s">
        <v>1702</v>
      </c>
      <c r="Y141" t="s">
        <v>80</v>
      </c>
    </row>
    <row r="142" spans="1:25">
      <c r="A142" t="s">
        <v>1703</v>
      </c>
      <c r="B142" t="s">
        <v>329</v>
      </c>
      <c r="C142" t="s">
        <v>20</v>
      </c>
      <c r="D142" t="s">
        <v>1704</v>
      </c>
      <c r="E142" t="s">
        <v>1705</v>
      </c>
      <c r="F142" t="s">
        <v>1704</v>
      </c>
      <c r="G142" t="s">
        <v>15</v>
      </c>
      <c r="H142" t="s">
        <v>1706</v>
      </c>
      <c r="I142" t="s">
        <v>93</v>
      </c>
      <c r="J142" t="s">
        <v>1707</v>
      </c>
      <c r="K142" t="s">
        <v>1708</v>
      </c>
      <c r="L142" t="s">
        <v>77</v>
      </c>
      <c r="M142" t="s">
        <v>1709</v>
      </c>
      <c r="N142" t="s">
        <v>1037</v>
      </c>
      <c r="O142" t="s">
        <v>557</v>
      </c>
      <c r="P142" t="s">
        <v>81</v>
      </c>
      <c r="Q142" t="s">
        <v>99</v>
      </c>
      <c r="R142" t="s">
        <v>1710</v>
      </c>
      <c r="S142" t="s">
        <v>1709</v>
      </c>
      <c r="T142" t="s">
        <v>378</v>
      </c>
      <c r="U142" t="s">
        <v>1711</v>
      </c>
      <c r="V142" t="s">
        <v>1712</v>
      </c>
      <c r="W142" t="s">
        <v>172</v>
      </c>
      <c r="X142" t="s">
        <v>1713</v>
      </c>
      <c r="Y142" t="s">
        <v>1714</v>
      </c>
    </row>
    <row r="143" spans="1:25">
      <c r="A143" t="s">
        <v>1715</v>
      </c>
      <c r="B143" t="s">
        <v>329</v>
      </c>
      <c r="C143" t="s">
        <v>20</v>
      </c>
      <c r="D143" t="s">
        <v>1716</v>
      </c>
      <c r="E143" t="s">
        <v>1717</v>
      </c>
      <c r="F143" t="s">
        <v>1718</v>
      </c>
      <c r="G143" t="s">
        <v>15</v>
      </c>
      <c r="H143" t="s">
        <v>1719</v>
      </c>
      <c r="I143" t="s">
        <v>74</v>
      </c>
      <c r="J143" t="s">
        <v>123</v>
      </c>
      <c r="K143" t="s">
        <v>1720</v>
      </c>
      <c r="L143" t="s">
        <v>125</v>
      </c>
      <c r="M143" t="s">
        <v>1077</v>
      </c>
      <c r="N143" t="s">
        <v>243</v>
      </c>
      <c r="O143" t="s">
        <v>1721</v>
      </c>
      <c r="P143" t="s">
        <v>81</v>
      </c>
      <c r="Q143" t="s">
        <v>114</v>
      </c>
      <c r="R143" t="s">
        <v>80</v>
      </c>
      <c r="S143" t="s">
        <v>1722</v>
      </c>
      <c r="T143" t="s">
        <v>80</v>
      </c>
      <c r="U143" t="s">
        <v>80</v>
      </c>
      <c r="V143" t="s">
        <v>80</v>
      </c>
      <c r="W143" t="s">
        <v>80</v>
      </c>
      <c r="X143" t="s">
        <v>1723</v>
      </c>
      <c r="Y143" t="s">
        <v>1724</v>
      </c>
    </row>
    <row r="144" spans="1:25">
      <c r="A144" t="s">
        <v>1725</v>
      </c>
      <c r="B144" t="s">
        <v>329</v>
      </c>
      <c r="C144" t="s">
        <v>20</v>
      </c>
      <c r="D144" t="s">
        <v>1726</v>
      </c>
      <c r="E144" t="s">
        <v>1727</v>
      </c>
      <c r="F144" t="s">
        <v>1728</v>
      </c>
      <c r="G144" t="s">
        <v>15</v>
      </c>
      <c r="H144" t="s">
        <v>1729</v>
      </c>
      <c r="I144" t="s">
        <v>74</v>
      </c>
      <c r="J144" t="s">
        <v>75</v>
      </c>
      <c r="K144" t="s">
        <v>1730</v>
      </c>
      <c r="L144" t="s">
        <v>77</v>
      </c>
      <c r="M144" t="s">
        <v>643</v>
      </c>
      <c r="N144" t="s">
        <v>1731</v>
      </c>
      <c r="O144" t="s">
        <v>80</v>
      </c>
      <c r="P144" t="s">
        <v>81</v>
      </c>
      <c r="Q144" t="s">
        <v>114</v>
      </c>
      <c r="R144" t="s">
        <v>80</v>
      </c>
      <c r="S144" t="s">
        <v>1732</v>
      </c>
      <c r="T144" t="s">
        <v>80</v>
      </c>
      <c r="U144" t="s">
        <v>80</v>
      </c>
      <c r="V144" t="s">
        <v>80</v>
      </c>
      <c r="W144" t="s">
        <v>80</v>
      </c>
      <c r="X144" t="s">
        <v>1733</v>
      </c>
      <c r="Y144" t="s">
        <v>80</v>
      </c>
    </row>
    <row r="145" spans="1:25">
      <c r="A145" t="s">
        <v>1734</v>
      </c>
      <c r="B145" t="s">
        <v>329</v>
      </c>
      <c r="C145" t="s">
        <v>20</v>
      </c>
      <c r="D145" t="s">
        <v>1735</v>
      </c>
      <c r="E145" t="s">
        <v>1736</v>
      </c>
      <c r="F145" t="s">
        <v>1737</v>
      </c>
      <c r="G145" t="s">
        <v>15</v>
      </c>
      <c r="H145" t="s">
        <v>1738</v>
      </c>
      <c r="I145" t="s">
        <v>93</v>
      </c>
      <c r="J145" t="s">
        <v>406</v>
      </c>
      <c r="K145" t="s">
        <v>1739</v>
      </c>
      <c r="L145" t="s">
        <v>77</v>
      </c>
      <c r="M145" t="s">
        <v>1740</v>
      </c>
      <c r="N145" t="s">
        <v>1741</v>
      </c>
      <c r="O145" t="s">
        <v>1742</v>
      </c>
      <c r="P145" t="s">
        <v>81</v>
      </c>
      <c r="Q145" t="s">
        <v>82</v>
      </c>
      <c r="R145" t="s">
        <v>172</v>
      </c>
      <c r="S145" t="s">
        <v>1743</v>
      </c>
      <c r="T145" t="s">
        <v>726</v>
      </c>
      <c r="U145" t="s">
        <v>1744</v>
      </c>
      <c r="V145" t="s">
        <v>1077</v>
      </c>
      <c r="W145" t="s">
        <v>80</v>
      </c>
      <c r="X145" t="s">
        <v>1745</v>
      </c>
      <c r="Y145" t="s">
        <v>1746</v>
      </c>
    </row>
    <row r="146" spans="1:25">
      <c r="A146" t="s">
        <v>1747</v>
      </c>
      <c r="B146" t="s">
        <v>329</v>
      </c>
      <c r="C146" t="s">
        <v>20</v>
      </c>
      <c r="D146" t="s">
        <v>1748</v>
      </c>
      <c r="E146" t="s">
        <v>1749</v>
      </c>
      <c r="F146" t="s">
        <v>1750</v>
      </c>
      <c r="G146" t="s">
        <v>15</v>
      </c>
      <c r="H146" t="s">
        <v>1751</v>
      </c>
      <c r="I146" t="s">
        <v>93</v>
      </c>
      <c r="J146" t="s">
        <v>406</v>
      </c>
      <c r="K146" t="s">
        <v>1681</v>
      </c>
      <c r="L146" t="s">
        <v>77</v>
      </c>
      <c r="M146" t="s">
        <v>78</v>
      </c>
      <c r="N146" t="s">
        <v>336</v>
      </c>
      <c r="O146" t="s">
        <v>1752</v>
      </c>
      <c r="P146" t="s">
        <v>81</v>
      </c>
      <c r="Q146" t="s">
        <v>82</v>
      </c>
      <c r="R146" t="s">
        <v>80</v>
      </c>
      <c r="S146" t="s">
        <v>1753</v>
      </c>
      <c r="T146" t="s">
        <v>726</v>
      </c>
      <c r="U146" t="s">
        <v>545</v>
      </c>
      <c r="V146" t="s">
        <v>1754</v>
      </c>
      <c r="W146" t="s">
        <v>80</v>
      </c>
      <c r="X146" t="s">
        <v>1755</v>
      </c>
      <c r="Y146" t="s">
        <v>1756</v>
      </c>
    </row>
    <row r="147" spans="1:25">
      <c r="A147" t="s">
        <v>1757</v>
      </c>
      <c r="B147" t="s">
        <v>329</v>
      </c>
      <c r="C147" t="s">
        <v>20</v>
      </c>
      <c r="D147" t="s">
        <v>1758</v>
      </c>
      <c r="E147" t="s">
        <v>1759</v>
      </c>
      <c r="F147" t="s">
        <v>1760</v>
      </c>
      <c r="G147" t="s">
        <v>15</v>
      </c>
      <c r="H147" t="s">
        <v>1761</v>
      </c>
      <c r="I147" t="s">
        <v>93</v>
      </c>
      <c r="J147" t="s">
        <v>1762</v>
      </c>
      <c r="K147" t="s">
        <v>1763</v>
      </c>
      <c r="L147" t="s">
        <v>1764</v>
      </c>
      <c r="M147" t="s">
        <v>1765</v>
      </c>
      <c r="N147" t="s">
        <v>1766</v>
      </c>
      <c r="O147" t="s">
        <v>1767</v>
      </c>
      <c r="P147" t="s">
        <v>81</v>
      </c>
      <c r="Q147" t="s">
        <v>142</v>
      </c>
      <c r="R147" t="s">
        <v>1768</v>
      </c>
      <c r="S147" t="s">
        <v>1769</v>
      </c>
      <c r="T147" t="s">
        <v>80</v>
      </c>
      <c r="U147" t="s">
        <v>80</v>
      </c>
      <c r="V147" t="s">
        <v>80</v>
      </c>
      <c r="W147" t="s">
        <v>80</v>
      </c>
      <c r="X147" t="s">
        <v>1770</v>
      </c>
      <c r="Y147" t="s">
        <v>1771</v>
      </c>
    </row>
    <row r="148" spans="1:25">
      <c r="A148" t="s">
        <v>1772</v>
      </c>
      <c r="B148" t="s">
        <v>329</v>
      </c>
      <c r="C148" t="s">
        <v>21</v>
      </c>
      <c r="D148" t="s">
        <v>1773</v>
      </c>
      <c r="E148" t="s">
        <v>1774</v>
      </c>
      <c r="F148" t="s">
        <v>1775</v>
      </c>
      <c r="G148" t="s">
        <v>15</v>
      </c>
      <c r="H148" t="s">
        <v>1776</v>
      </c>
      <c r="I148" t="s">
        <v>93</v>
      </c>
      <c r="J148" t="s">
        <v>123</v>
      </c>
      <c r="K148" t="s">
        <v>1777</v>
      </c>
      <c r="L148" t="s">
        <v>77</v>
      </c>
      <c r="M148" t="s">
        <v>296</v>
      </c>
      <c r="N148" t="s">
        <v>1778</v>
      </c>
      <c r="O148" t="s">
        <v>80</v>
      </c>
      <c r="P148" t="s">
        <v>81</v>
      </c>
      <c r="Q148" t="s">
        <v>114</v>
      </c>
      <c r="R148" t="s">
        <v>80</v>
      </c>
      <c r="S148" t="s">
        <v>1779</v>
      </c>
      <c r="T148" t="s">
        <v>80</v>
      </c>
      <c r="U148" t="s">
        <v>80</v>
      </c>
      <c r="V148" t="s">
        <v>80</v>
      </c>
      <c r="W148" t="s">
        <v>80</v>
      </c>
      <c r="X148" t="s">
        <v>1780</v>
      </c>
      <c r="Y148" t="s">
        <v>80</v>
      </c>
    </row>
    <row r="149" spans="1:25">
      <c r="A149" t="s">
        <v>1781</v>
      </c>
      <c r="B149" t="s">
        <v>329</v>
      </c>
      <c r="C149" t="s">
        <v>21</v>
      </c>
      <c r="D149" t="s">
        <v>1782</v>
      </c>
      <c r="E149" t="s">
        <v>1783</v>
      </c>
      <c r="F149" t="s">
        <v>1784</v>
      </c>
      <c r="G149" t="s">
        <v>15</v>
      </c>
      <c r="H149" t="s">
        <v>1785</v>
      </c>
      <c r="I149" t="s">
        <v>93</v>
      </c>
      <c r="J149" t="s">
        <v>1786</v>
      </c>
      <c r="K149" t="s">
        <v>95</v>
      </c>
      <c r="L149" t="s">
        <v>125</v>
      </c>
      <c r="M149" t="s">
        <v>590</v>
      </c>
      <c r="N149" t="s">
        <v>127</v>
      </c>
      <c r="O149" t="s">
        <v>1787</v>
      </c>
      <c r="P149" t="s">
        <v>81</v>
      </c>
      <c r="Q149" t="s">
        <v>82</v>
      </c>
      <c r="R149" t="s">
        <v>1788</v>
      </c>
      <c r="S149" t="s">
        <v>1789</v>
      </c>
      <c r="T149" t="s">
        <v>84</v>
      </c>
      <c r="U149" t="s">
        <v>127</v>
      </c>
      <c r="V149" t="s">
        <v>1790</v>
      </c>
      <c r="W149" t="s">
        <v>80</v>
      </c>
      <c r="X149" t="s">
        <v>1791</v>
      </c>
      <c r="Y149" t="s">
        <v>1792</v>
      </c>
    </row>
    <row r="150" spans="1:25">
      <c r="A150" t="s">
        <v>1793</v>
      </c>
      <c r="B150" t="s">
        <v>329</v>
      </c>
      <c r="C150" t="s">
        <v>21</v>
      </c>
      <c r="D150" t="s">
        <v>1794</v>
      </c>
      <c r="E150" t="s">
        <v>1795</v>
      </c>
      <c r="F150" t="s">
        <v>1796</v>
      </c>
      <c r="G150" t="s">
        <v>31</v>
      </c>
      <c r="H150" t="s">
        <v>1797</v>
      </c>
      <c r="I150" t="s">
        <v>93</v>
      </c>
      <c r="J150" t="s">
        <v>389</v>
      </c>
      <c r="K150" t="s">
        <v>95</v>
      </c>
      <c r="L150" t="s">
        <v>125</v>
      </c>
      <c r="M150" t="s">
        <v>1798</v>
      </c>
      <c r="N150" t="s">
        <v>253</v>
      </c>
      <c r="O150" t="s">
        <v>1799</v>
      </c>
      <c r="P150" t="s">
        <v>81</v>
      </c>
      <c r="Q150" t="s">
        <v>99</v>
      </c>
      <c r="R150" t="s">
        <v>1800</v>
      </c>
      <c r="S150" t="s">
        <v>1801</v>
      </c>
      <c r="T150" t="s">
        <v>1802</v>
      </c>
      <c r="U150" t="s">
        <v>97</v>
      </c>
      <c r="V150" t="s">
        <v>1803</v>
      </c>
      <c r="W150" t="s">
        <v>1804</v>
      </c>
      <c r="X150" t="s">
        <v>1805</v>
      </c>
      <c r="Y150" t="s">
        <v>80</v>
      </c>
    </row>
    <row r="151" spans="1:25">
      <c r="A151" t="s">
        <v>1806</v>
      </c>
      <c r="B151" t="s">
        <v>329</v>
      </c>
      <c r="C151" t="s">
        <v>21</v>
      </c>
      <c r="D151" t="s">
        <v>1807</v>
      </c>
      <c r="E151" t="s">
        <v>1808</v>
      </c>
      <c r="F151" t="s">
        <v>1809</v>
      </c>
      <c r="G151" t="s">
        <v>15</v>
      </c>
      <c r="H151" t="s">
        <v>1810</v>
      </c>
      <c r="I151" t="s">
        <v>93</v>
      </c>
      <c r="J151" t="s">
        <v>447</v>
      </c>
      <c r="K151" t="s">
        <v>95</v>
      </c>
      <c r="L151" t="s">
        <v>77</v>
      </c>
      <c r="M151" t="s">
        <v>1811</v>
      </c>
      <c r="N151" t="s">
        <v>535</v>
      </c>
      <c r="O151" t="s">
        <v>1812</v>
      </c>
      <c r="P151" t="s">
        <v>81</v>
      </c>
      <c r="Q151" t="s">
        <v>142</v>
      </c>
      <c r="R151" t="s">
        <v>1813</v>
      </c>
      <c r="S151" t="s">
        <v>1814</v>
      </c>
      <c r="T151" t="s">
        <v>1815</v>
      </c>
      <c r="U151" t="s">
        <v>1008</v>
      </c>
      <c r="V151" t="s">
        <v>1106</v>
      </c>
      <c r="W151" t="s">
        <v>80</v>
      </c>
      <c r="X151" t="s">
        <v>1816</v>
      </c>
      <c r="Y151" t="s">
        <v>1817</v>
      </c>
    </row>
    <row r="152" spans="1:25">
      <c r="A152" t="s">
        <v>1818</v>
      </c>
      <c r="B152" t="s">
        <v>329</v>
      </c>
      <c r="C152" t="s">
        <v>21</v>
      </c>
      <c r="D152" t="s">
        <v>1819</v>
      </c>
      <c r="E152" t="s">
        <v>1820</v>
      </c>
      <c r="F152" t="s">
        <v>1821</v>
      </c>
      <c r="G152" t="s">
        <v>15</v>
      </c>
      <c r="H152" t="s">
        <v>1822</v>
      </c>
      <c r="I152" t="s">
        <v>93</v>
      </c>
      <c r="J152" t="s">
        <v>447</v>
      </c>
      <c r="K152" t="s">
        <v>95</v>
      </c>
      <c r="L152" t="s">
        <v>77</v>
      </c>
      <c r="M152" t="s">
        <v>407</v>
      </c>
      <c r="N152" t="s">
        <v>1823</v>
      </c>
      <c r="O152" t="s">
        <v>80</v>
      </c>
      <c r="P152" t="s">
        <v>81</v>
      </c>
      <c r="Q152" t="s">
        <v>99</v>
      </c>
      <c r="R152" t="s">
        <v>80</v>
      </c>
      <c r="S152" t="s">
        <v>1824</v>
      </c>
      <c r="T152" t="s">
        <v>80</v>
      </c>
      <c r="U152" t="s">
        <v>80</v>
      </c>
      <c r="V152" t="s">
        <v>80</v>
      </c>
      <c r="W152" t="s">
        <v>80</v>
      </c>
      <c r="X152" t="s">
        <v>1825</v>
      </c>
      <c r="Y152" t="s">
        <v>80</v>
      </c>
    </row>
    <row r="153" spans="1:25">
      <c r="A153" t="s">
        <v>1826</v>
      </c>
      <c r="B153" t="s">
        <v>329</v>
      </c>
      <c r="C153" t="s">
        <v>21</v>
      </c>
      <c r="D153" t="s">
        <v>1827</v>
      </c>
      <c r="E153" t="s">
        <v>1828</v>
      </c>
      <c r="F153" t="s">
        <v>1829</v>
      </c>
      <c r="G153" t="s">
        <v>15</v>
      </c>
      <c r="H153" t="s">
        <v>1830</v>
      </c>
      <c r="I153" t="s">
        <v>74</v>
      </c>
      <c r="J153" t="s">
        <v>1831</v>
      </c>
      <c r="K153" t="s">
        <v>1832</v>
      </c>
      <c r="L153" t="s">
        <v>125</v>
      </c>
      <c r="M153" t="s">
        <v>1524</v>
      </c>
      <c r="N153" t="s">
        <v>1833</v>
      </c>
      <c r="O153" t="s">
        <v>80</v>
      </c>
      <c r="P153" t="s">
        <v>113</v>
      </c>
      <c r="Q153" t="s">
        <v>201</v>
      </c>
      <c r="R153" t="s">
        <v>80</v>
      </c>
      <c r="S153" t="s">
        <v>1834</v>
      </c>
      <c r="T153" t="s">
        <v>1835</v>
      </c>
      <c r="U153" t="s">
        <v>1836</v>
      </c>
      <c r="V153" t="s">
        <v>80</v>
      </c>
      <c r="W153" t="s">
        <v>80</v>
      </c>
      <c r="X153" t="s">
        <v>1837</v>
      </c>
      <c r="Y153" t="s">
        <v>1838</v>
      </c>
    </row>
    <row r="154" spans="1:25">
      <c r="A154" t="s">
        <v>1839</v>
      </c>
      <c r="B154" t="s">
        <v>329</v>
      </c>
      <c r="C154" t="s">
        <v>21</v>
      </c>
      <c r="D154" t="s">
        <v>1840</v>
      </c>
      <c r="E154" t="s">
        <v>1841</v>
      </c>
      <c r="F154" t="s">
        <v>1842</v>
      </c>
      <c r="G154" t="s">
        <v>15</v>
      </c>
      <c r="H154" t="s">
        <v>1843</v>
      </c>
      <c r="I154" t="s">
        <v>74</v>
      </c>
      <c r="J154" t="s">
        <v>1089</v>
      </c>
      <c r="K154" t="s">
        <v>1844</v>
      </c>
      <c r="L154" t="s">
        <v>125</v>
      </c>
      <c r="M154" t="s">
        <v>1845</v>
      </c>
      <c r="N154" t="s">
        <v>591</v>
      </c>
      <c r="O154" t="s">
        <v>1846</v>
      </c>
      <c r="P154" t="s">
        <v>81</v>
      </c>
      <c r="Q154" t="s">
        <v>1847</v>
      </c>
      <c r="R154" t="s">
        <v>1848</v>
      </c>
      <c r="S154" t="s">
        <v>1849</v>
      </c>
      <c r="T154" t="s">
        <v>100</v>
      </c>
      <c r="U154" t="s">
        <v>1850</v>
      </c>
      <c r="V154" t="s">
        <v>1089</v>
      </c>
      <c r="W154" t="s">
        <v>172</v>
      </c>
      <c r="X154" t="s">
        <v>1851</v>
      </c>
      <c r="Y154" t="s">
        <v>1852</v>
      </c>
    </row>
    <row r="155" spans="1:25">
      <c r="A155" t="s">
        <v>1853</v>
      </c>
      <c r="B155" t="s">
        <v>329</v>
      </c>
      <c r="C155" t="s">
        <v>21</v>
      </c>
      <c r="D155" t="s">
        <v>1854</v>
      </c>
      <c r="E155" t="s">
        <v>22</v>
      </c>
      <c r="F155" t="s">
        <v>1855</v>
      </c>
      <c r="G155" t="s">
        <v>15</v>
      </c>
      <c r="H155" t="s">
        <v>1856</v>
      </c>
      <c r="I155" t="s">
        <v>93</v>
      </c>
      <c r="J155" t="s">
        <v>1047</v>
      </c>
      <c r="K155" t="s">
        <v>334</v>
      </c>
      <c r="L155" t="s">
        <v>77</v>
      </c>
      <c r="M155" t="s">
        <v>1077</v>
      </c>
      <c r="N155" t="s">
        <v>127</v>
      </c>
      <c r="O155" t="s">
        <v>80</v>
      </c>
      <c r="P155" t="s">
        <v>81</v>
      </c>
      <c r="Q155" t="s">
        <v>82</v>
      </c>
      <c r="R155" t="s">
        <v>80</v>
      </c>
      <c r="S155" t="s">
        <v>1857</v>
      </c>
      <c r="T155" t="s">
        <v>84</v>
      </c>
      <c r="U155" t="s">
        <v>80</v>
      </c>
      <c r="V155" t="s">
        <v>80</v>
      </c>
      <c r="W155" t="s">
        <v>80</v>
      </c>
      <c r="X155" t="s">
        <v>1858</v>
      </c>
      <c r="Y155" t="s">
        <v>1859</v>
      </c>
    </row>
    <row r="156" spans="1:25">
      <c r="A156" t="s">
        <v>1860</v>
      </c>
      <c r="B156" t="s">
        <v>329</v>
      </c>
      <c r="C156" t="s">
        <v>23</v>
      </c>
      <c r="D156" t="s">
        <v>1861</v>
      </c>
      <c r="E156" t="s">
        <v>1862</v>
      </c>
      <c r="F156" t="s">
        <v>1863</v>
      </c>
      <c r="G156" t="s">
        <v>31</v>
      </c>
      <c r="H156" t="s">
        <v>1864</v>
      </c>
      <c r="I156" t="s">
        <v>93</v>
      </c>
      <c r="J156" t="s">
        <v>389</v>
      </c>
      <c r="K156" t="s">
        <v>1865</v>
      </c>
      <c r="L156" t="s">
        <v>1764</v>
      </c>
      <c r="M156" t="s">
        <v>1866</v>
      </c>
      <c r="N156" t="s">
        <v>253</v>
      </c>
      <c r="O156" t="s">
        <v>393</v>
      </c>
      <c r="P156" t="s">
        <v>81</v>
      </c>
      <c r="Q156" t="s">
        <v>82</v>
      </c>
      <c r="R156" t="s">
        <v>1867</v>
      </c>
      <c r="S156" t="s">
        <v>1868</v>
      </c>
      <c r="T156" t="s">
        <v>80</v>
      </c>
      <c r="U156" t="s">
        <v>80</v>
      </c>
      <c r="V156" t="s">
        <v>80</v>
      </c>
      <c r="W156" t="s">
        <v>80</v>
      </c>
      <c r="X156" t="s">
        <v>1869</v>
      </c>
      <c r="Y156" t="s">
        <v>1870</v>
      </c>
    </row>
    <row r="157" spans="1:25">
      <c r="A157" t="s">
        <v>1871</v>
      </c>
      <c r="B157" t="s">
        <v>329</v>
      </c>
      <c r="C157" t="s">
        <v>23</v>
      </c>
      <c r="D157" t="s">
        <v>1872</v>
      </c>
      <c r="E157" t="s">
        <v>1873</v>
      </c>
      <c r="F157" t="s">
        <v>1874</v>
      </c>
      <c r="G157" t="s">
        <v>15</v>
      </c>
      <c r="H157" t="s">
        <v>1875</v>
      </c>
      <c r="I157" t="s">
        <v>74</v>
      </c>
      <c r="J157" t="s">
        <v>215</v>
      </c>
      <c r="K157" t="s">
        <v>1876</v>
      </c>
      <c r="L157" t="s">
        <v>1764</v>
      </c>
      <c r="M157" t="s">
        <v>1877</v>
      </c>
      <c r="N157" t="s">
        <v>336</v>
      </c>
      <c r="O157" t="s">
        <v>80</v>
      </c>
      <c r="P157" t="s">
        <v>81</v>
      </c>
      <c r="Q157" t="s">
        <v>114</v>
      </c>
      <c r="R157" t="s">
        <v>1878</v>
      </c>
      <c r="S157" t="s">
        <v>1879</v>
      </c>
      <c r="T157" t="s">
        <v>1880</v>
      </c>
      <c r="U157" t="s">
        <v>477</v>
      </c>
      <c r="V157" t="s">
        <v>215</v>
      </c>
      <c r="W157" t="s">
        <v>1881</v>
      </c>
      <c r="X157" t="s">
        <v>1882</v>
      </c>
      <c r="Y157" t="s">
        <v>1883</v>
      </c>
    </row>
    <row r="158" spans="1:25">
      <c r="A158" t="s">
        <v>1884</v>
      </c>
      <c r="B158" t="s">
        <v>329</v>
      </c>
      <c r="C158" t="s">
        <v>23</v>
      </c>
      <c r="D158" t="s">
        <v>1885</v>
      </c>
      <c r="E158" t="s">
        <v>1886</v>
      </c>
      <c r="F158" t="s">
        <v>1887</v>
      </c>
      <c r="G158" t="s">
        <v>31</v>
      </c>
      <c r="H158" t="s">
        <v>1888</v>
      </c>
      <c r="I158" t="s">
        <v>93</v>
      </c>
      <c r="J158" t="s">
        <v>1889</v>
      </c>
      <c r="K158" t="s">
        <v>433</v>
      </c>
      <c r="L158" t="s">
        <v>77</v>
      </c>
      <c r="M158" t="s">
        <v>1890</v>
      </c>
      <c r="N158" t="s">
        <v>1891</v>
      </c>
      <c r="O158" t="s">
        <v>80</v>
      </c>
      <c r="P158" t="s">
        <v>113</v>
      </c>
      <c r="Q158" t="s">
        <v>82</v>
      </c>
      <c r="R158" t="s">
        <v>1892</v>
      </c>
      <c r="S158" t="s">
        <v>1893</v>
      </c>
      <c r="T158" t="s">
        <v>1894</v>
      </c>
      <c r="U158" t="s">
        <v>1895</v>
      </c>
      <c r="V158" t="s">
        <v>1896</v>
      </c>
      <c r="W158" t="s">
        <v>80</v>
      </c>
      <c r="X158" t="s">
        <v>1897</v>
      </c>
      <c r="Y158" t="s">
        <v>1898</v>
      </c>
    </row>
    <row r="159" spans="1:25">
      <c r="A159" t="s">
        <v>1899</v>
      </c>
      <c r="B159" t="s">
        <v>329</v>
      </c>
      <c r="C159" t="s">
        <v>23</v>
      </c>
      <c r="D159" t="s">
        <v>1900</v>
      </c>
      <c r="E159" t="s">
        <v>1901</v>
      </c>
      <c r="F159" t="s">
        <v>1902</v>
      </c>
      <c r="G159" t="s">
        <v>31</v>
      </c>
      <c r="H159" t="s">
        <v>1903</v>
      </c>
      <c r="I159" t="s">
        <v>93</v>
      </c>
      <c r="J159" t="s">
        <v>522</v>
      </c>
      <c r="K159" t="s">
        <v>1904</v>
      </c>
      <c r="L159" t="s">
        <v>77</v>
      </c>
      <c r="M159" t="s">
        <v>1905</v>
      </c>
      <c r="N159" t="s">
        <v>408</v>
      </c>
      <c r="O159" t="s">
        <v>254</v>
      </c>
      <c r="P159" t="s">
        <v>113</v>
      </c>
      <c r="Q159" t="s">
        <v>142</v>
      </c>
      <c r="R159" t="s">
        <v>1906</v>
      </c>
      <c r="S159" t="s">
        <v>1907</v>
      </c>
      <c r="T159" t="s">
        <v>1908</v>
      </c>
      <c r="U159" t="s">
        <v>1909</v>
      </c>
      <c r="V159" t="s">
        <v>1910</v>
      </c>
      <c r="W159" t="s">
        <v>811</v>
      </c>
      <c r="X159" t="s">
        <v>1911</v>
      </c>
      <c r="Y159" t="s">
        <v>1912</v>
      </c>
    </row>
    <row r="160" spans="1:25">
      <c r="A160" t="s">
        <v>1913</v>
      </c>
      <c r="B160" t="s">
        <v>329</v>
      </c>
      <c r="C160" t="s">
        <v>23</v>
      </c>
      <c r="D160" t="s">
        <v>1914</v>
      </c>
      <c r="E160" t="s">
        <v>24</v>
      </c>
      <c r="F160" t="s">
        <v>1915</v>
      </c>
      <c r="G160" t="s">
        <v>15</v>
      </c>
      <c r="H160" t="s">
        <v>1916</v>
      </c>
      <c r="I160" t="s">
        <v>93</v>
      </c>
      <c r="J160" t="s">
        <v>94</v>
      </c>
      <c r="K160" t="s">
        <v>1865</v>
      </c>
      <c r="L160" t="s">
        <v>125</v>
      </c>
      <c r="M160" t="s">
        <v>1917</v>
      </c>
      <c r="N160" t="s">
        <v>336</v>
      </c>
      <c r="O160" t="s">
        <v>677</v>
      </c>
      <c r="P160" t="s">
        <v>81</v>
      </c>
      <c r="Q160" t="s">
        <v>99</v>
      </c>
      <c r="R160" t="s">
        <v>1918</v>
      </c>
      <c r="S160" t="s">
        <v>1919</v>
      </c>
      <c r="T160" t="s">
        <v>1920</v>
      </c>
      <c r="U160" t="s">
        <v>336</v>
      </c>
      <c r="V160" t="s">
        <v>94</v>
      </c>
      <c r="W160" t="s">
        <v>172</v>
      </c>
      <c r="X160" t="s">
        <v>1921</v>
      </c>
      <c r="Y160" t="s">
        <v>1922</v>
      </c>
    </row>
    <row r="161" spans="1:25">
      <c r="A161" t="s">
        <v>1923</v>
      </c>
      <c r="B161" t="s">
        <v>329</v>
      </c>
      <c r="C161" t="s">
        <v>23</v>
      </c>
      <c r="D161" t="s">
        <v>1924</v>
      </c>
      <c r="E161" t="s">
        <v>1925</v>
      </c>
      <c r="F161" t="s">
        <v>1926</v>
      </c>
      <c r="G161" t="s">
        <v>31</v>
      </c>
      <c r="H161" t="s">
        <v>1927</v>
      </c>
      <c r="I161" t="s">
        <v>93</v>
      </c>
      <c r="J161" t="s">
        <v>306</v>
      </c>
      <c r="K161" t="s">
        <v>1865</v>
      </c>
      <c r="L161" t="s">
        <v>125</v>
      </c>
      <c r="M161" t="s">
        <v>1928</v>
      </c>
      <c r="N161" t="s">
        <v>1347</v>
      </c>
      <c r="O161" t="s">
        <v>80</v>
      </c>
      <c r="P161" t="s">
        <v>113</v>
      </c>
      <c r="Q161" t="s">
        <v>142</v>
      </c>
      <c r="R161" t="s">
        <v>1929</v>
      </c>
      <c r="S161" t="s">
        <v>1930</v>
      </c>
      <c r="T161" t="s">
        <v>80</v>
      </c>
      <c r="U161" t="s">
        <v>80</v>
      </c>
      <c r="V161" t="s">
        <v>80</v>
      </c>
      <c r="W161" t="s">
        <v>80</v>
      </c>
      <c r="X161" t="s">
        <v>1931</v>
      </c>
      <c r="Y161" t="s">
        <v>80</v>
      </c>
    </row>
    <row r="162" spans="1:25">
      <c r="A162" t="s">
        <v>1932</v>
      </c>
      <c r="B162" t="s">
        <v>329</v>
      </c>
      <c r="C162" t="s">
        <v>23</v>
      </c>
      <c r="D162" t="s">
        <v>1933</v>
      </c>
      <c r="E162" t="s">
        <v>1934</v>
      </c>
      <c r="F162" t="s">
        <v>1935</v>
      </c>
      <c r="G162" t="s">
        <v>15</v>
      </c>
      <c r="H162" t="s">
        <v>1936</v>
      </c>
      <c r="I162" t="s">
        <v>93</v>
      </c>
      <c r="J162" t="s">
        <v>109</v>
      </c>
      <c r="K162" t="s">
        <v>1865</v>
      </c>
      <c r="L162" t="s">
        <v>696</v>
      </c>
      <c r="M162" t="s">
        <v>1937</v>
      </c>
      <c r="N162" t="s">
        <v>591</v>
      </c>
      <c r="O162" t="s">
        <v>1938</v>
      </c>
      <c r="P162" t="s">
        <v>81</v>
      </c>
      <c r="Q162" t="s">
        <v>99</v>
      </c>
      <c r="R162" t="s">
        <v>1939</v>
      </c>
      <c r="S162" t="s">
        <v>1940</v>
      </c>
      <c r="T162" t="s">
        <v>1941</v>
      </c>
      <c r="U162" t="s">
        <v>80</v>
      </c>
      <c r="V162" t="s">
        <v>109</v>
      </c>
      <c r="W162" t="s">
        <v>546</v>
      </c>
      <c r="X162" t="s">
        <v>1942</v>
      </c>
      <c r="Y162" t="s">
        <v>1943</v>
      </c>
    </row>
    <row r="163" spans="1:25">
      <c r="A163" t="s">
        <v>1944</v>
      </c>
      <c r="B163" t="s">
        <v>329</v>
      </c>
      <c r="C163" t="s">
        <v>23</v>
      </c>
      <c r="D163" t="s">
        <v>1945</v>
      </c>
      <c r="E163" t="s">
        <v>1946</v>
      </c>
      <c r="F163" t="s">
        <v>1947</v>
      </c>
      <c r="G163" t="s">
        <v>15</v>
      </c>
      <c r="H163" t="s">
        <v>1948</v>
      </c>
      <c r="I163" t="s">
        <v>74</v>
      </c>
      <c r="J163" t="s">
        <v>686</v>
      </c>
      <c r="K163" t="s">
        <v>1876</v>
      </c>
      <c r="L163" t="s">
        <v>77</v>
      </c>
      <c r="M163" t="s">
        <v>419</v>
      </c>
      <c r="N163" t="s">
        <v>535</v>
      </c>
      <c r="O163" t="s">
        <v>80</v>
      </c>
      <c r="P163" t="s">
        <v>81</v>
      </c>
      <c r="Q163" t="s">
        <v>114</v>
      </c>
      <c r="R163" t="s">
        <v>80</v>
      </c>
      <c r="S163" t="s">
        <v>1949</v>
      </c>
      <c r="T163" t="s">
        <v>80</v>
      </c>
      <c r="U163" t="s">
        <v>80</v>
      </c>
      <c r="V163" t="s">
        <v>80</v>
      </c>
      <c r="W163" t="s">
        <v>80</v>
      </c>
      <c r="X163" t="s">
        <v>1950</v>
      </c>
      <c r="Y163" t="s">
        <v>1951</v>
      </c>
    </row>
    <row r="164" spans="1:25">
      <c r="A164" t="s">
        <v>1952</v>
      </c>
      <c r="B164" t="s">
        <v>329</v>
      </c>
      <c r="C164" t="s">
        <v>23</v>
      </c>
      <c r="D164" t="s">
        <v>1953</v>
      </c>
      <c r="E164" t="s">
        <v>1954</v>
      </c>
      <c r="F164" t="s">
        <v>1955</v>
      </c>
      <c r="G164" t="s">
        <v>31</v>
      </c>
      <c r="H164" t="s">
        <v>1956</v>
      </c>
      <c r="I164" t="s">
        <v>93</v>
      </c>
      <c r="J164" t="s">
        <v>1957</v>
      </c>
      <c r="K164" t="s">
        <v>1102</v>
      </c>
      <c r="L164" t="s">
        <v>125</v>
      </c>
      <c r="M164" t="s">
        <v>407</v>
      </c>
      <c r="N164" t="s">
        <v>1958</v>
      </c>
      <c r="O164" t="s">
        <v>1959</v>
      </c>
      <c r="P164" t="s">
        <v>81</v>
      </c>
      <c r="Q164" t="s">
        <v>82</v>
      </c>
      <c r="R164" t="s">
        <v>1960</v>
      </c>
      <c r="S164" t="s">
        <v>1961</v>
      </c>
      <c r="T164" t="s">
        <v>1962</v>
      </c>
      <c r="U164" t="s">
        <v>1963</v>
      </c>
      <c r="V164" t="s">
        <v>1957</v>
      </c>
      <c r="W164" t="s">
        <v>172</v>
      </c>
      <c r="X164" t="s">
        <v>1964</v>
      </c>
      <c r="Y164" t="s">
        <v>1920</v>
      </c>
    </row>
    <row r="165" spans="1:25">
      <c r="A165" t="s">
        <v>1965</v>
      </c>
      <c r="B165" t="s">
        <v>329</v>
      </c>
      <c r="C165" t="s">
        <v>25</v>
      </c>
      <c r="D165" t="s">
        <v>1966</v>
      </c>
      <c r="E165" t="s">
        <v>1967</v>
      </c>
      <c r="F165" t="s">
        <v>1968</v>
      </c>
      <c r="G165" t="s">
        <v>15</v>
      </c>
      <c r="H165" t="s">
        <v>1969</v>
      </c>
      <c r="I165" t="s">
        <v>93</v>
      </c>
      <c r="J165" t="s">
        <v>522</v>
      </c>
      <c r="K165" t="s">
        <v>1970</v>
      </c>
      <c r="L165" t="s">
        <v>77</v>
      </c>
      <c r="M165" t="s">
        <v>391</v>
      </c>
      <c r="N165" t="s">
        <v>556</v>
      </c>
      <c r="O165" t="s">
        <v>80</v>
      </c>
      <c r="P165" t="s">
        <v>113</v>
      </c>
      <c r="Q165" t="s">
        <v>201</v>
      </c>
      <c r="R165" t="s">
        <v>80</v>
      </c>
      <c r="S165" t="s">
        <v>643</v>
      </c>
      <c r="T165" t="s">
        <v>80</v>
      </c>
      <c r="U165" t="s">
        <v>80</v>
      </c>
      <c r="V165" t="s">
        <v>80</v>
      </c>
      <c r="W165" t="s">
        <v>80</v>
      </c>
      <c r="X165" t="s">
        <v>1971</v>
      </c>
      <c r="Y165" t="s">
        <v>80</v>
      </c>
    </row>
    <row r="166" spans="1:25">
      <c r="A166" t="s">
        <v>1972</v>
      </c>
      <c r="B166" t="s">
        <v>329</v>
      </c>
      <c r="C166" t="s">
        <v>25</v>
      </c>
      <c r="D166" t="s">
        <v>1973</v>
      </c>
      <c r="E166" t="s">
        <v>1974</v>
      </c>
      <c r="F166" t="s">
        <v>1975</v>
      </c>
      <c r="G166" t="s">
        <v>31</v>
      </c>
      <c r="H166" t="s">
        <v>1976</v>
      </c>
      <c r="I166" t="s">
        <v>93</v>
      </c>
      <c r="J166" t="s">
        <v>373</v>
      </c>
      <c r="K166" t="s">
        <v>1977</v>
      </c>
      <c r="L166" t="s">
        <v>77</v>
      </c>
      <c r="M166" t="s">
        <v>1978</v>
      </c>
      <c r="N166" t="s">
        <v>233</v>
      </c>
      <c r="O166" t="s">
        <v>773</v>
      </c>
      <c r="P166" t="s">
        <v>81</v>
      </c>
      <c r="Q166" t="s">
        <v>142</v>
      </c>
      <c r="R166" t="s">
        <v>1979</v>
      </c>
      <c r="S166" t="s">
        <v>1980</v>
      </c>
      <c r="T166" t="s">
        <v>1981</v>
      </c>
      <c r="U166" t="s">
        <v>1982</v>
      </c>
      <c r="V166" t="s">
        <v>1983</v>
      </c>
      <c r="W166" t="s">
        <v>172</v>
      </c>
      <c r="X166" t="s">
        <v>1984</v>
      </c>
      <c r="Y166" t="s">
        <v>1985</v>
      </c>
    </row>
    <row r="167" spans="1:25">
      <c r="A167" t="s">
        <v>1986</v>
      </c>
      <c r="B167" t="s">
        <v>329</v>
      </c>
      <c r="C167" t="s">
        <v>25</v>
      </c>
      <c r="D167" t="s">
        <v>1987</v>
      </c>
      <c r="E167" t="s">
        <v>1988</v>
      </c>
      <c r="F167" t="s">
        <v>1989</v>
      </c>
      <c r="G167" t="s">
        <v>15</v>
      </c>
      <c r="H167" t="s">
        <v>1990</v>
      </c>
      <c r="I167" t="s">
        <v>93</v>
      </c>
      <c r="J167" t="s">
        <v>94</v>
      </c>
      <c r="K167" t="s">
        <v>1991</v>
      </c>
      <c r="L167" t="s">
        <v>125</v>
      </c>
      <c r="M167" t="s">
        <v>419</v>
      </c>
      <c r="N167" t="s">
        <v>1384</v>
      </c>
      <c r="O167" t="s">
        <v>80</v>
      </c>
      <c r="P167" t="s">
        <v>81</v>
      </c>
      <c r="Q167" t="s">
        <v>142</v>
      </c>
      <c r="R167" t="s">
        <v>80</v>
      </c>
      <c r="S167" t="s">
        <v>1992</v>
      </c>
      <c r="T167" t="s">
        <v>80</v>
      </c>
      <c r="U167" t="s">
        <v>80</v>
      </c>
      <c r="V167" t="s">
        <v>80</v>
      </c>
      <c r="W167" t="s">
        <v>80</v>
      </c>
      <c r="X167" t="s">
        <v>1993</v>
      </c>
      <c r="Y167" t="s">
        <v>80</v>
      </c>
    </row>
    <row r="168" spans="1:25">
      <c r="A168" t="s">
        <v>1994</v>
      </c>
      <c r="B168" t="s">
        <v>329</v>
      </c>
      <c r="C168" t="s">
        <v>25</v>
      </c>
      <c r="D168" t="s">
        <v>1995</v>
      </c>
      <c r="E168" t="s">
        <v>1996</v>
      </c>
      <c r="F168" t="s">
        <v>1997</v>
      </c>
      <c r="G168" t="s">
        <v>15</v>
      </c>
      <c r="H168" t="s">
        <v>1998</v>
      </c>
      <c r="I168" t="s">
        <v>74</v>
      </c>
      <c r="J168" t="s">
        <v>306</v>
      </c>
      <c r="K168" t="s">
        <v>1999</v>
      </c>
      <c r="L168" t="s">
        <v>77</v>
      </c>
      <c r="M168" t="s">
        <v>1524</v>
      </c>
      <c r="N168" t="s">
        <v>438</v>
      </c>
      <c r="O168" t="s">
        <v>2000</v>
      </c>
      <c r="P168" t="s">
        <v>113</v>
      </c>
      <c r="Q168" t="s">
        <v>142</v>
      </c>
      <c r="R168" t="s">
        <v>2001</v>
      </c>
      <c r="S168" t="s">
        <v>2002</v>
      </c>
      <c r="T168" t="s">
        <v>612</v>
      </c>
      <c r="U168" t="s">
        <v>2003</v>
      </c>
      <c r="V168" t="s">
        <v>2004</v>
      </c>
      <c r="W168" t="s">
        <v>80</v>
      </c>
      <c r="X168" t="s">
        <v>2005</v>
      </c>
      <c r="Y168" t="s">
        <v>2006</v>
      </c>
    </row>
    <row r="169" spans="1:25">
      <c r="A169" t="s">
        <v>2007</v>
      </c>
      <c r="B169" t="s">
        <v>329</v>
      </c>
      <c r="C169" t="s">
        <v>25</v>
      </c>
      <c r="D169" t="s">
        <v>2008</v>
      </c>
      <c r="E169" t="s">
        <v>2009</v>
      </c>
      <c r="F169" t="s">
        <v>2010</v>
      </c>
      <c r="G169" t="s">
        <v>15</v>
      </c>
      <c r="H169" t="s">
        <v>2011</v>
      </c>
      <c r="I169" t="s">
        <v>93</v>
      </c>
      <c r="J169" t="s">
        <v>2012</v>
      </c>
      <c r="K169" t="s">
        <v>1977</v>
      </c>
      <c r="L169" t="s">
        <v>609</v>
      </c>
      <c r="M169" t="s">
        <v>610</v>
      </c>
      <c r="N169" t="s">
        <v>97</v>
      </c>
      <c r="O169" t="s">
        <v>698</v>
      </c>
      <c r="P169" t="s">
        <v>81</v>
      </c>
      <c r="Q169" t="s">
        <v>99</v>
      </c>
      <c r="R169" t="s">
        <v>2013</v>
      </c>
      <c r="S169" t="s">
        <v>2014</v>
      </c>
      <c r="T169" t="s">
        <v>1981</v>
      </c>
      <c r="U169" t="s">
        <v>97</v>
      </c>
      <c r="V169" t="s">
        <v>2012</v>
      </c>
      <c r="W169" t="s">
        <v>172</v>
      </c>
      <c r="X169" t="s">
        <v>2015</v>
      </c>
      <c r="Y169" t="s">
        <v>2016</v>
      </c>
    </row>
    <row r="170" spans="1:25">
      <c r="A170" t="s">
        <v>2017</v>
      </c>
      <c r="B170" t="s">
        <v>329</v>
      </c>
      <c r="C170" t="s">
        <v>25</v>
      </c>
      <c r="D170" t="s">
        <v>2018</v>
      </c>
      <c r="E170" t="s">
        <v>2019</v>
      </c>
      <c r="F170" t="s">
        <v>2020</v>
      </c>
      <c r="G170" t="s">
        <v>31</v>
      </c>
      <c r="H170" t="s">
        <v>2021</v>
      </c>
      <c r="I170" t="s">
        <v>93</v>
      </c>
      <c r="J170" t="s">
        <v>2022</v>
      </c>
      <c r="K170" t="s">
        <v>2023</v>
      </c>
      <c r="L170" t="s">
        <v>125</v>
      </c>
      <c r="M170" t="s">
        <v>2024</v>
      </c>
      <c r="N170" t="s">
        <v>253</v>
      </c>
      <c r="O170" t="s">
        <v>80</v>
      </c>
      <c r="P170" t="s">
        <v>81</v>
      </c>
      <c r="Q170" t="s">
        <v>2025</v>
      </c>
      <c r="R170" t="s">
        <v>80</v>
      </c>
      <c r="S170" t="s">
        <v>2026</v>
      </c>
      <c r="T170" t="s">
        <v>2027</v>
      </c>
      <c r="U170" t="s">
        <v>2028</v>
      </c>
      <c r="V170" t="s">
        <v>80</v>
      </c>
      <c r="W170" t="s">
        <v>80</v>
      </c>
      <c r="X170" t="s">
        <v>2029</v>
      </c>
      <c r="Y170" t="s">
        <v>2030</v>
      </c>
    </row>
    <row r="171" spans="1:25">
      <c r="A171" t="s">
        <v>2031</v>
      </c>
      <c r="B171" t="s">
        <v>329</v>
      </c>
      <c r="C171" t="s">
        <v>25</v>
      </c>
      <c r="D171" t="s">
        <v>2032</v>
      </c>
      <c r="E171" t="s">
        <v>2033</v>
      </c>
      <c r="F171" t="s">
        <v>2034</v>
      </c>
      <c r="G171" t="s">
        <v>15</v>
      </c>
      <c r="H171" t="s">
        <v>2035</v>
      </c>
      <c r="I171" t="s">
        <v>93</v>
      </c>
      <c r="J171" t="s">
        <v>2036</v>
      </c>
      <c r="K171" t="s">
        <v>2023</v>
      </c>
      <c r="L171" t="s">
        <v>125</v>
      </c>
      <c r="M171" t="s">
        <v>2037</v>
      </c>
      <c r="N171" t="s">
        <v>2038</v>
      </c>
      <c r="O171" t="s">
        <v>2039</v>
      </c>
      <c r="P171" t="s">
        <v>113</v>
      </c>
      <c r="Q171" t="s">
        <v>82</v>
      </c>
      <c r="R171" t="s">
        <v>80</v>
      </c>
      <c r="S171" t="s">
        <v>2037</v>
      </c>
      <c r="T171" t="s">
        <v>2040</v>
      </c>
      <c r="U171" t="s">
        <v>2038</v>
      </c>
      <c r="V171" t="s">
        <v>2041</v>
      </c>
      <c r="W171" t="s">
        <v>2042</v>
      </c>
      <c r="X171" t="s">
        <v>2043</v>
      </c>
      <c r="Y171" t="s">
        <v>2044</v>
      </c>
    </row>
    <row r="172" spans="1:25">
      <c r="A172" t="s">
        <v>2045</v>
      </c>
      <c r="B172" t="s">
        <v>329</v>
      </c>
      <c r="C172" t="s">
        <v>25</v>
      </c>
      <c r="D172" t="s">
        <v>2046</v>
      </c>
      <c r="E172" t="s">
        <v>2047</v>
      </c>
      <c r="F172" t="s">
        <v>2048</v>
      </c>
      <c r="G172" t="s">
        <v>15</v>
      </c>
      <c r="H172" t="s">
        <v>2049</v>
      </c>
      <c r="I172" t="s">
        <v>93</v>
      </c>
      <c r="J172" t="s">
        <v>389</v>
      </c>
      <c r="K172" t="s">
        <v>2050</v>
      </c>
      <c r="L172" t="s">
        <v>125</v>
      </c>
      <c r="M172" t="s">
        <v>2051</v>
      </c>
      <c r="N172" t="s">
        <v>243</v>
      </c>
      <c r="O172" t="s">
        <v>393</v>
      </c>
      <c r="P172" t="s">
        <v>81</v>
      </c>
      <c r="Q172" t="s">
        <v>99</v>
      </c>
      <c r="R172" t="s">
        <v>2052</v>
      </c>
      <c r="S172" t="s">
        <v>2053</v>
      </c>
      <c r="T172" t="s">
        <v>2054</v>
      </c>
      <c r="U172" t="s">
        <v>1078</v>
      </c>
      <c r="V172" t="s">
        <v>2055</v>
      </c>
      <c r="W172" t="s">
        <v>2056</v>
      </c>
      <c r="X172" t="s">
        <v>2057</v>
      </c>
      <c r="Y172" t="s">
        <v>2058</v>
      </c>
    </row>
    <row r="173" spans="1:25">
      <c r="A173" t="s">
        <v>2059</v>
      </c>
      <c r="B173" t="s">
        <v>329</v>
      </c>
      <c r="C173" t="s">
        <v>25</v>
      </c>
      <c r="D173" t="s">
        <v>2060</v>
      </c>
      <c r="E173" t="s">
        <v>2061</v>
      </c>
      <c r="F173" t="s">
        <v>2062</v>
      </c>
      <c r="G173" t="s">
        <v>15</v>
      </c>
      <c r="H173" t="s">
        <v>2063</v>
      </c>
      <c r="I173" t="s">
        <v>93</v>
      </c>
      <c r="J173" t="s">
        <v>373</v>
      </c>
      <c r="K173" t="s">
        <v>1991</v>
      </c>
      <c r="L173" t="s">
        <v>125</v>
      </c>
      <c r="M173" t="s">
        <v>643</v>
      </c>
      <c r="N173" t="s">
        <v>1418</v>
      </c>
      <c r="O173" t="s">
        <v>254</v>
      </c>
      <c r="P173" t="s">
        <v>81</v>
      </c>
      <c r="Q173" t="s">
        <v>99</v>
      </c>
      <c r="R173" t="s">
        <v>2064</v>
      </c>
      <c r="S173" t="s">
        <v>2065</v>
      </c>
      <c r="T173" t="s">
        <v>204</v>
      </c>
      <c r="U173" t="s">
        <v>1418</v>
      </c>
      <c r="V173" t="s">
        <v>373</v>
      </c>
      <c r="W173" t="s">
        <v>80</v>
      </c>
      <c r="X173" t="s">
        <v>2066</v>
      </c>
      <c r="Y173" t="s">
        <v>2067</v>
      </c>
    </row>
    <row r="174" spans="1:25">
      <c r="A174" t="s">
        <v>2068</v>
      </c>
      <c r="B174" t="s">
        <v>329</v>
      </c>
      <c r="C174" t="s">
        <v>25</v>
      </c>
      <c r="D174" t="s">
        <v>2069</v>
      </c>
      <c r="E174" t="s">
        <v>2070</v>
      </c>
      <c r="F174" t="s">
        <v>2071</v>
      </c>
      <c r="G174" t="s">
        <v>15</v>
      </c>
      <c r="H174" t="s">
        <v>2072</v>
      </c>
      <c r="I174" t="s">
        <v>93</v>
      </c>
      <c r="J174" t="s">
        <v>94</v>
      </c>
      <c r="K174" t="s">
        <v>1977</v>
      </c>
      <c r="L174" t="s">
        <v>125</v>
      </c>
      <c r="M174" t="s">
        <v>2073</v>
      </c>
      <c r="N174" t="s">
        <v>112</v>
      </c>
      <c r="O174" t="s">
        <v>80</v>
      </c>
      <c r="P174" t="s">
        <v>113</v>
      </c>
      <c r="Q174" t="s">
        <v>114</v>
      </c>
      <c r="R174" t="s">
        <v>80</v>
      </c>
      <c r="S174" t="s">
        <v>2074</v>
      </c>
      <c r="T174" t="s">
        <v>80</v>
      </c>
      <c r="U174" t="s">
        <v>80</v>
      </c>
      <c r="V174" t="s">
        <v>80</v>
      </c>
      <c r="W174" t="s">
        <v>80</v>
      </c>
      <c r="X174" t="s">
        <v>2075</v>
      </c>
      <c r="Y174" t="s">
        <v>2076</v>
      </c>
    </row>
    <row r="175" spans="1:25">
      <c r="A175" t="s">
        <v>2077</v>
      </c>
      <c r="B175" t="s">
        <v>329</v>
      </c>
      <c r="C175" t="s">
        <v>25</v>
      </c>
      <c r="D175" t="s">
        <v>2078</v>
      </c>
      <c r="E175" t="s">
        <v>2079</v>
      </c>
      <c r="F175" t="s">
        <v>2080</v>
      </c>
      <c r="G175" t="s">
        <v>15</v>
      </c>
      <c r="H175" t="s">
        <v>2081</v>
      </c>
      <c r="I175" t="s">
        <v>93</v>
      </c>
      <c r="J175" t="s">
        <v>2082</v>
      </c>
      <c r="K175" t="s">
        <v>1977</v>
      </c>
      <c r="L175" t="s">
        <v>125</v>
      </c>
      <c r="M175" t="s">
        <v>2083</v>
      </c>
      <c r="N175" t="s">
        <v>2084</v>
      </c>
      <c r="O175" t="s">
        <v>80</v>
      </c>
      <c r="P175" t="s">
        <v>2085</v>
      </c>
      <c r="Q175" t="s">
        <v>142</v>
      </c>
      <c r="R175" t="s">
        <v>80</v>
      </c>
      <c r="S175" t="s">
        <v>2086</v>
      </c>
      <c r="T175" t="s">
        <v>80</v>
      </c>
      <c r="U175" t="s">
        <v>80</v>
      </c>
      <c r="V175" t="s">
        <v>80</v>
      </c>
      <c r="W175" t="s">
        <v>80</v>
      </c>
      <c r="X175" t="s">
        <v>2087</v>
      </c>
      <c r="Y175" t="s">
        <v>80</v>
      </c>
    </row>
    <row r="176" spans="1:25">
      <c r="A176" t="s">
        <v>2088</v>
      </c>
      <c r="B176" t="s">
        <v>329</v>
      </c>
      <c r="C176" t="s">
        <v>25</v>
      </c>
      <c r="D176" t="s">
        <v>2089</v>
      </c>
      <c r="E176" t="s">
        <v>2090</v>
      </c>
      <c r="F176" t="s">
        <v>2091</v>
      </c>
      <c r="G176" t="s">
        <v>15</v>
      </c>
      <c r="H176" t="s">
        <v>2092</v>
      </c>
      <c r="I176" t="s">
        <v>74</v>
      </c>
      <c r="J176" t="s">
        <v>2093</v>
      </c>
      <c r="K176" t="s">
        <v>2094</v>
      </c>
      <c r="L176" t="s">
        <v>77</v>
      </c>
      <c r="M176" t="s">
        <v>2095</v>
      </c>
      <c r="N176" t="s">
        <v>243</v>
      </c>
      <c r="O176" t="s">
        <v>80</v>
      </c>
      <c r="P176" t="s">
        <v>81</v>
      </c>
      <c r="Q176" t="s">
        <v>201</v>
      </c>
      <c r="R176" t="s">
        <v>80</v>
      </c>
      <c r="S176" t="s">
        <v>2096</v>
      </c>
      <c r="T176" t="s">
        <v>80</v>
      </c>
      <c r="U176" t="s">
        <v>80</v>
      </c>
      <c r="V176" t="s">
        <v>80</v>
      </c>
      <c r="W176" t="s">
        <v>80</v>
      </c>
      <c r="X176" t="s">
        <v>2097</v>
      </c>
      <c r="Y176" t="s">
        <v>80</v>
      </c>
    </row>
    <row r="177" spans="1:25">
      <c r="A177" t="s">
        <v>2098</v>
      </c>
      <c r="B177" t="s">
        <v>329</v>
      </c>
      <c r="C177" t="s">
        <v>25</v>
      </c>
      <c r="D177" t="s">
        <v>2099</v>
      </c>
      <c r="E177" t="s">
        <v>2100</v>
      </c>
      <c r="F177" t="s">
        <v>2101</v>
      </c>
      <c r="G177" t="s">
        <v>15</v>
      </c>
      <c r="H177" t="s">
        <v>2102</v>
      </c>
      <c r="I177" t="s">
        <v>93</v>
      </c>
      <c r="J177" t="s">
        <v>373</v>
      </c>
      <c r="K177" t="s">
        <v>1977</v>
      </c>
      <c r="L177" t="s">
        <v>2103</v>
      </c>
      <c r="M177" t="s">
        <v>2104</v>
      </c>
      <c r="N177" t="s">
        <v>199</v>
      </c>
      <c r="O177" t="s">
        <v>184</v>
      </c>
      <c r="P177" t="s">
        <v>81</v>
      </c>
      <c r="Q177" t="s">
        <v>82</v>
      </c>
      <c r="R177" t="s">
        <v>2105</v>
      </c>
      <c r="S177" t="s">
        <v>2106</v>
      </c>
      <c r="T177" t="s">
        <v>2107</v>
      </c>
      <c r="U177" t="s">
        <v>199</v>
      </c>
      <c r="V177" t="s">
        <v>2108</v>
      </c>
      <c r="W177" t="s">
        <v>172</v>
      </c>
      <c r="X177" t="s">
        <v>2109</v>
      </c>
      <c r="Y177" t="s">
        <v>2110</v>
      </c>
    </row>
    <row r="178" spans="1:25">
      <c r="A178" t="s">
        <v>2111</v>
      </c>
      <c r="B178" t="s">
        <v>329</v>
      </c>
      <c r="C178" t="s">
        <v>25</v>
      </c>
      <c r="D178" t="s">
        <v>2112</v>
      </c>
      <c r="E178" t="s">
        <v>2113</v>
      </c>
      <c r="F178" t="s">
        <v>2114</v>
      </c>
      <c r="G178" t="s">
        <v>15</v>
      </c>
      <c r="H178" t="s">
        <v>2115</v>
      </c>
      <c r="I178" t="s">
        <v>93</v>
      </c>
      <c r="J178" t="s">
        <v>2116</v>
      </c>
      <c r="K178" t="s">
        <v>2117</v>
      </c>
      <c r="L178" t="s">
        <v>609</v>
      </c>
      <c r="M178" t="s">
        <v>2118</v>
      </c>
      <c r="N178" t="s">
        <v>2119</v>
      </c>
      <c r="O178" t="s">
        <v>80</v>
      </c>
      <c r="P178" t="s">
        <v>81</v>
      </c>
      <c r="Q178" t="s">
        <v>82</v>
      </c>
      <c r="R178" t="s">
        <v>80</v>
      </c>
      <c r="S178" t="s">
        <v>2120</v>
      </c>
      <c r="T178" t="s">
        <v>2121</v>
      </c>
      <c r="U178" t="s">
        <v>80</v>
      </c>
      <c r="V178" t="s">
        <v>80</v>
      </c>
      <c r="W178" t="s">
        <v>80</v>
      </c>
      <c r="X178" t="s">
        <v>2122</v>
      </c>
      <c r="Y178" t="s">
        <v>2123</v>
      </c>
    </row>
    <row r="179" spans="1:25">
      <c r="A179" t="s">
        <v>2124</v>
      </c>
      <c r="B179" t="s">
        <v>329</v>
      </c>
      <c r="C179" t="s">
        <v>2125</v>
      </c>
      <c r="D179" t="s">
        <v>2126</v>
      </c>
      <c r="E179" t="s">
        <v>2127</v>
      </c>
      <c r="F179" t="s">
        <v>2128</v>
      </c>
      <c r="G179" t="s">
        <v>31</v>
      </c>
      <c r="H179" t="s">
        <v>2129</v>
      </c>
      <c r="I179" t="s">
        <v>74</v>
      </c>
      <c r="J179" t="s">
        <v>1608</v>
      </c>
      <c r="K179" t="s">
        <v>2130</v>
      </c>
      <c r="L179" t="s">
        <v>125</v>
      </c>
      <c r="M179" t="s">
        <v>296</v>
      </c>
      <c r="N179" t="s">
        <v>2131</v>
      </c>
      <c r="O179" t="s">
        <v>2132</v>
      </c>
      <c r="P179" t="s">
        <v>81</v>
      </c>
      <c r="Q179" t="s">
        <v>99</v>
      </c>
      <c r="R179" t="s">
        <v>80</v>
      </c>
      <c r="S179" t="s">
        <v>109</v>
      </c>
      <c r="T179" t="s">
        <v>80</v>
      </c>
      <c r="U179" t="s">
        <v>80</v>
      </c>
      <c r="V179" t="s">
        <v>109</v>
      </c>
      <c r="W179" t="s">
        <v>2133</v>
      </c>
      <c r="X179" t="s">
        <v>2134</v>
      </c>
      <c r="Y179" t="s">
        <v>2135</v>
      </c>
    </row>
    <row r="180" spans="1:25">
      <c r="A180" t="s">
        <v>2136</v>
      </c>
      <c r="B180" t="s">
        <v>329</v>
      </c>
      <c r="C180" t="s">
        <v>2125</v>
      </c>
      <c r="D180" t="s">
        <v>2137</v>
      </c>
      <c r="E180" t="s">
        <v>2138</v>
      </c>
      <c r="F180" t="s">
        <v>2139</v>
      </c>
      <c r="G180" t="s">
        <v>31</v>
      </c>
      <c r="H180" t="s">
        <v>2140</v>
      </c>
      <c r="I180" t="s">
        <v>93</v>
      </c>
      <c r="J180" t="s">
        <v>306</v>
      </c>
      <c r="K180" t="s">
        <v>2130</v>
      </c>
      <c r="L180" t="s">
        <v>77</v>
      </c>
      <c r="M180" t="s">
        <v>391</v>
      </c>
      <c r="N180" t="s">
        <v>253</v>
      </c>
      <c r="O180" t="s">
        <v>2141</v>
      </c>
      <c r="P180" t="s">
        <v>81</v>
      </c>
      <c r="Q180" t="s">
        <v>99</v>
      </c>
      <c r="R180" t="s">
        <v>2142</v>
      </c>
      <c r="S180" t="s">
        <v>2143</v>
      </c>
      <c r="T180" t="s">
        <v>204</v>
      </c>
      <c r="U180" t="s">
        <v>253</v>
      </c>
      <c r="V180" t="s">
        <v>306</v>
      </c>
      <c r="W180" t="s">
        <v>2144</v>
      </c>
      <c r="X180" t="s">
        <v>2145</v>
      </c>
      <c r="Y180" t="s">
        <v>2146</v>
      </c>
    </row>
    <row r="181" spans="1:25">
      <c r="A181" t="s">
        <v>2147</v>
      </c>
      <c r="B181" t="s">
        <v>329</v>
      </c>
      <c r="C181" t="s">
        <v>2125</v>
      </c>
      <c r="D181" t="s">
        <v>2148</v>
      </c>
      <c r="E181" t="s">
        <v>2149</v>
      </c>
      <c r="F181" t="s">
        <v>2150</v>
      </c>
      <c r="G181" t="s">
        <v>15</v>
      </c>
      <c r="H181" t="s">
        <v>2151</v>
      </c>
      <c r="I181" t="s">
        <v>93</v>
      </c>
      <c r="J181" t="s">
        <v>373</v>
      </c>
      <c r="K181" t="s">
        <v>2152</v>
      </c>
      <c r="L181" t="s">
        <v>77</v>
      </c>
      <c r="M181" t="s">
        <v>1596</v>
      </c>
      <c r="N181" t="s">
        <v>221</v>
      </c>
      <c r="O181" t="s">
        <v>709</v>
      </c>
      <c r="P181" t="s">
        <v>81</v>
      </c>
      <c r="Q181" t="s">
        <v>201</v>
      </c>
      <c r="R181" t="s">
        <v>80</v>
      </c>
      <c r="S181" t="s">
        <v>2153</v>
      </c>
      <c r="T181" t="s">
        <v>80</v>
      </c>
      <c r="U181" t="s">
        <v>80</v>
      </c>
      <c r="V181" t="s">
        <v>80</v>
      </c>
      <c r="W181" t="s">
        <v>80</v>
      </c>
      <c r="X181" t="s">
        <v>2154</v>
      </c>
      <c r="Y181" t="s">
        <v>2155</v>
      </c>
    </row>
    <row r="182" spans="1:25">
      <c r="A182" t="s">
        <v>2156</v>
      </c>
      <c r="B182" t="s">
        <v>329</v>
      </c>
      <c r="C182" t="s">
        <v>2125</v>
      </c>
      <c r="D182" t="s">
        <v>2157</v>
      </c>
      <c r="E182" t="s">
        <v>2158</v>
      </c>
      <c r="F182" t="s">
        <v>2159</v>
      </c>
      <c r="G182" t="s">
        <v>31</v>
      </c>
      <c r="H182" t="s">
        <v>2160</v>
      </c>
      <c r="I182" t="s">
        <v>93</v>
      </c>
      <c r="J182" t="s">
        <v>362</v>
      </c>
      <c r="K182" t="s">
        <v>2130</v>
      </c>
      <c r="L182" t="s">
        <v>125</v>
      </c>
      <c r="M182" t="s">
        <v>78</v>
      </c>
      <c r="N182" t="s">
        <v>253</v>
      </c>
      <c r="O182" t="s">
        <v>80</v>
      </c>
      <c r="P182" t="s">
        <v>81</v>
      </c>
      <c r="Q182" t="s">
        <v>99</v>
      </c>
      <c r="R182" t="s">
        <v>80</v>
      </c>
      <c r="S182" t="s">
        <v>2161</v>
      </c>
      <c r="T182" t="s">
        <v>204</v>
      </c>
      <c r="U182" t="s">
        <v>253</v>
      </c>
      <c r="V182" t="s">
        <v>2162</v>
      </c>
      <c r="W182" t="s">
        <v>2163</v>
      </c>
      <c r="X182" t="s">
        <v>2164</v>
      </c>
      <c r="Y182" t="s">
        <v>80</v>
      </c>
    </row>
    <row r="183" spans="1:25">
      <c r="A183" t="s">
        <v>2165</v>
      </c>
      <c r="B183" t="s">
        <v>329</v>
      </c>
      <c r="C183" t="s">
        <v>2125</v>
      </c>
      <c r="D183" t="s">
        <v>2166</v>
      </c>
      <c r="E183" t="s">
        <v>2167</v>
      </c>
      <c r="F183" t="s">
        <v>2168</v>
      </c>
      <c r="G183" t="s">
        <v>31</v>
      </c>
      <c r="H183" t="s">
        <v>2169</v>
      </c>
      <c r="I183" t="s">
        <v>93</v>
      </c>
      <c r="J183" t="s">
        <v>2170</v>
      </c>
      <c r="K183" t="s">
        <v>2130</v>
      </c>
      <c r="L183" t="s">
        <v>77</v>
      </c>
      <c r="M183" t="s">
        <v>2171</v>
      </c>
      <c r="N183" t="s">
        <v>1649</v>
      </c>
      <c r="O183" t="s">
        <v>2172</v>
      </c>
      <c r="P183" t="s">
        <v>81</v>
      </c>
      <c r="Q183" t="s">
        <v>114</v>
      </c>
      <c r="R183" t="s">
        <v>2173</v>
      </c>
      <c r="S183" t="s">
        <v>2073</v>
      </c>
      <c r="T183" t="s">
        <v>2174</v>
      </c>
      <c r="U183" t="s">
        <v>2175</v>
      </c>
      <c r="V183" t="s">
        <v>2176</v>
      </c>
      <c r="W183" t="s">
        <v>2177</v>
      </c>
      <c r="X183" t="s">
        <v>2178</v>
      </c>
      <c r="Y183" t="s">
        <v>2179</v>
      </c>
    </row>
    <row r="184" spans="1:25">
      <c r="A184" t="s">
        <v>2180</v>
      </c>
      <c r="B184" t="s">
        <v>329</v>
      </c>
      <c r="C184" t="s">
        <v>2125</v>
      </c>
      <c r="D184" t="s">
        <v>2181</v>
      </c>
      <c r="E184" t="s">
        <v>2182</v>
      </c>
      <c r="F184" t="s">
        <v>2183</v>
      </c>
      <c r="G184" t="s">
        <v>31</v>
      </c>
      <c r="H184" t="s">
        <v>2184</v>
      </c>
      <c r="I184" t="s">
        <v>93</v>
      </c>
      <c r="J184" t="s">
        <v>306</v>
      </c>
      <c r="K184" t="s">
        <v>2185</v>
      </c>
      <c r="L184" t="s">
        <v>77</v>
      </c>
      <c r="M184" t="s">
        <v>2186</v>
      </c>
      <c r="N184" t="s">
        <v>2187</v>
      </c>
      <c r="O184" t="s">
        <v>2188</v>
      </c>
      <c r="P184" t="s">
        <v>81</v>
      </c>
      <c r="Q184" t="s">
        <v>82</v>
      </c>
      <c r="R184" t="s">
        <v>2189</v>
      </c>
      <c r="S184" t="s">
        <v>2186</v>
      </c>
      <c r="T184" t="s">
        <v>80</v>
      </c>
      <c r="U184" t="s">
        <v>80</v>
      </c>
      <c r="V184" t="s">
        <v>2190</v>
      </c>
      <c r="W184" t="s">
        <v>2191</v>
      </c>
      <c r="X184" t="s">
        <v>2192</v>
      </c>
      <c r="Y184" t="s">
        <v>2193</v>
      </c>
    </row>
    <row r="185" ht="409.5" spans="1:25">
      <c r="A185" t="s">
        <v>2194</v>
      </c>
      <c r="B185" t="s">
        <v>2195</v>
      </c>
      <c r="C185" t="s">
        <v>26</v>
      </c>
      <c r="D185" t="s">
        <v>2196</v>
      </c>
      <c r="E185" t="s">
        <v>2197</v>
      </c>
      <c r="F185" t="s">
        <v>2198</v>
      </c>
      <c r="G185" t="s">
        <v>15</v>
      </c>
      <c r="H185" t="s">
        <v>1689</v>
      </c>
      <c r="I185" t="s">
        <v>93</v>
      </c>
      <c r="J185" t="s">
        <v>373</v>
      </c>
      <c r="K185" t="s">
        <v>334</v>
      </c>
      <c r="L185" t="s">
        <v>125</v>
      </c>
      <c r="M185" t="s">
        <v>374</v>
      </c>
      <c r="N185" t="s">
        <v>253</v>
      </c>
      <c r="O185" t="s">
        <v>1767</v>
      </c>
      <c r="P185" t="s">
        <v>200</v>
      </c>
      <c r="Q185" t="s">
        <v>114</v>
      </c>
      <c r="R185" t="s">
        <v>2199</v>
      </c>
      <c r="S185" t="s">
        <v>2200</v>
      </c>
      <c r="T185" t="s">
        <v>583</v>
      </c>
      <c r="U185" t="s">
        <v>962</v>
      </c>
      <c r="V185" t="s">
        <v>373</v>
      </c>
      <c r="W185" t="s">
        <v>2201</v>
      </c>
      <c r="X185" s="1" t="s">
        <v>2202</v>
      </c>
      <c r="Y185" s="1" t="s">
        <v>2203</v>
      </c>
    </row>
    <row r="186" spans="1:25">
      <c r="A186" t="s">
        <v>2204</v>
      </c>
      <c r="B186" t="s">
        <v>2195</v>
      </c>
      <c r="C186" t="s">
        <v>26</v>
      </c>
      <c r="D186" t="s">
        <v>2205</v>
      </c>
      <c r="E186" t="s">
        <v>2206</v>
      </c>
      <c r="F186" t="s">
        <v>2207</v>
      </c>
      <c r="G186" t="s">
        <v>31</v>
      </c>
      <c r="H186" t="s">
        <v>150</v>
      </c>
      <c r="I186" t="s">
        <v>93</v>
      </c>
      <c r="J186" t="s">
        <v>373</v>
      </c>
      <c r="K186" t="s">
        <v>334</v>
      </c>
      <c r="L186" t="s">
        <v>125</v>
      </c>
      <c r="M186" t="s">
        <v>1190</v>
      </c>
      <c r="N186" t="s">
        <v>253</v>
      </c>
      <c r="O186" t="s">
        <v>80</v>
      </c>
      <c r="P186" t="s">
        <v>81</v>
      </c>
      <c r="Q186" t="s">
        <v>99</v>
      </c>
      <c r="R186" t="s">
        <v>80</v>
      </c>
      <c r="S186" t="s">
        <v>2208</v>
      </c>
      <c r="T186" t="s">
        <v>80</v>
      </c>
      <c r="U186" t="s">
        <v>80</v>
      </c>
      <c r="V186" t="s">
        <v>80</v>
      </c>
      <c r="W186" t="s">
        <v>80</v>
      </c>
      <c r="X186" t="s">
        <v>2209</v>
      </c>
      <c r="Y186" t="s">
        <v>80</v>
      </c>
    </row>
    <row r="187" spans="1:25">
      <c r="A187" t="s">
        <v>2210</v>
      </c>
      <c r="B187" t="s">
        <v>2195</v>
      </c>
      <c r="C187" t="s">
        <v>26</v>
      </c>
      <c r="D187" t="s">
        <v>2211</v>
      </c>
      <c r="E187" t="s">
        <v>2212</v>
      </c>
      <c r="F187" t="s">
        <v>2213</v>
      </c>
      <c r="G187" t="s">
        <v>31</v>
      </c>
      <c r="H187" t="s">
        <v>2214</v>
      </c>
      <c r="I187" t="s">
        <v>93</v>
      </c>
      <c r="J187" t="s">
        <v>2215</v>
      </c>
      <c r="K187" t="s">
        <v>2216</v>
      </c>
      <c r="L187" t="s">
        <v>77</v>
      </c>
      <c r="M187" t="s">
        <v>2217</v>
      </c>
      <c r="N187" t="s">
        <v>97</v>
      </c>
      <c r="O187" t="s">
        <v>461</v>
      </c>
      <c r="P187" t="s">
        <v>81</v>
      </c>
      <c r="Q187" t="s">
        <v>82</v>
      </c>
      <c r="R187" t="s">
        <v>2218</v>
      </c>
      <c r="S187" t="s">
        <v>2219</v>
      </c>
      <c r="T187" t="s">
        <v>80</v>
      </c>
      <c r="U187" t="s">
        <v>80</v>
      </c>
      <c r="V187" t="s">
        <v>80</v>
      </c>
      <c r="W187" t="s">
        <v>80</v>
      </c>
      <c r="X187" t="s">
        <v>2220</v>
      </c>
      <c r="Y187" t="s">
        <v>80</v>
      </c>
    </row>
    <row r="188" spans="1:25">
      <c r="A188" t="s">
        <v>2221</v>
      </c>
      <c r="B188" t="s">
        <v>2195</v>
      </c>
      <c r="C188" t="s">
        <v>26</v>
      </c>
      <c r="D188" t="s">
        <v>2222</v>
      </c>
      <c r="E188" t="s">
        <v>2223</v>
      </c>
      <c r="F188" t="s">
        <v>2224</v>
      </c>
      <c r="G188" t="s">
        <v>15</v>
      </c>
      <c r="H188" t="s">
        <v>2225</v>
      </c>
      <c r="I188" t="s">
        <v>93</v>
      </c>
      <c r="J188" t="s">
        <v>1199</v>
      </c>
      <c r="K188" t="s">
        <v>334</v>
      </c>
      <c r="L188" t="s">
        <v>125</v>
      </c>
      <c r="M188" t="s">
        <v>2226</v>
      </c>
      <c r="N188" t="s">
        <v>2227</v>
      </c>
      <c r="O188" t="s">
        <v>80</v>
      </c>
      <c r="P188" t="s">
        <v>81</v>
      </c>
      <c r="Q188" t="s">
        <v>142</v>
      </c>
      <c r="R188" t="s">
        <v>80</v>
      </c>
      <c r="S188" t="s">
        <v>2226</v>
      </c>
      <c r="T188" t="s">
        <v>80</v>
      </c>
      <c r="U188" t="s">
        <v>80</v>
      </c>
      <c r="V188" t="s">
        <v>80</v>
      </c>
      <c r="W188" t="s">
        <v>80</v>
      </c>
      <c r="X188" t="s">
        <v>2228</v>
      </c>
      <c r="Y188" t="s">
        <v>2229</v>
      </c>
    </row>
    <row r="189" spans="1:25">
      <c r="A189" t="s">
        <v>2230</v>
      </c>
      <c r="B189" t="s">
        <v>2195</v>
      </c>
      <c r="C189" t="s">
        <v>26</v>
      </c>
      <c r="D189" t="s">
        <v>2231</v>
      </c>
      <c r="E189" t="s">
        <v>2232</v>
      </c>
      <c r="F189" t="s">
        <v>2233</v>
      </c>
      <c r="G189" t="s">
        <v>15</v>
      </c>
      <c r="H189" t="s">
        <v>2234</v>
      </c>
      <c r="I189" t="s">
        <v>93</v>
      </c>
      <c r="J189" t="s">
        <v>362</v>
      </c>
      <c r="K189" t="s">
        <v>2216</v>
      </c>
      <c r="L189" t="s">
        <v>77</v>
      </c>
      <c r="M189" t="s">
        <v>419</v>
      </c>
      <c r="N189" t="s">
        <v>97</v>
      </c>
      <c r="O189" t="s">
        <v>310</v>
      </c>
      <c r="P189" t="s">
        <v>81</v>
      </c>
      <c r="Q189" t="s">
        <v>99</v>
      </c>
      <c r="R189" t="s">
        <v>2235</v>
      </c>
      <c r="S189" t="s">
        <v>2236</v>
      </c>
      <c r="T189" t="s">
        <v>2237</v>
      </c>
      <c r="U189" t="s">
        <v>253</v>
      </c>
      <c r="V189" t="s">
        <v>2238</v>
      </c>
      <c r="W189" t="s">
        <v>172</v>
      </c>
      <c r="X189" t="s">
        <v>2239</v>
      </c>
      <c r="Y189" t="s">
        <v>2240</v>
      </c>
    </row>
    <row r="190" spans="1:25">
      <c r="A190" t="s">
        <v>2241</v>
      </c>
      <c r="B190" t="s">
        <v>2195</v>
      </c>
      <c r="C190" t="s">
        <v>26</v>
      </c>
      <c r="D190" t="s">
        <v>2242</v>
      </c>
      <c r="E190" t="s">
        <v>2243</v>
      </c>
      <c r="F190" t="s">
        <v>2244</v>
      </c>
      <c r="G190" t="s">
        <v>31</v>
      </c>
      <c r="H190" t="s">
        <v>2245</v>
      </c>
      <c r="I190" t="s">
        <v>93</v>
      </c>
      <c r="J190" t="s">
        <v>2246</v>
      </c>
      <c r="K190" t="s">
        <v>1090</v>
      </c>
      <c r="L190" t="s">
        <v>77</v>
      </c>
      <c r="M190" t="s">
        <v>419</v>
      </c>
      <c r="N190" t="s">
        <v>1091</v>
      </c>
      <c r="O190" t="s">
        <v>80</v>
      </c>
      <c r="P190" t="s">
        <v>113</v>
      </c>
      <c r="Q190" t="s">
        <v>82</v>
      </c>
      <c r="R190" t="s">
        <v>80</v>
      </c>
      <c r="S190" t="s">
        <v>2247</v>
      </c>
      <c r="T190" t="s">
        <v>2248</v>
      </c>
      <c r="U190" t="s">
        <v>2249</v>
      </c>
      <c r="V190" t="s">
        <v>80</v>
      </c>
      <c r="W190" t="s">
        <v>80</v>
      </c>
      <c r="X190" t="s">
        <v>2250</v>
      </c>
      <c r="Y190" t="s">
        <v>80</v>
      </c>
    </row>
    <row r="191" spans="1:25">
      <c r="A191" t="s">
        <v>2251</v>
      </c>
      <c r="B191" t="s">
        <v>2195</v>
      </c>
      <c r="C191" t="s">
        <v>26</v>
      </c>
      <c r="D191" t="s">
        <v>2252</v>
      </c>
      <c r="E191" t="s">
        <v>2253</v>
      </c>
      <c r="F191" t="s">
        <v>2254</v>
      </c>
      <c r="G191" t="s">
        <v>15</v>
      </c>
      <c r="H191" t="s">
        <v>2255</v>
      </c>
      <c r="I191" t="s">
        <v>93</v>
      </c>
      <c r="J191" t="s">
        <v>373</v>
      </c>
      <c r="K191" t="s">
        <v>334</v>
      </c>
      <c r="L191" t="s">
        <v>125</v>
      </c>
      <c r="M191" t="s">
        <v>78</v>
      </c>
      <c r="N191" t="s">
        <v>243</v>
      </c>
      <c r="O191" t="s">
        <v>254</v>
      </c>
      <c r="P191" t="s">
        <v>81</v>
      </c>
      <c r="Q191" t="s">
        <v>82</v>
      </c>
      <c r="R191" t="s">
        <v>2256</v>
      </c>
      <c r="S191" t="s">
        <v>78</v>
      </c>
      <c r="T191" t="s">
        <v>204</v>
      </c>
      <c r="U191" t="s">
        <v>2257</v>
      </c>
      <c r="V191" t="s">
        <v>131</v>
      </c>
      <c r="W191" t="s">
        <v>172</v>
      </c>
      <c r="X191" t="s">
        <v>2258</v>
      </c>
      <c r="Y191" t="s">
        <v>2259</v>
      </c>
    </row>
    <row r="192" spans="1:25">
      <c r="A192" t="s">
        <v>2260</v>
      </c>
      <c r="B192" t="s">
        <v>2195</v>
      </c>
      <c r="C192" t="s">
        <v>26</v>
      </c>
      <c r="D192" t="s">
        <v>2261</v>
      </c>
      <c r="E192" t="s">
        <v>2262</v>
      </c>
      <c r="F192" t="s">
        <v>2263</v>
      </c>
      <c r="G192" t="s">
        <v>15</v>
      </c>
      <c r="H192" t="s">
        <v>2264</v>
      </c>
      <c r="I192" t="s">
        <v>93</v>
      </c>
      <c r="J192" t="s">
        <v>373</v>
      </c>
      <c r="K192" t="s">
        <v>334</v>
      </c>
      <c r="L192" t="s">
        <v>77</v>
      </c>
      <c r="M192" t="s">
        <v>2265</v>
      </c>
      <c r="N192" t="s">
        <v>258</v>
      </c>
      <c r="O192" t="s">
        <v>80</v>
      </c>
      <c r="P192" t="s">
        <v>81</v>
      </c>
      <c r="Q192" t="s">
        <v>201</v>
      </c>
      <c r="R192" t="s">
        <v>80</v>
      </c>
      <c r="S192" t="s">
        <v>296</v>
      </c>
      <c r="T192" t="s">
        <v>1170</v>
      </c>
      <c r="U192" t="s">
        <v>2266</v>
      </c>
      <c r="V192" t="s">
        <v>80</v>
      </c>
      <c r="W192" t="s">
        <v>80</v>
      </c>
      <c r="X192" t="s">
        <v>2267</v>
      </c>
      <c r="Y192" t="s">
        <v>80</v>
      </c>
    </row>
    <row r="193" spans="1:25">
      <c r="A193" t="s">
        <v>2268</v>
      </c>
      <c r="B193" t="s">
        <v>2195</v>
      </c>
      <c r="C193" t="s">
        <v>26</v>
      </c>
      <c r="D193" t="s">
        <v>2269</v>
      </c>
      <c r="E193" t="s">
        <v>2270</v>
      </c>
      <c r="F193" t="s">
        <v>2271</v>
      </c>
      <c r="G193" t="s">
        <v>15</v>
      </c>
      <c r="H193" t="s">
        <v>2272</v>
      </c>
      <c r="I193" t="s">
        <v>93</v>
      </c>
      <c r="J193" t="s">
        <v>1608</v>
      </c>
      <c r="K193" t="s">
        <v>334</v>
      </c>
      <c r="L193" t="s">
        <v>125</v>
      </c>
      <c r="M193" t="s">
        <v>407</v>
      </c>
      <c r="N193" t="s">
        <v>97</v>
      </c>
      <c r="O193" t="s">
        <v>461</v>
      </c>
      <c r="P193" t="s">
        <v>81</v>
      </c>
      <c r="Q193" t="s">
        <v>99</v>
      </c>
      <c r="R193" t="s">
        <v>2273</v>
      </c>
      <c r="S193" t="s">
        <v>2274</v>
      </c>
      <c r="T193" t="s">
        <v>2275</v>
      </c>
      <c r="U193" t="s">
        <v>97</v>
      </c>
      <c r="V193" t="s">
        <v>1608</v>
      </c>
      <c r="W193" t="s">
        <v>80</v>
      </c>
      <c r="X193" t="s">
        <v>2276</v>
      </c>
      <c r="Y193" t="s">
        <v>2277</v>
      </c>
    </row>
    <row r="194" spans="1:25">
      <c r="A194" t="s">
        <v>2278</v>
      </c>
      <c r="B194" t="s">
        <v>2195</v>
      </c>
      <c r="C194" t="s">
        <v>26</v>
      </c>
      <c r="D194" t="s">
        <v>2279</v>
      </c>
      <c r="E194" t="s">
        <v>2280</v>
      </c>
      <c r="F194" t="s">
        <v>2281</v>
      </c>
      <c r="G194" t="s">
        <v>15</v>
      </c>
      <c r="H194" t="s">
        <v>2282</v>
      </c>
      <c r="I194" t="s">
        <v>93</v>
      </c>
      <c r="J194" t="s">
        <v>2283</v>
      </c>
      <c r="K194" t="s">
        <v>347</v>
      </c>
      <c r="L194" t="s">
        <v>125</v>
      </c>
      <c r="M194" t="s">
        <v>2284</v>
      </c>
      <c r="N194" t="s">
        <v>1091</v>
      </c>
      <c r="O194" t="s">
        <v>677</v>
      </c>
      <c r="P194" t="s">
        <v>81</v>
      </c>
      <c r="Q194" t="s">
        <v>82</v>
      </c>
      <c r="R194" t="s">
        <v>2285</v>
      </c>
      <c r="S194" t="s">
        <v>2286</v>
      </c>
      <c r="T194" t="s">
        <v>2287</v>
      </c>
      <c r="U194" t="s">
        <v>2288</v>
      </c>
      <c r="V194" t="s">
        <v>478</v>
      </c>
      <c r="W194" t="s">
        <v>2289</v>
      </c>
      <c r="X194" t="s">
        <v>2290</v>
      </c>
      <c r="Y194" t="s">
        <v>80</v>
      </c>
    </row>
    <row r="195" spans="1:25">
      <c r="A195" t="s">
        <v>2291</v>
      </c>
      <c r="B195" t="s">
        <v>2195</v>
      </c>
      <c r="C195" t="s">
        <v>26</v>
      </c>
      <c r="D195" t="s">
        <v>2292</v>
      </c>
      <c r="E195" t="s">
        <v>2293</v>
      </c>
      <c r="F195" t="s">
        <v>2294</v>
      </c>
      <c r="G195" t="s">
        <v>15</v>
      </c>
      <c r="H195" t="s">
        <v>2295</v>
      </c>
      <c r="I195" t="s">
        <v>93</v>
      </c>
      <c r="J195" t="s">
        <v>2296</v>
      </c>
      <c r="K195" t="s">
        <v>334</v>
      </c>
      <c r="L195" t="s">
        <v>77</v>
      </c>
      <c r="M195" t="s">
        <v>78</v>
      </c>
      <c r="N195" t="s">
        <v>2297</v>
      </c>
      <c r="O195" t="s">
        <v>461</v>
      </c>
      <c r="P195" t="s">
        <v>113</v>
      </c>
      <c r="Q195" t="s">
        <v>201</v>
      </c>
      <c r="R195" t="s">
        <v>80</v>
      </c>
      <c r="S195" t="s">
        <v>2298</v>
      </c>
      <c r="T195" t="s">
        <v>2299</v>
      </c>
      <c r="U195" t="s">
        <v>2300</v>
      </c>
      <c r="V195" t="s">
        <v>478</v>
      </c>
      <c r="W195" t="s">
        <v>546</v>
      </c>
      <c r="X195" t="s">
        <v>2301</v>
      </c>
      <c r="Y195" t="s">
        <v>2302</v>
      </c>
    </row>
    <row r="196" spans="1:25">
      <c r="A196" t="s">
        <v>2303</v>
      </c>
      <c r="B196" t="s">
        <v>2195</v>
      </c>
      <c r="C196" t="s">
        <v>26</v>
      </c>
      <c r="D196" t="s">
        <v>2304</v>
      </c>
      <c r="E196" t="s">
        <v>2305</v>
      </c>
      <c r="F196" t="s">
        <v>2306</v>
      </c>
      <c r="G196" t="s">
        <v>15</v>
      </c>
      <c r="H196" t="s">
        <v>2307</v>
      </c>
      <c r="I196" t="s">
        <v>93</v>
      </c>
      <c r="J196" t="s">
        <v>406</v>
      </c>
      <c r="K196" t="s">
        <v>334</v>
      </c>
      <c r="L196" t="s">
        <v>77</v>
      </c>
      <c r="M196" t="s">
        <v>407</v>
      </c>
      <c r="N196" t="s">
        <v>2308</v>
      </c>
      <c r="O196" t="s">
        <v>80</v>
      </c>
      <c r="P196" t="s">
        <v>81</v>
      </c>
      <c r="Q196" t="s">
        <v>82</v>
      </c>
      <c r="R196" t="s">
        <v>80</v>
      </c>
      <c r="S196" t="s">
        <v>2309</v>
      </c>
      <c r="T196" t="s">
        <v>366</v>
      </c>
      <c r="U196" t="s">
        <v>2310</v>
      </c>
      <c r="V196" t="s">
        <v>80</v>
      </c>
      <c r="W196" t="s">
        <v>80</v>
      </c>
      <c r="X196" t="s">
        <v>2311</v>
      </c>
      <c r="Y196" t="s">
        <v>80</v>
      </c>
    </row>
    <row r="197" spans="1:25">
      <c r="A197" t="s">
        <v>2312</v>
      </c>
      <c r="B197" t="s">
        <v>2195</v>
      </c>
      <c r="C197" t="s">
        <v>26</v>
      </c>
      <c r="D197" t="s">
        <v>2313</v>
      </c>
      <c r="E197" t="s">
        <v>2314</v>
      </c>
      <c r="F197" t="s">
        <v>2315</v>
      </c>
      <c r="G197" t="s">
        <v>15</v>
      </c>
      <c r="H197" t="s">
        <v>2316</v>
      </c>
      <c r="I197" t="s">
        <v>93</v>
      </c>
      <c r="J197" t="s">
        <v>1363</v>
      </c>
      <c r="K197" t="s">
        <v>334</v>
      </c>
      <c r="L197" t="s">
        <v>77</v>
      </c>
      <c r="M197" t="s">
        <v>335</v>
      </c>
      <c r="N197" t="s">
        <v>336</v>
      </c>
      <c r="O197" t="s">
        <v>310</v>
      </c>
      <c r="P197" t="s">
        <v>81</v>
      </c>
      <c r="Q197" t="s">
        <v>99</v>
      </c>
      <c r="R197" t="s">
        <v>2317</v>
      </c>
      <c r="S197" t="s">
        <v>335</v>
      </c>
      <c r="T197" t="s">
        <v>80</v>
      </c>
      <c r="U197" t="s">
        <v>80</v>
      </c>
      <c r="V197" t="s">
        <v>80</v>
      </c>
      <c r="W197" t="s">
        <v>80</v>
      </c>
      <c r="X197" t="s">
        <v>2318</v>
      </c>
      <c r="Y197" t="s">
        <v>2319</v>
      </c>
    </row>
    <row r="198" spans="1:25">
      <c r="A198" t="s">
        <v>2320</v>
      </c>
      <c r="B198" t="s">
        <v>2195</v>
      </c>
      <c r="C198" t="s">
        <v>26</v>
      </c>
      <c r="D198" t="s">
        <v>2321</v>
      </c>
      <c r="E198" t="s">
        <v>2322</v>
      </c>
      <c r="F198" t="s">
        <v>2323</v>
      </c>
      <c r="G198" t="s">
        <v>15</v>
      </c>
      <c r="H198" t="s">
        <v>2324</v>
      </c>
      <c r="I198" t="s">
        <v>93</v>
      </c>
      <c r="J198" t="s">
        <v>905</v>
      </c>
      <c r="K198" t="s">
        <v>555</v>
      </c>
      <c r="L198" t="s">
        <v>125</v>
      </c>
      <c r="M198" t="s">
        <v>1583</v>
      </c>
      <c r="N198" t="s">
        <v>2325</v>
      </c>
      <c r="O198" t="s">
        <v>269</v>
      </c>
      <c r="P198" t="s">
        <v>81</v>
      </c>
      <c r="Q198" t="s">
        <v>82</v>
      </c>
      <c r="R198" t="s">
        <v>2326</v>
      </c>
      <c r="S198" t="s">
        <v>2327</v>
      </c>
      <c r="T198" t="s">
        <v>2328</v>
      </c>
      <c r="U198" t="s">
        <v>2329</v>
      </c>
      <c r="V198" t="s">
        <v>80</v>
      </c>
      <c r="W198" t="s">
        <v>80</v>
      </c>
      <c r="X198" t="s">
        <v>2330</v>
      </c>
      <c r="Y198" t="s">
        <v>80</v>
      </c>
    </row>
    <row r="199" spans="1:25">
      <c r="A199" t="s">
        <v>2331</v>
      </c>
      <c r="B199" t="s">
        <v>2195</v>
      </c>
      <c r="C199" t="s">
        <v>26</v>
      </c>
      <c r="D199" t="s">
        <v>2332</v>
      </c>
      <c r="E199" t="s">
        <v>2333</v>
      </c>
      <c r="F199" t="s">
        <v>2334</v>
      </c>
      <c r="G199" t="s">
        <v>15</v>
      </c>
      <c r="H199" t="s">
        <v>2335</v>
      </c>
      <c r="I199" t="s">
        <v>93</v>
      </c>
      <c r="J199" t="s">
        <v>1620</v>
      </c>
      <c r="K199" t="s">
        <v>1102</v>
      </c>
      <c r="L199" t="s">
        <v>77</v>
      </c>
      <c r="M199" t="s">
        <v>2336</v>
      </c>
      <c r="N199" t="s">
        <v>646</v>
      </c>
      <c r="O199" t="s">
        <v>677</v>
      </c>
      <c r="P199" t="s">
        <v>81</v>
      </c>
      <c r="Q199" t="s">
        <v>82</v>
      </c>
      <c r="R199" t="s">
        <v>172</v>
      </c>
      <c r="S199" t="s">
        <v>2337</v>
      </c>
      <c r="T199" t="s">
        <v>172</v>
      </c>
      <c r="U199" t="s">
        <v>172</v>
      </c>
      <c r="V199" t="s">
        <v>1620</v>
      </c>
      <c r="W199" t="s">
        <v>561</v>
      </c>
      <c r="X199" t="s">
        <v>2338</v>
      </c>
      <c r="Y199" t="s">
        <v>2339</v>
      </c>
    </row>
    <row r="200" spans="1:25">
      <c r="A200" t="s">
        <v>2340</v>
      </c>
      <c r="B200" t="s">
        <v>2195</v>
      </c>
      <c r="C200" t="s">
        <v>26</v>
      </c>
      <c r="D200" t="s">
        <v>2341</v>
      </c>
      <c r="E200" t="s">
        <v>2342</v>
      </c>
      <c r="F200" t="s">
        <v>2343</v>
      </c>
      <c r="G200" t="s">
        <v>15</v>
      </c>
      <c r="H200" t="s">
        <v>2344</v>
      </c>
      <c r="I200" t="s">
        <v>93</v>
      </c>
      <c r="J200" t="s">
        <v>406</v>
      </c>
      <c r="K200" t="s">
        <v>334</v>
      </c>
      <c r="L200" t="s">
        <v>125</v>
      </c>
      <c r="M200" t="s">
        <v>643</v>
      </c>
      <c r="N200" t="s">
        <v>199</v>
      </c>
      <c r="O200" t="s">
        <v>80</v>
      </c>
      <c r="P200" t="s">
        <v>81</v>
      </c>
      <c r="Q200" t="s">
        <v>82</v>
      </c>
      <c r="R200" t="s">
        <v>80</v>
      </c>
      <c r="S200" t="s">
        <v>2345</v>
      </c>
      <c r="T200" t="s">
        <v>80</v>
      </c>
      <c r="U200" t="s">
        <v>80</v>
      </c>
      <c r="V200" t="s">
        <v>80</v>
      </c>
      <c r="W200" t="s">
        <v>80</v>
      </c>
      <c r="X200" t="s">
        <v>2346</v>
      </c>
      <c r="Y200" t="s">
        <v>80</v>
      </c>
    </row>
    <row r="201" spans="1:25">
      <c r="A201" t="s">
        <v>2347</v>
      </c>
      <c r="B201" t="s">
        <v>2195</v>
      </c>
      <c r="C201" t="s">
        <v>26</v>
      </c>
      <c r="D201" t="s">
        <v>2348</v>
      </c>
      <c r="E201" t="s">
        <v>2349</v>
      </c>
      <c r="F201" t="s">
        <v>2350</v>
      </c>
      <c r="G201" t="s">
        <v>15</v>
      </c>
      <c r="H201" t="s">
        <v>2272</v>
      </c>
      <c r="I201" t="s">
        <v>93</v>
      </c>
      <c r="J201" t="s">
        <v>522</v>
      </c>
      <c r="K201" t="s">
        <v>2351</v>
      </c>
      <c r="L201" t="s">
        <v>125</v>
      </c>
      <c r="M201" t="s">
        <v>2352</v>
      </c>
      <c r="N201" t="s">
        <v>253</v>
      </c>
      <c r="O201" t="s">
        <v>2353</v>
      </c>
      <c r="P201" t="s">
        <v>81</v>
      </c>
      <c r="Q201" t="s">
        <v>99</v>
      </c>
      <c r="R201" t="s">
        <v>2354</v>
      </c>
      <c r="S201" t="s">
        <v>2355</v>
      </c>
      <c r="T201" t="s">
        <v>396</v>
      </c>
      <c r="U201" t="s">
        <v>253</v>
      </c>
      <c r="V201" t="s">
        <v>80</v>
      </c>
      <c r="W201" t="s">
        <v>1311</v>
      </c>
      <c r="X201" t="s">
        <v>2356</v>
      </c>
      <c r="Y201" t="s">
        <v>2357</v>
      </c>
    </row>
    <row r="202" spans="1:25">
      <c r="A202" t="s">
        <v>2358</v>
      </c>
      <c r="B202" t="s">
        <v>2195</v>
      </c>
      <c r="C202" t="s">
        <v>26</v>
      </c>
      <c r="D202" t="s">
        <v>2359</v>
      </c>
      <c r="E202" t="s">
        <v>2360</v>
      </c>
      <c r="F202" t="s">
        <v>2361</v>
      </c>
      <c r="G202" t="s">
        <v>15</v>
      </c>
      <c r="H202" t="s">
        <v>2362</v>
      </c>
      <c r="I202" t="s">
        <v>93</v>
      </c>
      <c r="J202" t="s">
        <v>373</v>
      </c>
      <c r="K202" t="s">
        <v>2363</v>
      </c>
      <c r="L202" t="s">
        <v>2364</v>
      </c>
      <c r="M202" t="s">
        <v>2365</v>
      </c>
      <c r="N202" t="s">
        <v>199</v>
      </c>
      <c r="O202" t="s">
        <v>80</v>
      </c>
      <c r="P202" t="s">
        <v>81</v>
      </c>
      <c r="Q202" t="s">
        <v>82</v>
      </c>
      <c r="R202" t="s">
        <v>80</v>
      </c>
      <c r="S202" t="s">
        <v>2366</v>
      </c>
      <c r="T202" t="s">
        <v>2367</v>
      </c>
      <c r="U202" t="s">
        <v>205</v>
      </c>
      <c r="V202" t="s">
        <v>80</v>
      </c>
      <c r="W202" t="s">
        <v>2368</v>
      </c>
      <c r="X202" t="s">
        <v>2369</v>
      </c>
      <c r="Y202" t="s">
        <v>2370</v>
      </c>
    </row>
    <row r="203" spans="1:25">
      <c r="A203" t="s">
        <v>2371</v>
      </c>
      <c r="B203" t="s">
        <v>2195</v>
      </c>
      <c r="C203" t="s">
        <v>26</v>
      </c>
      <c r="D203" t="s">
        <v>2372</v>
      </c>
      <c r="E203" t="s">
        <v>2373</v>
      </c>
      <c r="F203" t="s">
        <v>2374</v>
      </c>
      <c r="G203" t="s">
        <v>15</v>
      </c>
      <c r="H203" t="s">
        <v>2375</v>
      </c>
      <c r="I203" t="s">
        <v>93</v>
      </c>
      <c r="J203" t="s">
        <v>432</v>
      </c>
      <c r="K203" t="s">
        <v>363</v>
      </c>
      <c r="L203" t="s">
        <v>125</v>
      </c>
      <c r="M203" t="s">
        <v>2376</v>
      </c>
      <c r="N203" t="s">
        <v>336</v>
      </c>
      <c r="O203" t="s">
        <v>80</v>
      </c>
      <c r="P203" t="s">
        <v>81</v>
      </c>
      <c r="Q203" t="s">
        <v>82</v>
      </c>
      <c r="R203" t="s">
        <v>80</v>
      </c>
      <c r="S203" t="s">
        <v>2377</v>
      </c>
      <c r="T203" t="s">
        <v>80</v>
      </c>
      <c r="U203" t="s">
        <v>80</v>
      </c>
      <c r="V203" t="s">
        <v>80</v>
      </c>
      <c r="W203" t="s">
        <v>80</v>
      </c>
      <c r="X203" t="s">
        <v>2378</v>
      </c>
      <c r="Y203" t="s">
        <v>80</v>
      </c>
    </row>
    <row r="204" spans="1:25">
      <c r="A204" t="s">
        <v>2379</v>
      </c>
      <c r="B204" t="s">
        <v>2195</v>
      </c>
      <c r="C204" t="s">
        <v>26</v>
      </c>
      <c r="D204" t="s">
        <v>2380</v>
      </c>
      <c r="E204" t="s">
        <v>2381</v>
      </c>
      <c r="F204" t="s">
        <v>2382</v>
      </c>
      <c r="G204" t="s">
        <v>15</v>
      </c>
      <c r="H204" t="s">
        <v>2383</v>
      </c>
      <c r="I204" t="s">
        <v>93</v>
      </c>
      <c r="J204" t="s">
        <v>373</v>
      </c>
      <c r="K204" t="s">
        <v>1904</v>
      </c>
      <c r="L204" t="s">
        <v>77</v>
      </c>
      <c r="M204" t="s">
        <v>419</v>
      </c>
      <c r="N204" t="s">
        <v>2384</v>
      </c>
      <c r="O204" t="s">
        <v>310</v>
      </c>
      <c r="P204" t="s">
        <v>81</v>
      </c>
      <c r="Q204" t="s">
        <v>82</v>
      </c>
      <c r="R204" t="s">
        <v>2385</v>
      </c>
      <c r="S204" t="s">
        <v>2386</v>
      </c>
      <c r="T204" t="s">
        <v>366</v>
      </c>
      <c r="U204" t="s">
        <v>2387</v>
      </c>
      <c r="V204" t="s">
        <v>373</v>
      </c>
      <c r="W204" t="s">
        <v>80</v>
      </c>
      <c r="X204" t="s">
        <v>2388</v>
      </c>
      <c r="Y204" t="s">
        <v>80</v>
      </c>
    </row>
    <row r="205" spans="1:25">
      <c r="A205" t="s">
        <v>2389</v>
      </c>
      <c r="B205" t="s">
        <v>2195</v>
      </c>
      <c r="C205" t="s">
        <v>26</v>
      </c>
      <c r="D205" t="s">
        <v>2390</v>
      </c>
      <c r="E205" t="s">
        <v>2391</v>
      </c>
      <c r="F205" t="s">
        <v>2392</v>
      </c>
      <c r="G205" t="s">
        <v>15</v>
      </c>
      <c r="H205" t="s">
        <v>2393</v>
      </c>
      <c r="I205" t="s">
        <v>93</v>
      </c>
      <c r="J205" t="s">
        <v>373</v>
      </c>
      <c r="K205" t="s">
        <v>334</v>
      </c>
      <c r="L205" t="s">
        <v>77</v>
      </c>
      <c r="M205" t="s">
        <v>268</v>
      </c>
      <c r="N205" t="s">
        <v>2394</v>
      </c>
      <c r="O205" t="s">
        <v>269</v>
      </c>
      <c r="P205" t="s">
        <v>81</v>
      </c>
      <c r="Q205" t="s">
        <v>82</v>
      </c>
      <c r="R205" t="s">
        <v>2395</v>
      </c>
      <c r="S205" t="s">
        <v>2396</v>
      </c>
      <c r="T205" t="s">
        <v>396</v>
      </c>
      <c r="U205" t="s">
        <v>2397</v>
      </c>
      <c r="V205" t="s">
        <v>380</v>
      </c>
      <c r="W205" t="s">
        <v>2398</v>
      </c>
      <c r="X205" t="s">
        <v>2399</v>
      </c>
      <c r="Y205" t="s">
        <v>2400</v>
      </c>
    </row>
    <row r="206" spans="1:25">
      <c r="A206" t="s">
        <v>2401</v>
      </c>
      <c r="B206" t="s">
        <v>2195</v>
      </c>
      <c r="C206" t="s">
        <v>26</v>
      </c>
      <c r="D206" t="s">
        <v>2402</v>
      </c>
      <c r="E206" t="s">
        <v>2403</v>
      </c>
      <c r="F206" t="s">
        <v>2404</v>
      </c>
      <c r="G206" t="s">
        <v>15</v>
      </c>
      <c r="H206" t="s">
        <v>2405</v>
      </c>
      <c r="I206" t="s">
        <v>93</v>
      </c>
      <c r="J206" t="s">
        <v>2406</v>
      </c>
      <c r="K206" t="s">
        <v>2407</v>
      </c>
      <c r="L206" t="s">
        <v>125</v>
      </c>
      <c r="M206" t="s">
        <v>1407</v>
      </c>
      <c r="N206" t="s">
        <v>336</v>
      </c>
      <c r="O206" t="s">
        <v>2408</v>
      </c>
      <c r="P206" t="s">
        <v>81</v>
      </c>
      <c r="Q206" t="s">
        <v>114</v>
      </c>
      <c r="R206" t="s">
        <v>2409</v>
      </c>
      <c r="S206" t="s">
        <v>2410</v>
      </c>
      <c r="T206" t="s">
        <v>2411</v>
      </c>
      <c r="U206" t="s">
        <v>646</v>
      </c>
      <c r="V206" t="s">
        <v>2412</v>
      </c>
      <c r="W206" t="s">
        <v>2413</v>
      </c>
      <c r="X206" t="s">
        <v>2414</v>
      </c>
      <c r="Y206" t="s">
        <v>2415</v>
      </c>
    </row>
    <row r="207" spans="1:25">
      <c r="A207" t="s">
        <v>2416</v>
      </c>
      <c r="B207" t="s">
        <v>2195</v>
      </c>
      <c r="C207" t="s">
        <v>26</v>
      </c>
      <c r="D207" t="s">
        <v>2417</v>
      </c>
      <c r="E207" t="s">
        <v>2418</v>
      </c>
      <c r="F207" t="s">
        <v>2419</v>
      </c>
      <c r="G207" t="s">
        <v>15</v>
      </c>
      <c r="H207" t="s">
        <v>2420</v>
      </c>
      <c r="I207" t="s">
        <v>93</v>
      </c>
      <c r="J207" t="s">
        <v>373</v>
      </c>
      <c r="K207" t="s">
        <v>334</v>
      </c>
      <c r="L207" t="s">
        <v>2421</v>
      </c>
      <c r="M207" t="s">
        <v>2422</v>
      </c>
      <c r="N207" t="s">
        <v>2423</v>
      </c>
      <c r="O207" t="s">
        <v>80</v>
      </c>
      <c r="P207" t="s">
        <v>81</v>
      </c>
      <c r="Q207" t="s">
        <v>142</v>
      </c>
      <c r="R207" t="s">
        <v>80</v>
      </c>
      <c r="S207" t="s">
        <v>1077</v>
      </c>
      <c r="T207" t="s">
        <v>80</v>
      </c>
      <c r="U207" t="s">
        <v>80</v>
      </c>
      <c r="V207" t="s">
        <v>80</v>
      </c>
      <c r="W207" t="s">
        <v>80</v>
      </c>
      <c r="X207" t="s">
        <v>2424</v>
      </c>
      <c r="Y207" t="s">
        <v>80</v>
      </c>
    </row>
    <row r="208" spans="1:25">
      <c r="A208" t="s">
        <v>2425</v>
      </c>
      <c r="B208" t="s">
        <v>2195</v>
      </c>
      <c r="C208" t="s">
        <v>26</v>
      </c>
      <c r="D208" t="s">
        <v>2426</v>
      </c>
      <c r="E208" t="s">
        <v>2427</v>
      </c>
      <c r="F208" t="s">
        <v>2428</v>
      </c>
      <c r="G208" t="s">
        <v>15</v>
      </c>
      <c r="H208" t="s">
        <v>2429</v>
      </c>
      <c r="I208" t="s">
        <v>93</v>
      </c>
      <c r="J208" t="s">
        <v>373</v>
      </c>
      <c r="K208" t="s">
        <v>1904</v>
      </c>
      <c r="L208" t="s">
        <v>125</v>
      </c>
      <c r="M208" t="s">
        <v>1290</v>
      </c>
      <c r="N208" t="s">
        <v>2430</v>
      </c>
      <c r="O208" t="s">
        <v>80</v>
      </c>
      <c r="P208" t="s">
        <v>81</v>
      </c>
      <c r="Q208" t="s">
        <v>201</v>
      </c>
      <c r="R208" t="s">
        <v>80</v>
      </c>
      <c r="S208" t="s">
        <v>2431</v>
      </c>
      <c r="T208" t="s">
        <v>366</v>
      </c>
      <c r="U208" t="s">
        <v>2430</v>
      </c>
      <c r="V208" t="s">
        <v>373</v>
      </c>
      <c r="W208" t="s">
        <v>80</v>
      </c>
      <c r="X208" t="s">
        <v>2432</v>
      </c>
      <c r="Y208" t="s">
        <v>2433</v>
      </c>
    </row>
    <row r="209" spans="1:25">
      <c r="A209" t="s">
        <v>2434</v>
      </c>
      <c r="B209" t="s">
        <v>2195</v>
      </c>
      <c r="C209" t="s">
        <v>26</v>
      </c>
      <c r="D209" t="s">
        <v>2435</v>
      </c>
      <c r="E209" t="s">
        <v>2436</v>
      </c>
      <c r="F209" t="s">
        <v>2437</v>
      </c>
      <c r="G209" t="s">
        <v>15</v>
      </c>
      <c r="H209" t="s">
        <v>2438</v>
      </c>
      <c r="I209" t="s">
        <v>93</v>
      </c>
      <c r="J209" t="s">
        <v>94</v>
      </c>
      <c r="K209" t="s">
        <v>334</v>
      </c>
      <c r="L209" t="s">
        <v>77</v>
      </c>
      <c r="M209" t="s">
        <v>1407</v>
      </c>
      <c r="N209" t="s">
        <v>97</v>
      </c>
      <c r="O209" t="s">
        <v>80</v>
      </c>
      <c r="P209" t="s">
        <v>81</v>
      </c>
      <c r="Q209" t="s">
        <v>82</v>
      </c>
      <c r="R209" t="s">
        <v>80</v>
      </c>
      <c r="S209" t="s">
        <v>2439</v>
      </c>
      <c r="T209" t="s">
        <v>100</v>
      </c>
      <c r="U209" t="s">
        <v>253</v>
      </c>
      <c r="V209" t="s">
        <v>2440</v>
      </c>
      <c r="W209" t="s">
        <v>80</v>
      </c>
      <c r="X209" t="s">
        <v>2441</v>
      </c>
      <c r="Y209" t="s">
        <v>2442</v>
      </c>
    </row>
    <row r="210" ht="409.5" spans="1:25">
      <c r="A210" t="s">
        <v>2443</v>
      </c>
      <c r="B210" t="s">
        <v>2195</v>
      </c>
      <c r="C210" t="s">
        <v>26</v>
      </c>
      <c r="D210" t="s">
        <v>2444</v>
      </c>
      <c r="E210" t="s">
        <v>2445</v>
      </c>
      <c r="F210" t="s">
        <v>2446</v>
      </c>
      <c r="G210" t="s">
        <v>15</v>
      </c>
      <c r="H210" t="s">
        <v>2447</v>
      </c>
      <c r="I210" t="s">
        <v>93</v>
      </c>
      <c r="J210" t="s">
        <v>123</v>
      </c>
      <c r="K210" t="s">
        <v>363</v>
      </c>
      <c r="L210" t="s">
        <v>125</v>
      </c>
      <c r="M210" t="s">
        <v>242</v>
      </c>
      <c r="N210" t="s">
        <v>535</v>
      </c>
      <c r="O210" t="s">
        <v>2448</v>
      </c>
      <c r="P210" t="s">
        <v>81</v>
      </c>
      <c r="Q210" t="s">
        <v>99</v>
      </c>
      <c r="R210" t="s">
        <v>2449</v>
      </c>
      <c r="S210" t="s">
        <v>512</v>
      </c>
      <c r="T210" t="s">
        <v>172</v>
      </c>
      <c r="U210" t="s">
        <v>172</v>
      </c>
      <c r="V210" t="s">
        <v>123</v>
      </c>
      <c r="W210" t="s">
        <v>2450</v>
      </c>
      <c r="X210" s="1" t="s">
        <v>2451</v>
      </c>
      <c r="Y210" t="s">
        <v>2452</v>
      </c>
    </row>
    <row r="211" spans="1:25">
      <c r="A211" t="s">
        <v>2453</v>
      </c>
      <c r="B211" t="s">
        <v>2195</v>
      </c>
      <c r="C211" t="s">
        <v>26</v>
      </c>
      <c r="D211" t="s">
        <v>2454</v>
      </c>
      <c r="E211" t="s">
        <v>2455</v>
      </c>
      <c r="F211" t="s">
        <v>2456</v>
      </c>
      <c r="G211" t="s">
        <v>15</v>
      </c>
      <c r="H211" t="s">
        <v>2457</v>
      </c>
      <c r="I211" t="s">
        <v>93</v>
      </c>
      <c r="J211" t="s">
        <v>2458</v>
      </c>
      <c r="K211" t="s">
        <v>2459</v>
      </c>
      <c r="L211" t="s">
        <v>77</v>
      </c>
      <c r="M211" t="s">
        <v>2460</v>
      </c>
      <c r="N211" t="s">
        <v>1958</v>
      </c>
      <c r="O211" t="s">
        <v>569</v>
      </c>
      <c r="P211" t="s">
        <v>81</v>
      </c>
      <c r="Q211" t="s">
        <v>142</v>
      </c>
      <c r="R211" t="s">
        <v>2461</v>
      </c>
      <c r="S211" t="s">
        <v>2462</v>
      </c>
      <c r="T211" t="s">
        <v>80</v>
      </c>
      <c r="U211" t="s">
        <v>80</v>
      </c>
      <c r="V211" t="s">
        <v>963</v>
      </c>
      <c r="W211" t="s">
        <v>80</v>
      </c>
      <c r="X211" t="s">
        <v>2463</v>
      </c>
      <c r="Y211" t="s">
        <v>2464</v>
      </c>
    </row>
    <row r="212" spans="1:25">
      <c r="A212" t="s">
        <v>2465</v>
      </c>
      <c r="B212" t="s">
        <v>2195</v>
      </c>
      <c r="C212" t="s">
        <v>26</v>
      </c>
      <c r="D212" t="s">
        <v>2466</v>
      </c>
      <c r="E212" t="s">
        <v>2467</v>
      </c>
      <c r="F212" t="s">
        <v>2468</v>
      </c>
      <c r="G212" t="s">
        <v>15</v>
      </c>
      <c r="H212" t="s">
        <v>2469</v>
      </c>
      <c r="I212" t="s">
        <v>93</v>
      </c>
      <c r="J212" t="s">
        <v>2470</v>
      </c>
      <c r="K212" t="s">
        <v>334</v>
      </c>
      <c r="L212" t="s">
        <v>77</v>
      </c>
      <c r="M212" t="s">
        <v>622</v>
      </c>
      <c r="N212" t="s">
        <v>2471</v>
      </c>
      <c r="O212" t="s">
        <v>450</v>
      </c>
      <c r="P212" t="s">
        <v>81</v>
      </c>
      <c r="Q212" t="s">
        <v>82</v>
      </c>
      <c r="R212" t="s">
        <v>2472</v>
      </c>
      <c r="S212" t="s">
        <v>2473</v>
      </c>
      <c r="T212" t="s">
        <v>2474</v>
      </c>
      <c r="U212" t="s">
        <v>2475</v>
      </c>
      <c r="V212" t="s">
        <v>1386</v>
      </c>
      <c r="W212" t="s">
        <v>80</v>
      </c>
      <c r="X212" t="s">
        <v>2476</v>
      </c>
      <c r="Y212" t="s">
        <v>2477</v>
      </c>
    </row>
    <row r="213" spans="1:25">
      <c r="A213" t="s">
        <v>2478</v>
      </c>
      <c r="B213" t="s">
        <v>2195</v>
      </c>
      <c r="C213" t="s">
        <v>26</v>
      </c>
      <c r="D213" t="s">
        <v>2479</v>
      </c>
      <c r="E213" t="s">
        <v>1351</v>
      </c>
      <c r="F213" t="s">
        <v>2480</v>
      </c>
      <c r="G213" t="s">
        <v>15</v>
      </c>
      <c r="H213" t="s">
        <v>2481</v>
      </c>
      <c r="I213" t="s">
        <v>93</v>
      </c>
      <c r="J213" t="s">
        <v>373</v>
      </c>
      <c r="K213" t="s">
        <v>2482</v>
      </c>
      <c r="L213" t="s">
        <v>77</v>
      </c>
      <c r="M213" t="s">
        <v>296</v>
      </c>
      <c r="N213" t="s">
        <v>258</v>
      </c>
      <c r="O213" t="s">
        <v>461</v>
      </c>
      <c r="P213" t="s">
        <v>81</v>
      </c>
      <c r="Q213" t="s">
        <v>142</v>
      </c>
      <c r="R213" t="s">
        <v>2483</v>
      </c>
      <c r="S213" t="s">
        <v>2484</v>
      </c>
      <c r="T213" t="s">
        <v>2287</v>
      </c>
      <c r="U213" t="s">
        <v>2485</v>
      </c>
      <c r="V213" t="s">
        <v>932</v>
      </c>
      <c r="W213" t="s">
        <v>172</v>
      </c>
      <c r="X213" t="s">
        <v>2486</v>
      </c>
      <c r="Y213" t="s">
        <v>2487</v>
      </c>
    </row>
    <row r="214" spans="1:25">
      <c r="A214" t="s">
        <v>2488</v>
      </c>
      <c r="B214" t="s">
        <v>2195</v>
      </c>
      <c r="C214" t="s">
        <v>26</v>
      </c>
      <c r="D214" t="s">
        <v>2489</v>
      </c>
      <c r="E214" t="s">
        <v>2490</v>
      </c>
      <c r="F214" t="s">
        <v>2491</v>
      </c>
      <c r="G214" t="s">
        <v>15</v>
      </c>
      <c r="H214" t="s">
        <v>2492</v>
      </c>
      <c r="I214" t="s">
        <v>93</v>
      </c>
      <c r="J214" t="s">
        <v>1262</v>
      </c>
      <c r="K214" t="s">
        <v>2493</v>
      </c>
      <c r="L214" t="s">
        <v>77</v>
      </c>
      <c r="M214" t="s">
        <v>391</v>
      </c>
      <c r="N214" t="s">
        <v>243</v>
      </c>
      <c r="O214" t="s">
        <v>80</v>
      </c>
      <c r="P214" t="s">
        <v>81</v>
      </c>
      <c r="Q214" t="s">
        <v>99</v>
      </c>
      <c r="R214" t="s">
        <v>80</v>
      </c>
      <c r="S214" t="s">
        <v>2494</v>
      </c>
      <c r="T214" t="s">
        <v>80</v>
      </c>
      <c r="U214" t="s">
        <v>80</v>
      </c>
      <c r="V214" t="s">
        <v>1210</v>
      </c>
      <c r="W214" t="s">
        <v>80</v>
      </c>
      <c r="X214" t="s">
        <v>2495</v>
      </c>
      <c r="Y214" t="s">
        <v>2496</v>
      </c>
    </row>
    <row r="215" spans="1:25">
      <c r="A215" t="s">
        <v>2497</v>
      </c>
      <c r="B215" t="s">
        <v>2195</v>
      </c>
      <c r="C215" t="s">
        <v>26</v>
      </c>
      <c r="D215" t="s">
        <v>2498</v>
      </c>
      <c r="E215" t="s">
        <v>2499</v>
      </c>
      <c r="F215" t="s">
        <v>2500</v>
      </c>
      <c r="G215" t="s">
        <v>15</v>
      </c>
      <c r="H215" t="s">
        <v>2501</v>
      </c>
      <c r="I215" t="s">
        <v>93</v>
      </c>
      <c r="J215" t="s">
        <v>389</v>
      </c>
      <c r="K215" t="s">
        <v>334</v>
      </c>
      <c r="L215" t="s">
        <v>77</v>
      </c>
      <c r="M215" t="s">
        <v>622</v>
      </c>
      <c r="N215" t="s">
        <v>2502</v>
      </c>
      <c r="O215" t="s">
        <v>461</v>
      </c>
      <c r="P215" t="s">
        <v>81</v>
      </c>
      <c r="Q215" t="s">
        <v>82</v>
      </c>
      <c r="R215" t="s">
        <v>2503</v>
      </c>
      <c r="S215" t="s">
        <v>2504</v>
      </c>
      <c r="T215" t="s">
        <v>366</v>
      </c>
      <c r="U215" t="s">
        <v>2505</v>
      </c>
      <c r="V215" t="s">
        <v>2506</v>
      </c>
      <c r="W215" t="s">
        <v>80</v>
      </c>
      <c r="X215" t="s">
        <v>2507</v>
      </c>
      <c r="Y215" t="s">
        <v>2508</v>
      </c>
    </row>
    <row r="216" ht="409.5" spans="1:25">
      <c r="A216" t="s">
        <v>2509</v>
      </c>
      <c r="B216" t="s">
        <v>2195</v>
      </c>
      <c r="C216" t="s">
        <v>26</v>
      </c>
      <c r="D216" t="s">
        <v>2510</v>
      </c>
      <c r="E216" t="s">
        <v>2511</v>
      </c>
      <c r="F216" t="s">
        <v>2512</v>
      </c>
      <c r="G216" t="s">
        <v>15</v>
      </c>
      <c r="H216" t="s">
        <v>2513</v>
      </c>
      <c r="I216" t="s">
        <v>93</v>
      </c>
      <c r="J216" t="s">
        <v>362</v>
      </c>
      <c r="K216" t="s">
        <v>363</v>
      </c>
      <c r="L216" t="s">
        <v>609</v>
      </c>
      <c r="M216" t="s">
        <v>2514</v>
      </c>
      <c r="N216" t="s">
        <v>1484</v>
      </c>
      <c r="O216" t="s">
        <v>2515</v>
      </c>
      <c r="P216" t="s">
        <v>81</v>
      </c>
      <c r="Q216" t="s">
        <v>82</v>
      </c>
      <c r="R216" t="s">
        <v>2516</v>
      </c>
      <c r="S216" t="s">
        <v>2517</v>
      </c>
      <c r="T216" t="s">
        <v>2518</v>
      </c>
      <c r="U216" t="s">
        <v>1484</v>
      </c>
      <c r="V216" t="s">
        <v>2519</v>
      </c>
      <c r="W216" t="s">
        <v>561</v>
      </c>
      <c r="X216" t="s">
        <v>2520</v>
      </c>
      <c r="Y216" s="1" t="s">
        <v>2521</v>
      </c>
    </row>
    <row r="217" spans="1:25">
      <c r="A217" t="s">
        <v>2522</v>
      </c>
      <c r="B217" t="s">
        <v>2195</v>
      </c>
      <c r="C217" t="s">
        <v>26</v>
      </c>
      <c r="D217" t="s">
        <v>2523</v>
      </c>
      <c r="E217" t="s">
        <v>2524</v>
      </c>
      <c r="F217" t="s">
        <v>2525</v>
      </c>
      <c r="G217" t="s">
        <v>15</v>
      </c>
      <c r="H217" t="s">
        <v>2526</v>
      </c>
      <c r="I217" t="s">
        <v>93</v>
      </c>
      <c r="J217" t="s">
        <v>406</v>
      </c>
      <c r="K217" t="s">
        <v>334</v>
      </c>
      <c r="L217" t="s">
        <v>77</v>
      </c>
      <c r="M217" t="s">
        <v>407</v>
      </c>
      <c r="N217" t="s">
        <v>153</v>
      </c>
      <c r="O217" t="s">
        <v>461</v>
      </c>
      <c r="P217" t="s">
        <v>81</v>
      </c>
      <c r="Q217" t="s">
        <v>99</v>
      </c>
      <c r="R217" t="s">
        <v>2527</v>
      </c>
      <c r="S217" t="s">
        <v>2528</v>
      </c>
      <c r="T217" t="s">
        <v>100</v>
      </c>
      <c r="U217" t="s">
        <v>2529</v>
      </c>
      <c r="V217" t="s">
        <v>406</v>
      </c>
      <c r="W217" t="s">
        <v>2530</v>
      </c>
      <c r="X217" t="s">
        <v>2531</v>
      </c>
      <c r="Y217" t="s">
        <v>2532</v>
      </c>
    </row>
    <row r="218" spans="1:25">
      <c r="A218" t="s">
        <v>2533</v>
      </c>
      <c r="B218" t="s">
        <v>2195</v>
      </c>
      <c r="C218" t="s">
        <v>26</v>
      </c>
      <c r="D218" t="s">
        <v>2534</v>
      </c>
      <c r="E218" t="s">
        <v>2535</v>
      </c>
      <c r="F218" t="s">
        <v>2536</v>
      </c>
      <c r="G218" t="s">
        <v>15</v>
      </c>
      <c r="H218" t="s">
        <v>2537</v>
      </c>
      <c r="I218" t="s">
        <v>93</v>
      </c>
      <c r="J218" t="s">
        <v>2538</v>
      </c>
      <c r="K218" t="s">
        <v>334</v>
      </c>
      <c r="L218" t="s">
        <v>696</v>
      </c>
      <c r="M218" t="s">
        <v>2539</v>
      </c>
      <c r="N218" t="s">
        <v>2540</v>
      </c>
      <c r="O218" t="s">
        <v>80</v>
      </c>
      <c r="P218" t="s">
        <v>81</v>
      </c>
      <c r="Q218" t="s">
        <v>82</v>
      </c>
      <c r="R218" t="s">
        <v>80</v>
      </c>
      <c r="S218" t="s">
        <v>2541</v>
      </c>
      <c r="T218" t="s">
        <v>204</v>
      </c>
      <c r="U218" t="s">
        <v>2542</v>
      </c>
      <c r="V218" t="s">
        <v>2543</v>
      </c>
      <c r="W218" t="s">
        <v>172</v>
      </c>
      <c r="X218" t="s">
        <v>2544</v>
      </c>
      <c r="Y218" t="s">
        <v>2545</v>
      </c>
    </row>
    <row r="219" spans="1:25">
      <c r="A219" t="s">
        <v>2546</v>
      </c>
      <c r="B219" t="s">
        <v>2195</v>
      </c>
      <c r="C219" t="s">
        <v>26</v>
      </c>
      <c r="D219" t="s">
        <v>2547</v>
      </c>
      <c r="E219" t="s">
        <v>2548</v>
      </c>
      <c r="F219" t="s">
        <v>2549</v>
      </c>
      <c r="G219" t="s">
        <v>15</v>
      </c>
      <c r="H219" t="s">
        <v>2550</v>
      </c>
      <c r="I219" t="s">
        <v>93</v>
      </c>
      <c r="J219" t="s">
        <v>2551</v>
      </c>
      <c r="K219" t="s">
        <v>2552</v>
      </c>
      <c r="L219" t="s">
        <v>77</v>
      </c>
      <c r="M219" t="s">
        <v>296</v>
      </c>
      <c r="N219" t="s">
        <v>2553</v>
      </c>
      <c r="O219" t="s">
        <v>677</v>
      </c>
      <c r="P219" t="s">
        <v>113</v>
      </c>
      <c r="Q219" t="s">
        <v>99</v>
      </c>
      <c r="R219" t="s">
        <v>2554</v>
      </c>
      <c r="S219" t="s">
        <v>2555</v>
      </c>
      <c r="T219" t="s">
        <v>2556</v>
      </c>
      <c r="U219" t="s">
        <v>2557</v>
      </c>
      <c r="V219" t="s">
        <v>932</v>
      </c>
      <c r="W219" t="s">
        <v>2558</v>
      </c>
      <c r="X219" t="s">
        <v>2559</v>
      </c>
      <c r="Y219" t="s">
        <v>2560</v>
      </c>
    </row>
    <row r="220" spans="1:25">
      <c r="A220" t="s">
        <v>2561</v>
      </c>
      <c r="B220" t="s">
        <v>2195</v>
      </c>
      <c r="C220" t="s">
        <v>26</v>
      </c>
      <c r="D220" t="s">
        <v>2562</v>
      </c>
      <c r="E220" t="s">
        <v>2563</v>
      </c>
      <c r="F220" t="s">
        <v>2564</v>
      </c>
      <c r="G220" t="s">
        <v>15</v>
      </c>
      <c r="H220" t="s">
        <v>2565</v>
      </c>
      <c r="I220" t="s">
        <v>93</v>
      </c>
      <c r="J220" t="s">
        <v>447</v>
      </c>
      <c r="K220" t="s">
        <v>390</v>
      </c>
      <c r="L220" t="s">
        <v>125</v>
      </c>
      <c r="M220" t="s">
        <v>2566</v>
      </c>
      <c r="N220" t="s">
        <v>1347</v>
      </c>
      <c r="O220" t="s">
        <v>80</v>
      </c>
      <c r="P220" t="s">
        <v>113</v>
      </c>
      <c r="Q220" t="s">
        <v>142</v>
      </c>
      <c r="R220" t="s">
        <v>80</v>
      </c>
      <c r="S220" t="s">
        <v>2567</v>
      </c>
      <c r="T220" t="s">
        <v>2568</v>
      </c>
      <c r="U220" t="s">
        <v>2569</v>
      </c>
      <c r="V220" t="s">
        <v>2570</v>
      </c>
      <c r="W220" t="s">
        <v>80</v>
      </c>
      <c r="X220" t="s">
        <v>2571</v>
      </c>
      <c r="Y220" t="s">
        <v>2572</v>
      </c>
    </row>
    <row r="221" spans="1:25">
      <c r="A221" t="s">
        <v>2573</v>
      </c>
      <c r="B221" t="s">
        <v>2195</v>
      </c>
      <c r="C221" t="s">
        <v>26</v>
      </c>
      <c r="D221" t="s">
        <v>2574</v>
      </c>
      <c r="E221" t="s">
        <v>2575</v>
      </c>
      <c r="F221" t="s">
        <v>2576</v>
      </c>
      <c r="G221" t="s">
        <v>15</v>
      </c>
      <c r="H221" t="s">
        <v>2577</v>
      </c>
      <c r="I221" t="s">
        <v>93</v>
      </c>
      <c r="J221" t="s">
        <v>2578</v>
      </c>
      <c r="K221" t="s">
        <v>139</v>
      </c>
      <c r="L221" t="s">
        <v>77</v>
      </c>
      <c r="M221" t="s">
        <v>2579</v>
      </c>
      <c r="N221" t="s">
        <v>2580</v>
      </c>
      <c r="O221" t="s">
        <v>80</v>
      </c>
      <c r="P221" t="s">
        <v>81</v>
      </c>
      <c r="Q221" t="s">
        <v>142</v>
      </c>
      <c r="R221" t="s">
        <v>80</v>
      </c>
      <c r="S221" t="s">
        <v>2581</v>
      </c>
      <c r="T221" t="s">
        <v>2287</v>
      </c>
      <c r="U221" t="s">
        <v>80</v>
      </c>
      <c r="V221" t="s">
        <v>80</v>
      </c>
      <c r="W221" t="s">
        <v>80</v>
      </c>
      <c r="X221" t="s">
        <v>2582</v>
      </c>
      <c r="Y221" t="s">
        <v>80</v>
      </c>
    </row>
    <row r="222" spans="1:25">
      <c r="A222" t="s">
        <v>2583</v>
      </c>
      <c r="B222" t="s">
        <v>2195</v>
      </c>
      <c r="C222" t="s">
        <v>26</v>
      </c>
      <c r="D222" t="s">
        <v>2584</v>
      </c>
      <c r="E222" t="s">
        <v>2585</v>
      </c>
      <c r="F222" t="s">
        <v>2586</v>
      </c>
      <c r="G222" t="s">
        <v>15</v>
      </c>
      <c r="H222" t="s">
        <v>2587</v>
      </c>
      <c r="I222" t="s">
        <v>93</v>
      </c>
      <c r="J222" t="s">
        <v>2588</v>
      </c>
      <c r="K222" t="s">
        <v>1090</v>
      </c>
      <c r="L222" t="s">
        <v>77</v>
      </c>
      <c r="M222" t="s">
        <v>2589</v>
      </c>
      <c r="N222" t="s">
        <v>258</v>
      </c>
      <c r="O222" t="s">
        <v>2590</v>
      </c>
      <c r="P222" t="s">
        <v>81</v>
      </c>
      <c r="Q222" t="s">
        <v>82</v>
      </c>
      <c r="R222" t="s">
        <v>2591</v>
      </c>
      <c r="S222" t="s">
        <v>2592</v>
      </c>
      <c r="T222" t="s">
        <v>2593</v>
      </c>
      <c r="U222" t="s">
        <v>297</v>
      </c>
      <c r="V222" t="s">
        <v>2594</v>
      </c>
      <c r="W222" t="s">
        <v>2595</v>
      </c>
      <c r="X222" t="s">
        <v>2596</v>
      </c>
      <c r="Y222" t="s">
        <v>80</v>
      </c>
    </row>
    <row r="223" spans="1:25">
      <c r="A223" t="s">
        <v>2597</v>
      </c>
      <c r="B223" t="s">
        <v>2195</v>
      </c>
      <c r="C223" t="s">
        <v>26</v>
      </c>
      <c r="D223" t="s">
        <v>2598</v>
      </c>
      <c r="E223" t="s">
        <v>2599</v>
      </c>
      <c r="F223" t="s">
        <v>2600</v>
      </c>
      <c r="G223" t="s">
        <v>15</v>
      </c>
      <c r="H223" t="s">
        <v>2601</v>
      </c>
      <c r="I223" t="s">
        <v>93</v>
      </c>
      <c r="J223" t="s">
        <v>373</v>
      </c>
      <c r="K223" t="s">
        <v>2351</v>
      </c>
      <c r="L223" t="s">
        <v>125</v>
      </c>
      <c r="M223" t="s">
        <v>1567</v>
      </c>
      <c r="N223" t="s">
        <v>253</v>
      </c>
      <c r="O223" t="s">
        <v>709</v>
      </c>
      <c r="P223" t="s">
        <v>81</v>
      </c>
      <c r="Q223" t="s">
        <v>99</v>
      </c>
      <c r="R223" t="s">
        <v>2602</v>
      </c>
      <c r="S223" t="s">
        <v>2603</v>
      </c>
      <c r="T223" t="s">
        <v>204</v>
      </c>
      <c r="U223" t="s">
        <v>625</v>
      </c>
      <c r="V223" t="s">
        <v>80</v>
      </c>
      <c r="W223" t="s">
        <v>561</v>
      </c>
      <c r="X223" t="s">
        <v>2604</v>
      </c>
      <c r="Y223" t="s">
        <v>2605</v>
      </c>
    </row>
    <row r="224" spans="1:25">
      <c r="A224" t="s">
        <v>2606</v>
      </c>
      <c r="B224" t="s">
        <v>2195</v>
      </c>
      <c r="C224" t="s">
        <v>26</v>
      </c>
      <c r="D224" t="s">
        <v>2607</v>
      </c>
      <c r="E224" t="s">
        <v>2608</v>
      </c>
      <c r="F224" t="s">
        <v>2609</v>
      </c>
      <c r="G224" t="s">
        <v>15</v>
      </c>
      <c r="H224" t="s">
        <v>2610</v>
      </c>
      <c r="I224" t="s">
        <v>93</v>
      </c>
      <c r="J224" t="s">
        <v>2611</v>
      </c>
      <c r="K224" t="s">
        <v>363</v>
      </c>
      <c r="L224" t="s">
        <v>125</v>
      </c>
      <c r="M224" t="s">
        <v>242</v>
      </c>
      <c r="N224" t="s">
        <v>253</v>
      </c>
      <c r="O224" t="s">
        <v>569</v>
      </c>
      <c r="P224" t="s">
        <v>81</v>
      </c>
      <c r="Q224" t="s">
        <v>82</v>
      </c>
      <c r="R224" t="s">
        <v>2612</v>
      </c>
      <c r="S224" t="s">
        <v>2613</v>
      </c>
      <c r="T224" t="s">
        <v>2237</v>
      </c>
      <c r="U224" t="s">
        <v>97</v>
      </c>
      <c r="V224" t="s">
        <v>2611</v>
      </c>
      <c r="W224" t="s">
        <v>2614</v>
      </c>
      <c r="X224" t="s">
        <v>2615</v>
      </c>
      <c r="Y224" t="s">
        <v>2616</v>
      </c>
    </row>
    <row r="225" spans="1:25">
      <c r="A225" t="s">
        <v>2617</v>
      </c>
      <c r="B225" t="s">
        <v>2195</v>
      </c>
      <c r="C225" t="s">
        <v>26</v>
      </c>
      <c r="D225" t="s">
        <v>2618</v>
      </c>
      <c r="E225" t="s">
        <v>2619</v>
      </c>
      <c r="F225" t="s">
        <v>2620</v>
      </c>
      <c r="G225" t="s">
        <v>15</v>
      </c>
      <c r="H225" t="s">
        <v>2621</v>
      </c>
      <c r="I225" t="s">
        <v>93</v>
      </c>
      <c r="J225" t="s">
        <v>460</v>
      </c>
      <c r="K225" t="s">
        <v>2622</v>
      </c>
      <c r="L225" t="s">
        <v>77</v>
      </c>
      <c r="M225" t="s">
        <v>296</v>
      </c>
      <c r="N225" t="s">
        <v>2623</v>
      </c>
      <c r="O225" t="s">
        <v>1752</v>
      </c>
      <c r="P225" t="s">
        <v>113</v>
      </c>
      <c r="Q225" t="s">
        <v>142</v>
      </c>
      <c r="R225" t="s">
        <v>2624</v>
      </c>
      <c r="S225" t="s">
        <v>2625</v>
      </c>
      <c r="T225" t="s">
        <v>612</v>
      </c>
      <c r="U225" t="s">
        <v>2626</v>
      </c>
      <c r="V225" t="s">
        <v>478</v>
      </c>
      <c r="W225" t="s">
        <v>172</v>
      </c>
      <c r="X225" t="s">
        <v>2627</v>
      </c>
      <c r="Y225" t="s">
        <v>2627</v>
      </c>
    </row>
    <row r="226" spans="1:25">
      <c r="A226" t="s">
        <v>2628</v>
      </c>
      <c r="B226" t="s">
        <v>2195</v>
      </c>
      <c r="C226" t="s">
        <v>26</v>
      </c>
      <c r="D226" t="s">
        <v>2629</v>
      </c>
      <c r="E226" t="s">
        <v>2630</v>
      </c>
      <c r="F226" t="s">
        <v>2631</v>
      </c>
      <c r="G226" t="s">
        <v>15</v>
      </c>
      <c r="H226" t="s">
        <v>2632</v>
      </c>
      <c r="I226" t="s">
        <v>93</v>
      </c>
      <c r="J226" t="s">
        <v>373</v>
      </c>
      <c r="K226" t="s">
        <v>334</v>
      </c>
      <c r="L226" t="s">
        <v>77</v>
      </c>
      <c r="M226" t="s">
        <v>1691</v>
      </c>
      <c r="N226" t="s">
        <v>2633</v>
      </c>
      <c r="O226" t="s">
        <v>80</v>
      </c>
      <c r="P226" t="s">
        <v>81</v>
      </c>
      <c r="Q226" t="s">
        <v>82</v>
      </c>
      <c r="R226" t="s">
        <v>2634</v>
      </c>
      <c r="S226" t="s">
        <v>2635</v>
      </c>
      <c r="T226" t="s">
        <v>337</v>
      </c>
      <c r="U226" t="s">
        <v>591</v>
      </c>
      <c r="V226" t="s">
        <v>80</v>
      </c>
      <c r="W226" t="s">
        <v>80</v>
      </c>
      <c r="X226" t="s">
        <v>2636</v>
      </c>
      <c r="Y226" t="s">
        <v>2637</v>
      </c>
    </row>
    <row r="227" spans="1:25">
      <c r="A227" t="s">
        <v>2638</v>
      </c>
      <c r="B227" t="s">
        <v>2195</v>
      </c>
      <c r="C227" t="s">
        <v>26</v>
      </c>
      <c r="D227" t="s">
        <v>2639</v>
      </c>
      <c r="E227" t="s">
        <v>2640</v>
      </c>
      <c r="F227" t="s">
        <v>2641</v>
      </c>
      <c r="G227" t="s">
        <v>15</v>
      </c>
      <c r="H227" t="s">
        <v>2642</v>
      </c>
      <c r="I227" t="s">
        <v>93</v>
      </c>
      <c r="J227" t="s">
        <v>389</v>
      </c>
      <c r="K227" t="s">
        <v>334</v>
      </c>
      <c r="L227" t="s">
        <v>125</v>
      </c>
      <c r="M227" t="s">
        <v>2643</v>
      </c>
      <c r="N227" t="s">
        <v>336</v>
      </c>
      <c r="O227" t="s">
        <v>569</v>
      </c>
      <c r="P227" t="s">
        <v>200</v>
      </c>
      <c r="Q227" t="s">
        <v>99</v>
      </c>
      <c r="R227" t="s">
        <v>2644</v>
      </c>
      <c r="S227" t="s">
        <v>2643</v>
      </c>
      <c r="T227" t="s">
        <v>583</v>
      </c>
      <c r="U227" t="s">
        <v>2645</v>
      </c>
      <c r="V227" t="s">
        <v>932</v>
      </c>
      <c r="W227" t="s">
        <v>2646</v>
      </c>
      <c r="X227" t="s">
        <v>2647</v>
      </c>
      <c r="Y227" t="s">
        <v>2648</v>
      </c>
    </row>
    <row r="228" spans="1:25">
      <c r="A228" t="s">
        <v>2649</v>
      </c>
      <c r="B228" t="s">
        <v>2195</v>
      </c>
      <c r="C228" t="s">
        <v>26</v>
      </c>
      <c r="D228" t="s">
        <v>2650</v>
      </c>
      <c r="E228" t="s">
        <v>2651</v>
      </c>
      <c r="F228" t="s">
        <v>2652</v>
      </c>
      <c r="G228" t="s">
        <v>15</v>
      </c>
      <c r="H228" t="s">
        <v>2653</v>
      </c>
      <c r="I228" t="s">
        <v>93</v>
      </c>
      <c r="J228" t="s">
        <v>346</v>
      </c>
      <c r="K228" t="s">
        <v>2654</v>
      </c>
      <c r="L228" t="s">
        <v>125</v>
      </c>
      <c r="M228" t="s">
        <v>512</v>
      </c>
      <c r="N228" t="s">
        <v>199</v>
      </c>
      <c r="O228" t="s">
        <v>310</v>
      </c>
      <c r="P228" t="s">
        <v>81</v>
      </c>
      <c r="Q228" t="s">
        <v>99</v>
      </c>
      <c r="R228" t="s">
        <v>80</v>
      </c>
      <c r="S228" t="s">
        <v>335</v>
      </c>
      <c r="T228" t="s">
        <v>80</v>
      </c>
      <c r="U228" t="s">
        <v>80</v>
      </c>
      <c r="V228" t="s">
        <v>80</v>
      </c>
      <c r="W228" t="s">
        <v>80</v>
      </c>
      <c r="X228" t="s">
        <v>2655</v>
      </c>
      <c r="Y228" t="s">
        <v>80</v>
      </c>
    </row>
    <row r="229" spans="1:25">
      <c r="A229" t="s">
        <v>2656</v>
      </c>
      <c r="B229" t="s">
        <v>2195</v>
      </c>
      <c r="C229" t="s">
        <v>26</v>
      </c>
      <c r="D229" t="s">
        <v>2657</v>
      </c>
      <c r="E229" t="s">
        <v>2658</v>
      </c>
      <c r="F229" t="s">
        <v>2659</v>
      </c>
      <c r="G229" t="s">
        <v>15</v>
      </c>
      <c r="H229" t="s">
        <v>2660</v>
      </c>
      <c r="I229" t="s">
        <v>93</v>
      </c>
      <c r="J229" t="s">
        <v>522</v>
      </c>
      <c r="K229" t="s">
        <v>2661</v>
      </c>
      <c r="L229" t="s">
        <v>77</v>
      </c>
      <c r="M229" t="s">
        <v>2662</v>
      </c>
      <c r="N229" t="s">
        <v>727</v>
      </c>
      <c r="O229" t="s">
        <v>254</v>
      </c>
      <c r="P229" t="s">
        <v>113</v>
      </c>
      <c r="Q229" t="s">
        <v>82</v>
      </c>
      <c r="R229" t="s">
        <v>80</v>
      </c>
      <c r="S229" t="s">
        <v>2662</v>
      </c>
      <c r="T229" t="s">
        <v>1170</v>
      </c>
      <c r="U229" t="s">
        <v>2663</v>
      </c>
      <c r="V229" t="s">
        <v>478</v>
      </c>
      <c r="W229" t="s">
        <v>80</v>
      </c>
      <c r="X229" t="s">
        <v>2664</v>
      </c>
      <c r="Y229" t="s">
        <v>2665</v>
      </c>
    </row>
    <row r="230" spans="1:25">
      <c r="A230" t="s">
        <v>2666</v>
      </c>
      <c r="B230" t="s">
        <v>2195</v>
      </c>
      <c r="C230" t="s">
        <v>26</v>
      </c>
      <c r="D230" t="s">
        <v>2667</v>
      </c>
      <c r="E230" t="s">
        <v>2668</v>
      </c>
      <c r="F230" t="s">
        <v>2669</v>
      </c>
      <c r="G230" t="s">
        <v>15</v>
      </c>
      <c r="H230" t="s">
        <v>2670</v>
      </c>
      <c r="I230" t="s">
        <v>93</v>
      </c>
      <c r="J230" t="s">
        <v>123</v>
      </c>
      <c r="K230" t="s">
        <v>2671</v>
      </c>
      <c r="L230" t="s">
        <v>77</v>
      </c>
      <c r="M230" t="s">
        <v>78</v>
      </c>
      <c r="N230" t="s">
        <v>535</v>
      </c>
      <c r="O230" t="s">
        <v>254</v>
      </c>
      <c r="P230" t="s">
        <v>81</v>
      </c>
      <c r="Q230" t="s">
        <v>114</v>
      </c>
      <c r="R230" t="s">
        <v>2672</v>
      </c>
      <c r="S230" t="s">
        <v>2673</v>
      </c>
      <c r="T230" t="s">
        <v>337</v>
      </c>
      <c r="U230" t="s">
        <v>2674</v>
      </c>
      <c r="V230" t="s">
        <v>80</v>
      </c>
      <c r="W230" t="s">
        <v>2675</v>
      </c>
      <c r="X230" t="s">
        <v>2676</v>
      </c>
      <c r="Y230" t="s">
        <v>2677</v>
      </c>
    </row>
    <row r="231" spans="1:25">
      <c r="A231" t="s">
        <v>2678</v>
      </c>
      <c r="B231" t="s">
        <v>2195</v>
      </c>
      <c r="C231" t="s">
        <v>26</v>
      </c>
      <c r="D231" t="s">
        <v>2679</v>
      </c>
      <c r="E231" t="s">
        <v>2680</v>
      </c>
      <c r="F231" t="s">
        <v>2681</v>
      </c>
      <c r="G231" t="s">
        <v>15</v>
      </c>
      <c r="H231" t="s">
        <v>2682</v>
      </c>
      <c r="I231" t="s">
        <v>74</v>
      </c>
      <c r="J231" t="s">
        <v>2683</v>
      </c>
      <c r="K231" t="s">
        <v>448</v>
      </c>
      <c r="L231" t="s">
        <v>125</v>
      </c>
      <c r="M231" t="s">
        <v>296</v>
      </c>
      <c r="N231" t="s">
        <v>243</v>
      </c>
      <c r="O231" t="s">
        <v>80</v>
      </c>
      <c r="P231" t="s">
        <v>81</v>
      </c>
      <c r="Q231" t="s">
        <v>142</v>
      </c>
      <c r="R231" t="s">
        <v>80</v>
      </c>
      <c r="S231" t="s">
        <v>2684</v>
      </c>
      <c r="T231" t="s">
        <v>80</v>
      </c>
      <c r="U231" t="s">
        <v>80</v>
      </c>
      <c r="V231" t="s">
        <v>80</v>
      </c>
      <c r="W231" t="s">
        <v>80</v>
      </c>
      <c r="X231" t="s">
        <v>2685</v>
      </c>
      <c r="Y231" t="s">
        <v>80</v>
      </c>
    </row>
    <row r="232" spans="1:25">
      <c r="A232" t="s">
        <v>2686</v>
      </c>
      <c r="B232" t="s">
        <v>2195</v>
      </c>
      <c r="C232" t="s">
        <v>26</v>
      </c>
      <c r="D232" t="s">
        <v>2687</v>
      </c>
      <c r="E232" t="s">
        <v>2688</v>
      </c>
      <c r="F232" t="s">
        <v>2689</v>
      </c>
      <c r="G232" t="s">
        <v>15</v>
      </c>
      <c r="H232" t="s">
        <v>2690</v>
      </c>
      <c r="I232" t="s">
        <v>93</v>
      </c>
      <c r="J232" t="s">
        <v>373</v>
      </c>
      <c r="K232" t="s">
        <v>1904</v>
      </c>
      <c r="L232" t="s">
        <v>125</v>
      </c>
      <c r="M232" t="s">
        <v>1269</v>
      </c>
      <c r="N232" t="s">
        <v>221</v>
      </c>
      <c r="O232" t="s">
        <v>2691</v>
      </c>
      <c r="P232" t="s">
        <v>81</v>
      </c>
      <c r="Q232" t="s">
        <v>99</v>
      </c>
      <c r="R232" t="s">
        <v>2692</v>
      </c>
      <c r="S232" t="s">
        <v>2693</v>
      </c>
      <c r="T232" t="s">
        <v>583</v>
      </c>
      <c r="U232" t="s">
        <v>2694</v>
      </c>
      <c r="V232" t="s">
        <v>2695</v>
      </c>
      <c r="W232" t="s">
        <v>172</v>
      </c>
      <c r="X232" t="s">
        <v>2696</v>
      </c>
      <c r="Y232" t="s">
        <v>80</v>
      </c>
    </row>
    <row r="233" spans="1:25">
      <c r="A233" t="s">
        <v>2697</v>
      </c>
      <c r="B233" t="s">
        <v>2195</v>
      </c>
      <c r="C233" t="s">
        <v>26</v>
      </c>
      <c r="D233" t="s">
        <v>2698</v>
      </c>
      <c r="E233" t="s">
        <v>2699</v>
      </c>
      <c r="F233" t="s">
        <v>2700</v>
      </c>
      <c r="G233" t="s">
        <v>15</v>
      </c>
      <c r="H233" t="s">
        <v>2701</v>
      </c>
      <c r="I233" t="s">
        <v>93</v>
      </c>
      <c r="J233" t="s">
        <v>406</v>
      </c>
      <c r="K233" t="s">
        <v>334</v>
      </c>
      <c r="L233" t="s">
        <v>77</v>
      </c>
      <c r="M233" t="s">
        <v>242</v>
      </c>
      <c r="N233" t="s">
        <v>336</v>
      </c>
      <c r="O233" t="s">
        <v>677</v>
      </c>
      <c r="P233" t="s">
        <v>200</v>
      </c>
      <c r="Q233" t="s">
        <v>82</v>
      </c>
      <c r="R233" t="s">
        <v>2702</v>
      </c>
      <c r="S233" t="s">
        <v>2703</v>
      </c>
      <c r="T233" t="s">
        <v>525</v>
      </c>
      <c r="U233" t="s">
        <v>646</v>
      </c>
      <c r="V233" t="s">
        <v>172</v>
      </c>
      <c r="W233" t="s">
        <v>80</v>
      </c>
      <c r="X233" t="s">
        <v>2704</v>
      </c>
      <c r="Y233" t="s">
        <v>2705</v>
      </c>
    </row>
    <row r="234" spans="1:25">
      <c r="A234" t="s">
        <v>2706</v>
      </c>
      <c r="B234" t="s">
        <v>2195</v>
      </c>
      <c r="C234" t="s">
        <v>26</v>
      </c>
      <c r="D234" t="s">
        <v>2707</v>
      </c>
      <c r="E234" t="s">
        <v>2708</v>
      </c>
      <c r="F234" t="s">
        <v>2709</v>
      </c>
      <c r="G234" t="s">
        <v>15</v>
      </c>
      <c r="H234" t="s">
        <v>2710</v>
      </c>
      <c r="I234" t="s">
        <v>93</v>
      </c>
      <c r="J234" t="s">
        <v>1363</v>
      </c>
      <c r="K234" t="s">
        <v>363</v>
      </c>
      <c r="L234" t="s">
        <v>77</v>
      </c>
      <c r="M234" t="s">
        <v>1544</v>
      </c>
      <c r="N234" t="s">
        <v>646</v>
      </c>
      <c r="O234" t="s">
        <v>677</v>
      </c>
      <c r="P234" t="s">
        <v>81</v>
      </c>
      <c r="Q234" t="s">
        <v>99</v>
      </c>
      <c r="R234" t="s">
        <v>2711</v>
      </c>
      <c r="S234" t="s">
        <v>2712</v>
      </c>
      <c r="T234" t="s">
        <v>2713</v>
      </c>
      <c r="U234" t="s">
        <v>646</v>
      </c>
      <c r="V234" t="s">
        <v>2714</v>
      </c>
      <c r="W234" t="s">
        <v>80</v>
      </c>
      <c r="X234" t="s">
        <v>2715</v>
      </c>
      <c r="Y234" t="s">
        <v>80</v>
      </c>
    </row>
    <row r="235" spans="1:25">
      <c r="A235" t="s">
        <v>2716</v>
      </c>
      <c r="B235" t="s">
        <v>2195</v>
      </c>
      <c r="C235" t="s">
        <v>26</v>
      </c>
      <c r="D235" t="s">
        <v>2717</v>
      </c>
      <c r="E235" t="s">
        <v>2718</v>
      </c>
      <c r="F235" t="s">
        <v>2719</v>
      </c>
      <c r="G235" t="s">
        <v>15</v>
      </c>
      <c r="H235" t="s">
        <v>2720</v>
      </c>
      <c r="I235" t="s">
        <v>93</v>
      </c>
      <c r="J235" t="s">
        <v>2721</v>
      </c>
      <c r="K235" t="s">
        <v>334</v>
      </c>
      <c r="L235" t="s">
        <v>125</v>
      </c>
      <c r="M235" t="s">
        <v>2722</v>
      </c>
      <c r="N235" t="s">
        <v>253</v>
      </c>
      <c r="O235" t="s">
        <v>254</v>
      </c>
      <c r="P235" t="s">
        <v>81</v>
      </c>
      <c r="Q235" t="s">
        <v>82</v>
      </c>
      <c r="R235" t="s">
        <v>2723</v>
      </c>
      <c r="S235" t="s">
        <v>2722</v>
      </c>
      <c r="T235" t="s">
        <v>2724</v>
      </c>
      <c r="U235" t="s">
        <v>97</v>
      </c>
      <c r="V235" t="s">
        <v>2725</v>
      </c>
      <c r="W235" t="s">
        <v>172</v>
      </c>
      <c r="X235" t="s">
        <v>2726</v>
      </c>
      <c r="Y235" t="s">
        <v>2727</v>
      </c>
    </row>
    <row r="236" spans="1:25">
      <c r="A236" t="s">
        <v>2728</v>
      </c>
      <c r="B236" t="s">
        <v>2195</v>
      </c>
      <c r="C236" t="s">
        <v>26</v>
      </c>
      <c r="D236" t="s">
        <v>2729</v>
      </c>
      <c r="E236" t="s">
        <v>2730</v>
      </c>
      <c r="F236" t="s">
        <v>2731</v>
      </c>
      <c r="G236" t="s">
        <v>15</v>
      </c>
      <c r="H236" t="s">
        <v>2732</v>
      </c>
      <c r="I236" t="s">
        <v>93</v>
      </c>
      <c r="J236" t="s">
        <v>406</v>
      </c>
      <c r="K236" t="s">
        <v>363</v>
      </c>
      <c r="L236" t="s">
        <v>125</v>
      </c>
      <c r="M236" t="s">
        <v>242</v>
      </c>
      <c r="N236" t="s">
        <v>97</v>
      </c>
      <c r="O236" t="s">
        <v>677</v>
      </c>
      <c r="P236" t="s">
        <v>81</v>
      </c>
      <c r="Q236" t="s">
        <v>99</v>
      </c>
      <c r="R236" t="s">
        <v>2733</v>
      </c>
      <c r="S236" t="s">
        <v>2734</v>
      </c>
      <c r="T236" t="s">
        <v>100</v>
      </c>
      <c r="U236" t="s">
        <v>97</v>
      </c>
      <c r="V236" t="s">
        <v>406</v>
      </c>
      <c r="W236" t="s">
        <v>172</v>
      </c>
      <c r="X236" t="s">
        <v>2735</v>
      </c>
      <c r="Y236" t="s">
        <v>2736</v>
      </c>
    </row>
    <row r="237" spans="1:25">
      <c r="A237" t="s">
        <v>2737</v>
      </c>
      <c r="B237" t="s">
        <v>2195</v>
      </c>
      <c r="C237" t="s">
        <v>26</v>
      </c>
      <c r="D237" t="s">
        <v>2738</v>
      </c>
      <c r="E237" t="s">
        <v>2739</v>
      </c>
      <c r="F237" t="s">
        <v>2740</v>
      </c>
      <c r="G237" t="s">
        <v>15</v>
      </c>
      <c r="H237" t="s">
        <v>2741</v>
      </c>
      <c r="I237" t="s">
        <v>93</v>
      </c>
      <c r="J237" t="s">
        <v>2742</v>
      </c>
      <c r="K237" t="s">
        <v>139</v>
      </c>
      <c r="L237" t="s">
        <v>125</v>
      </c>
      <c r="M237" t="s">
        <v>2743</v>
      </c>
      <c r="N237" t="s">
        <v>408</v>
      </c>
      <c r="O237" t="s">
        <v>80</v>
      </c>
      <c r="P237" t="s">
        <v>81</v>
      </c>
      <c r="Q237" t="s">
        <v>82</v>
      </c>
      <c r="R237" t="s">
        <v>80</v>
      </c>
      <c r="S237" t="s">
        <v>2744</v>
      </c>
      <c r="T237" t="s">
        <v>396</v>
      </c>
      <c r="U237" t="s">
        <v>2745</v>
      </c>
      <c r="V237" t="s">
        <v>2746</v>
      </c>
      <c r="W237" t="s">
        <v>80</v>
      </c>
      <c r="X237" t="s">
        <v>2747</v>
      </c>
      <c r="Y237" t="s">
        <v>80</v>
      </c>
    </row>
    <row r="238" spans="1:25">
      <c r="A238" t="s">
        <v>2748</v>
      </c>
      <c r="B238" t="s">
        <v>2195</v>
      </c>
      <c r="C238" t="s">
        <v>26</v>
      </c>
      <c r="D238" t="s">
        <v>2749</v>
      </c>
      <c r="E238" t="s">
        <v>2750</v>
      </c>
      <c r="F238" t="s">
        <v>2751</v>
      </c>
      <c r="G238" t="s">
        <v>15</v>
      </c>
      <c r="H238" t="s">
        <v>2752</v>
      </c>
      <c r="I238" t="s">
        <v>93</v>
      </c>
      <c r="J238" t="s">
        <v>1262</v>
      </c>
      <c r="K238" t="s">
        <v>2023</v>
      </c>
      <c r="L238" t="s">
        <v>77</v>
      </c>
      <c r="M238" t="s">
        <v>1077</v>
      </c>
      <c r="N238" t="s">
        <v>763</v>
      </c>
      <c r="O238" t="s">
        <v>80</v>
      </c>
      <c r="P238" t="s">
        <v>81</v>
      </c>
      <c r="Q238" t="s">
        <v>82</v>
      </c>
      <c r="R238" t="s">
        <v>80</v>
      </c>
      <c r="S238" t="s">
        <v>2753</v>
      </c>
      <c r="T238" t="s">
        <v>80</v>
      </c>
      <c r="U238" t="s">
        <v>80</v>
      </c>
      <c r="V238" t="s">
        <v>80</v>
      </c>
      <c r="W238" t="s">
        <v>80</v>
      </c>
      <c r="X238" t="s">
        <v>2754</v>
      </c>
      <c r="Y238" t="s">
        <v>2755</v>
      </c>
    </row>
    <row r="239" spans="1:25">
      <c r="A239" t="s">
        <v>2756</v>
      </c>
      <c r="B239" t="s">
        <v>2195</v>
      </c>
      <c r="C239" t="s">
        <v>26</v>
      </c>
      <c r="D239" t="s">
        <v>2757</v>
      </c>
      <c r="E239" t="s">
        <v>2758</v>
      </c>
      <c r="F239" t="s">
        <v>2759</v>
      </c>
      <c r="G239" t="s">
        <v>15</v>
      </c>
      <c r="H239" t="s">
        <v>2760</v>
      </c>
      <c r="I239" t="s">
        <v>93</v>
      </c>
      <c r="J239" t="s">
        <v>2761</v>
      </c>
      <c r="K239" t="s">
        <v>334</v>
      </c>
      <c r="L239" t="s">
        <v>77</v>
      </c>
      <c r="M239" t="s">
        <v>242</v>
      </c>
      <c r="N239" t="s">
        <v>153</v>
      </c>
      <c r="O239" t="s">
        <v>80</v>
      </c>
      <c r="P239" t="s">
        <v>81</v>
      </c>
      <c r="Q239" t="s">
        <v>142</v>
      </c>
      <c r="R239" t="s">
        <v>80</v>
      </c>
      <c r="S239" t="s">
        <v>2762</v>
      </c>
      <c r="T239" t="s">
        <v>204</v>
      </c>
      <c r="U239" t="s">
        <v>153</v>
      </c>
      <c r="V239" t="s">
        <v>80</v>
      </c>
      <c r="W239" t="s">
        <v>80</v>
      </c>
      <c r="X239" t="s">
        <v>2763</v>
      </c>
      <c r="Y239" t="s">
        <v>80</v>
      </c>
    </row>
    <row r="240" spans="1:25">
      <c r="A240" t="s">
        <v>2764</v>
      </c>
      <c r="B240" t="s">
        <v>2195</v>
      </c>
      <c r="C240" t="s">
        <v>26</v>
      </c>
      <c r="D240" t="s">
        <v>2765</v>
      </c>
      <c r="E240" t="s">
        <v>2766</v>
      </c>
      <c r="F240" t="s">
        <v>2767</v>
      </c>
      <c r="G240" t="s">
        <v>15</v>
      </c>
      <c r="H240" t="s">
        <v>2768</v>
      </c>
      <c r="I240" t="s">
        <v>93</v>
      </c>
      <c r="J240" t="s">
        <v>2215</v>
      </c>
      <c r="K240" t="s">
        <v>2769</v>
      </c>
      <c r="L240" t="s">
        <v>125</v>
      </c>
      <c r="M240" t="s">
        <v>78</v>
      </c>
      <c r="N240" t="s">
        <v>2770</v>
      </c>
      <c r="O240" t="s">
        <v>2771</v>
      </c>
      <c r="P240" t="s">
        <v>81</v>
      </c>
      <c r="Q240" t="s">
        <v>201</v>
      </c>
      <c r="R240" t="s">
        <v>2772</v>
      </c>
      <c r="S240" t="s">
        <v>2773</v>
      </c>
      <c r="T240" t="s">
        <v>2774</v>
      </c>
      <c r="U240" t="s">
        <v>2775</v>
      </c>
      <c r="V240" t="s">
        <v>932</v>
      </c>
      <c r="W240" t="s">
        <v>80</v>
      </c>
      <c r="X240" t="s">
        <v>2776</v>
      </c>
      <c r="Y240" t="s">
        <v>2777</v>
      </c>
    </row>
    <row r="241" spans="1:25">
      <c r="A241" t="s">
        <v>2778</v>
      </c>
      <c r="B241" t="s">
        <v>2195</v>
      </c>
      <c r="C241" t="s">
        <v>26</v>
      </c>
      <c r="D241" t="s">
        <v>2779</v>
      </c>
      <c r="E241" t="s">
        <v>2780</v>
      </c>
      <c r="F241" t="s">
        <v>2781</v>
      </c>
      <c r="G241" t="s">
        <v>31</v>
      </c>
      <c r="H241" t="s">
        <v>2782</v>
      </c>
      <c r="I241" t="s">
        <v>93</v>
      </c>
      <c r="J241" t="s">
        <v>373</v>
      </c>
      <c r="K241" t="s">
        <v>334</v>
      </c>
      <c r="L241" t="s">
        <v>77</v>
      </c>
      <c r="M241" t="s">
        <v>419</v>
      </c>
      <c r="N241" t="s">
        <v>581</v>
      </c>
      <c r="O241" t="s">
        <v>310</v>
      </c>
      <c r="P241" t="s">
        <v>81</v>
      </c>
      <c r="Q241" t="s">
        <v>142</v>
      </c>
      <c r="R241" t="s">
        <v>80</v>
      </c>
      <c r="S241" t="s">
        <v>2783</v>
      </c>
      <c r="T241" t="s">
        <v>366</v>
      </c>
      <c r="U241" t="s">
        <v>2784</v>
      </c>
      <c r="V241" t="s">
        <v>2785</v>
      </c>
      <c r="W241" t="s">
        <v>811</v>
      </c>
      <c r="X241" t="s">
        <v>2786</v>
      </c>
      <c r="Y241" t="s">
        <v>2787</v>
      </c>
    </row>
    <row r="242" spans="1:25">
      <c r="A242" t="s">
        <v>2788</v>
      </c>
      <c r="B242" t="s">
        <v>2195</v>
      </c>
      <c r="C242" t="s">
        <v>26</v>
      </c>
      <c r="D242" t="s">
        <v>2789</v>
      </c>
      <c r="E242" t="s">
        <v>2790</v>
      </c>
      <c r="F242" t="s">
        <v>2791</v>
      </c>
      <c r="G242" t="s">
        <v>15</v>
      </c>
      <c r="H242" t="s">
        <v>2792</v>
      </c>
      <c r="I242" t="s">
        <v>93</v>
      </c>
      <c r="J242" t="s">
        <v>346</v>
      </c>
      <c r="K242" t="s">
        <v>334</v>
      </c>
      <c r="L242" t="s">
        <v>125</v>
      </c>
      <c r="M242" t="s">
        <v>78</v>
      </c>
      <c r="N242" t="s">
        <v>336</v>
      </c>
      <c r="O242" t="s">
        <v>80</v>
      </c>
      <c r="P242" t="s">
        <v>81</v>
      </c>
      <c r="Q242" t="s">
        <v>82</v>
      </c>
      <c r="R242" t="s">
        <v>80</v>
      </c>
      <c r="S242" t="s">
        <v>2793</v>
      </c>
      <c r="T242" t="s">
        <v>2328</v>
      </c>
      <c r="U242" t="s">
        <v>336</v>
      </c>
      <c r="V242" t="s">
        <v>346</v>
      </c>
      <c r="W242" t="s">
        <v>80</v>
      </c>
      <c r="X242" t="s">
        <v>2794</v>
      </c>
      <c r="Y242" t="s">
        <v>80</v>
      </c>
    </row>
    <row r="243" spans="1:25">
      <c r="A243" t="s">
        <v>2795</v>
      </c>
      <c r="B243" t="s">
        <v>2195</v>
      </c>
      <c r="C243" t="s">
        <v>26</v>
      </c>
      <c r="D243" t="s">
        <v>2796</v>
      </c>
      <c r="E243" t="s">
        <v>2797</v>
      </c>
      <c r="F243" t="s">
        <v>2798</v>
      </c>
      <c r="G243" t="s">
        <v>15</v>
      </c>
      <c r="H243" t="s">
        <v>2799</v>
      </c>
      <c r="I243" t="s">
        <v>93</v>
      </c>
      <c r="J243" t="s">
        <v>406</v>
      </c>
      <c r="K243" t="s">
        <v>2351</v>
      </c>
      <c r="L243" t="s">
        <v>77</v>
      </c>
      <c r="M243" t="s">
        <v>217</v>
      </c>
      <c r="N243" t="s">
        <v>581</v>
      </c>
      <c r="O243" t="s">
        <v>310</v>
      </c>
      <c r="P243" t="s">
        <v>172</v>
      </c>
      <c r="Q243" t="s">
        <v>99</v>
      </c>
      <c r="R243" t="s">
        <v>2800</v>
      </c>
      <c r="S243" t="s">
        <v>217</v>
      </c>
      <c r="T243" t="s">
        <v>2801</v>
      </c>
      <c r="U243" t="s">
        <v>2802</v>
      </c>
      <c r="V243" t="s">
        <v>478</v>
      </c>
      <c r="W243" t="s">
        <v>80</v>
      </c>
      <c r="X243" t="s">
        <v>2803</v>
      </c>
      <c r="Y243" t="s">
        <v>2804</v>
      </c>
    </row>
    <row r="244" spans="1:25">
      <c r="A244" t="s">
        <v>2805</v>
      </c>
      <c r="B244" t="s">
        <v>2195</v>
      </c>
      <c r="C244" t="s">
        <v>26</v>
      </c>
      <c r="D244" t="s">
        <v>2806</v>
      </c>
      <c r="E244" t="s">
        <v>2807</v>
      </c>
      <c r="F244" t="s">
        <v>2808</v>
      </c>
      <c r="G244" t="s">
        <v>15</v>
      </c>
      <c r="H244" t="s">
        <v>2809</v>
      </c>
      <c r="I244" t="s">
        <v>93</v>
      </c>
      <c r="J244" t="s">
        <v>406</v>
      </c>
      <c r="K244" t="s">
        <v>334</v>
      </c>
      <c r="L244" t="s">
        <v>125</v>
      </c>
      <c r="M244" t="s">
        <v>296</v>
      </c>
      <c r="N244" t="s">
        <v>2810</v>
      </c>
      <c r="O244" t="s">
        <v>310</v>
      </c>
      <c r="P244" t="s">
        <v>200</v>
      </c>
      <c r="Q244" t="s">
        <v>82</v>
      </c>
      <c r="R244" t="s">
        <v>2811</v>
      </c>
      <c r="S244" t="s">
        <v>2812</v>
      </c>
      <c r="T244" t="s">
        <v>80</v>
      </c>
      <c r="U244" t="s">
        <v>80</v>
      </c>
      <c r="V244" t="s">
        <v>2813</v>
      </c>
      <c r="W244" t="s">
        <v>80</v>
      </c>
      <c r="X244" t="s">
        <v>2814</v>
      </c>
      <c r="Y244" t="s">
        <v>2815</v>
      </c>
    </row>
    <row r="245" spans="1:25">
      <c r="A245" t="s">
        <v>2816</v>
      </c>
      <c r="B245" t="s">
        <v>2195</v>
      </c>
      <c r="C245" t="s">
        <v>26</v>
      </c>
      <c r="D245" t="s">
        <v>2817</v>
      </c>
      <c r="E245" t="s">
        <v>2818</v>
      </c>
      <c r="F245" t="s">
        <v>2819</v>
      </c>
      <c r="G245" t="s">
        <v>15</v>
      </c>
      <c r="H245" t="s">
        <v>2820</v>
      </c>
      <c r="I245" t="s">
        <v>93</v>
      </c>
      <c r="J245" t="s">
        <v>389</v>
      </c>
      <c r="K245" t="s">
        <v>334</v>
      </c>
      <c r="L245" t="s">
        <v>77</v>
      </c>
      <c r="M245" t="s">
        <v>296</v>
      </c>
      <c r="N245" t="s">
        <v>438</v>
      </c>
      <c r="O245" t="s">
        <v>310</v>
      </c>
      <c r="P245" t="s">
        <v>200</v>
      </c>
      <c r="Q245" t="s">
        <v>82</v>
      </c>
      <c r="R245" t="s">
        <v>2821</v>
      </c>
      <c r="S245" t="s">
        <v>2822</v>
      </c>
      <c r="T245" t="s">
        <v>2823</v>
      </c>
      <c r="U245" t="s">
        <v>2824</v>
      </c>
      <c r="V245" t="s">
        <v>932</v>
      </c>
      <c r="W245" t="s">
        <v>2825</v>
      </c>
      <c r="X245" t="s">
        <v>2826</v>
      </c>
      <c r="Y245" t="s">
        <v>2827</v>
      </c>
    </row>
    <row r="246" ht="409.5" spans="1:25">
      <c r="A246" t="s">
        <v>2828</v>
      </c>
      <c r="B246" t="s">
        <v>2195</v>
      </c>
      <c r="C246" t="s">
        <v>26</v>
      </c>
      <c r="D246" t="s">
        <v>2829</v>
      </c>
      <c r="E246" t="s">
        <v>2830</v>
      </c>
      <c r="F246" t="s">
        <v>2831</v>
      </c>
      <c r="G246" t="s">
        <v>15</v>
      </c>
      <c r="H246" t="s">
        <v>2832</v>
      </c>
      <c r="I246" t="s">
        <v>93</v>
      </c>
      <c r="J246" t="s">
        <v>633</v>
      </c>
      <c r="K246" t="s">
        <v>2833</v>
      </c>
      <c r="L246" t="s">
        <v>77</v>
      </c>
      <c r="M246" t="s">
        <v>296</v>
      </c>
      <c r="N246" t="s">
        <v>336</v>
      </c>
      <c r="O246" t="s">
        <v>677</v>
      </c>
      <c r="P246" t="s">
        <v>81</v>
      </c>
      <c r="Q246" t="s">
        <v>99</v>
      </c>
      <c r="R246" t="s">
        <v>2834</v>
      </c>
      <c r="S246" t="s">
        <v>2835</v>
      </c>
      <c r="T246" t="s">
        <v>2367</v>
      </c>
      <c r="U246" t="s">
        <v>336</v>
      </c>
      <c r="V246" t="s">
        <v>633</v>
      </c>
      <c r="W246" t="s">
        <v>2836</v>
      </c>
      <c r="X246" t="s">
        <v>2837</v>
      </c>
      <c r="Y246" s="1" t="s">
        <v>2838</v>
      </c>
    </row>
    <row r="247" spans="1:25">
      <c r="A247" t="s">
        <v>2839</v>
      </c>
      <c r="B247" t="s">
        <v>2195</v>
      </c>
      <c r="C247" t="s">
        <v>26</v>
      </c>
      <c r="D247" t="s">
        <v>2840</v>
      </c>
      <c r="E247" t="s">
        <v>2841</v>
      </c>
      <c r="F247" t="s">
        <v>2842</v>
      </c>
      <c r="G247" t="s">
        <v>15</v>
      </c>
      <c r="H247" t="s">
        <v>2843</v>
      </c>
      <c r="I247" t="s">
        <v>93</v>
      </c>
      <c r="J247" t="s">
        <v>294</v>
      </c>
      <c r="K247" t="s">
        <v>2844</v>
      </c>
      <c r="L247" t="s">
        <v>77</v>
      </c>
      <c r="M247" t="s">
        <v>643</v>
      </c>
      <c r="N247" t="s">
        <v>435</v>
      </c>
      <c r="O247" t="s">
        <v>80</v>
      </c>
      <c r="P247" t="s">
        <v>200</v>
      </c>
      <c r="Q247" t="s">
        <v>82</v>
      </c>
      <c r="R247" t="s">
        <v>2845</v>
      </c>
      <c r="S247" t="s">
        <v>2846</v>
      </c>
      <c r="T247" t="s">
        <v>2847</v>
      </c>
      <c r="U247" t="s">
        <v>438</v>
      </c>
      <c r="V247" t="s">
        <v>932</v>
      </c>
      <c r="W247" t="s">
        <v>80</v>
      </c>
      <c r="X247" t="s">
        <v>2848</v>
      </c>
      <c r="Y247" t="s">
        <v>80</v>
      </c>
    </row>
    <row r="248" spans="1:25">
      <c r="A248" t="s">
        <v>2849</v>
      </c>
      <c r="B248" t="s">
        <v>2195</v>
      </c>
      <c r="C248" t="s">
        <v>26</v>
      </c>
      <c r="D248" t="s">
        <v>2850</v>
      </c>
      <c r="E248" t="s">
        <v>2851</v>
      </c>
      <c r="F248" t="s">
        <v>2852</v>
      </c>
      <c r="G248" t="s">
        <v>15</v>
      </c>
      <c r="H248" t="s">
        <v>2853</v>
      </c>
      <c r="I248" t="s">
        <v>93</v>
      </c>
      <c r="J248" t="s">
        <v>373</v>
      </c>
      <c r="K248" t="s">
        <v>334</v>
      </c>
      <c r="L248" t="s">
        <v>125</v>
      </c>
      <c r="M248" t="s">
        <v>1905</v>
      </c>
      <c r="N248" t="s">
        <v>253</v>
      </c>
      <c r="O248" t="s">
        <v>2854</v>
      </c>
      <c r="P248" t="s">
        <v>81</v>
      </c>
      <c r="Q248" t="s">
        <v>82</v>
      </c>
      <c r="R248" t="s">
        <v>80</v>
      </c>
      <c r="S248" t="s">
        <v>2855</v>
      </c>
      <c r="T248" t="s">
        <v>204</v>
      </c>
      <c r="U248" t="s">
        <v>253</v>
      </c>
      <c r="V248" t="s">
        <v>373</v>
      </c>
      <c r="W248" t="s">
        <v>2856</v>
      </c>
      <c r="X248" t="s">
        <v>2857</v>
      </c>
      <c r="Y248" t="s">
        <v>2858</v>
      </c>
    </row>
    <row r="249" spans="1:25">
      <c r="A249" t="s">
        <v>2859</v>
      </c>
      <c r="B249" t="s">
        <v>2195</v>
      </c>
      <c r="C249" t="s">
        <v>26</v>
      </c>
      <c r="D249" t="s">
        <v>2860</v>
      </c>
      <c r="E249" t="s">
        <v>2861</v>
      </c>
      <c r="F249" t="s">
        <v>2862</v>
      </c>
      <c r="G249" t="s">
        <v>15</v>
      </c>
      <c r="H249" t="s">
        <v>2863</v>
      </c>
      <c r="I249" t="s">
        <v>93</v>
      </c>
      <c r="J249" t="s">
        <v>432</v>
      </c>
      <c r="K249" t="s">
        <v>2864</v>
      </c>
      <c r="L249" t="s">
        <v>125</v>
      </c>
      <c r="M249" t="s">
        <v>296</v>
      </c>
      <c r="N249" t="s">
        <v>545</v>
      </c>
      <c r="O249" t="s">
        <v>80</v>
      </c>
      <c r="P249" t="s">
        <v>81</v>
      </c>
      <c r="Q249" t="s">
        <v>82</v>
      </c>
      <c r="R249" t="s">
        <v>80</v>
      </c>
      <c r="S249" t="s">
        <v>2865</v>
      </c>
      <c r="T249" t="s">
        <v>2866</v>
      </c>
      <c r="U249" t="s">
        <v>545</v>
      </c>
      <c r="V249" t="s">
        <v>80</v>
      </c>
      <c r="W249" t="s">
        <v>80</v>
      </c>
      <c r="X249" t="s">
        <v>2867</v>
      </c>
      <c r="Y249" t="s">
        <v>2868</v>
      </c>
    </row>
    <row r="250" spans="1:25">
      <c r="A250" t="s">
        <v>2869</v>
      </c>
      <c r="B250" t="s">
        <v>2195</v>
      </c>
      <c r="C250" t="s">
        <v>26</v>
      </c>
      <c r="D250" t="s">
        <v>2870</v>
      </c>
      <c r="E250" t="s">
        <v>2871</v>
      </c>
      <c r="F250" t="s">
        <v>2872</v>
      </c>
      <c r="G250" t="s">
        <v>15</v>
      </c>
      <c r="H250" t="s">
        <v>2873</v>
      </c>
      <c r="I250" t="s">
        <v>93</v>
      </c>
      <c r="J250" t="s">
        <v>2874</v>
      </c>
      <c r="K250" t="s">
        <v>2875</v>
      </c>
      <c r="L250" t="s">
        <v>125</v>
      </c>
      <c r="M250" t="s">
        <v>2876</v>
      </c>
      <c r="N250" t="s">
        <v>1091</v>
      </c>
      <c r="O250" t="s">
        <v>2877</v>
      </c>
      <c r="P250" t="s">
        <v>942</v>
      </c>
      <c r="Q250" t="s">
        <v>142</v>
      </c>
      <c r="R250" t="s">
        <v>2878</v>
      </c>
      <c r="S250" t="s">
        <v>2879</v>
      </c>
      <c r="T250" t="s">
        <v>2880</v>
      </c>
      <c r="U250" t="s">
        <v>2881</v>
      </c>
      <c r="V250" t="s">
        <v>80</v>
      </c>
      <c r="W250" t="s">
        <v>80</v>
      </c>
      <c r="X250" t="s">
        <v>2882</v>
      </c>
      <c r="Y250" t="s">
        <v>80</v>
      </c>
    </row>
    <row r="251" spans="1:25">
      <c r="A251" t="s">
        <v>2883</v>
      </c>
      <c r="B251" t="s">
        <v>2195</v>
      </c>
      <c r="C251" t="s">
        <v>26</v>
      </c>
      <c r="D251" t="s">
        <v>2884</v>
      </c>
      <c r="E251" t="s">
        <v>2885</v>
      </c>
      <c r="F251" t="s">
        <v>2886</v>
      </c>
      <c r="G251" t="s">
        <v>15</v>
      </c>
      <c r="H251" t="s">
        <v>2492</v>
      </c>
      <c r="I251" t="s">
        <v>93</v>
      </c>
      <c r="J251" t="s">
        <v>432</v>
      </c>
      <c r="K251" t="s">
        <v>2864</v>
      </c>
      <c r="L251" t="s">
        <v>77</v>
      </c>
      <c r="M251" t="s">
        <v>918</v>
      </c>
      <c r="N251" t="s">
        <v>336</v>
      </c>
      <c r="O251" t="s">
        <v>773</v>
      </c>
      <c r="P251" t="s">
        <v>81</v>
      </c>
      <c r="Q251" t="s">
        <v>99</v>
      </c>
      <c r="R251" t="s">
        <v>2887</v>
      </c>
      <c r="S251" t="s">
        <v>2888</v>
      </c>
      <c r="T251" t="s">
        <v>172</v>
      </c>
      <c r="U251" t="s">
        <v>172</v>
      </c>
      <c r="V251" t="s">
        <v>432</v>
      </c>
      <c r="W251" t="s">
        <v>2889</v>
      </c>
      <c r="X251" t="s">
        <v>2890</v>
      </c>
      <c r="Y251" t="s">
        <v>2891</v>
      </c>
    </row>
    <row r="252" ht="409.5" spans="1:25">
      <c r="A252" t="s">
        <v>2892</v>
      </c>
      <c r="B252" t="s">
        <v>2195</v>
      </c>
      <c r="C252" t="s">
        <v>26</v>
      </c>
      <c r="D252" t="s">
        <v>2893</v>
      </c>
      <c r="E252" t="s">
        <v>2894</v>
      </c>
      <c r="F252" t="s">
        <v>2895</v>
      </c>
      <c r="G252" t="s">
        <v>15</v>
      </c>
      <c r="H252" t="s">
        <v>2896</v>
      </c>
      <c r="I252" t="s">
        <v>93</v>
      </c>
      <c r="J252" t="s">
        <v>1047</v>
      </c>
      <c r="K252" t="s">
        <v>2897</v>
      </c>
      <c r="L252" t="s">
        <v>125</v>
      </c>
      <c r="M252" t="s">
        <v>797</v>
      </c>
      <c r="N252" t="s">
        <v>253</v>
      </c>
      <c r="O252" t="s">
        <v>2188</v>
      </c>
      <c r="P252" t="s">
        <v>81</v>
      </c>
      <c r="Q252" t="s">
        <v>2025</v>
      </c>
      <c r="R252" t="s">
        <v>2898</v>
      </c>
      <c r="S252" t="s">
        <v>2899</v>
      </c>
      <c r="T252" t="s">
        <v>80</v>
      </c>
      <c r="U252" t="s">
        <v>80</v>
      </c>
      <c r="V252" t="s">
        <v>2900</v>
      </c>
      <c r="W252" t="s">
        <v>381</v>
      </c>
      <c r="X252" s="1" t="s">
        <v>2901</v>
      </c>
      <c r="Y252" t="s">
        <v>2902</v>
      </c>
    </row>
    <row r="253" spans="1:25">
      <c r="A253" t="s">
        <v>2903</v>
      </c>
      <c r="B253" t="s">
        <v>2195</v>
      </c>
      <c r="C253" t="s">
        <v>26</v>
      </c>
      <c r="D253" t="s">
        <v>2904</v>
      </c>
      <c r="E253" t="s">
        <v>2905</v>
      </c>
      <c r="F253" t="s">
        <v>2906</v>
      </c>
      <c r="G253" t="s">
        <v>15</v>
      </c>
      <c r="H253" t="s">
        <v>2907</v>
      </c>
      <c r="I253" t="s">
        <v>93</v>
      </c>
      <c r="J253" t="s">
        <v>406</v>
      </c>
      <c r="K253" t="s">
        <v>334</v>
      </c>
      <c r="L253" t="s">
        <v>77</v>
      </c>
      <c r="M253" t="s">
        <v>419</v>
      </c>
      <c r="N253" t="s">
        <v>233</v>
      </c>
      <c r="O253" t="s">
        <v>310</v>
      </c>
      <c r="P253" t="s">
        <v>113</v>
      </c>
      <c r="Q253" t="s">
        <v>82</v>
      </c>
      <c r="R253" t="s">
        <v>80</v>
      </c>
      <c r="S253" t="s">
        <v>2908</v>
      </c>
      <c r="T253" t="s">
        <v>1367</v>
      </c>
      <c r="U253" t="s">
        <v>2909</v>
      </c>
      <c r="V253" t="s">
        <v>80</v>
      </c>
      <c r="W253" t="s">
        <v>80</v>
      </c>
      <c r="X253" t="s">
        <v>2910</v>
      </c>
      <c r="Y253" t="s">
        <v>80</v>
      </c>
    </row>
    <row r="254" spans="1:25">
      <c r="A254" t="s">
        <v>2911</v>
      </c>
      <c r="B254" t="s">
        <v>2195</v>
      </c>
      <c r="C254" t="s">
        <v>26</v>
      </c>
      <c r="D254" t="s">
        <v>2912</v>
      </c>
      <c r="E254" t="s">
        <v>2913</v>
      </c>
      <c r="F254" t="s">
        <v>2914</v>
      </c>
      <c r="G254" t="s">
        <v>15</v>
      </c>
      <c r="H254" t="s">
        <v>2915</v>
      </c>
      <c r="I254" t="s">
        <v>93</v>
      </c>
      <c r="J254" t="s">
        <v>522</v>
      </c>
      <c r="K254" t="s">
        <v>334</v>
      </c>
      <c r="L254" t="s">
        <v>609</v>
      </c>
      <c r="M254" t="s">
        <v>2916</v>
      </c>
      <c r="N254" t="s">
        <v>336</v>
      </c>
      <c r="O254" t="s">
        <v>698</v>
      </c>
      <c r="P254" t="s">
        <v>81</v>
      </c>
      <c r="Q254" t="s">
        <v>201</v>
      </c>
      <c r="R254" t="s">
        <v>80</v>
      </c>
      <c r="S254" t="s">
        <v>2914</v>
      </c>
      <c r="T254" t="s">
        <v>80</v>
      </c>
      <c r="U254" t="s">
        <v>80</v>
      </c>
      <c r="V254" t="s">
        <v>80</v>
      </c>
      <c r="W254" t="s">
        <v>80</v>
      </c>
      <c r="X254" t="s">
        <v>2917</v>
      </c>
      <c r="Y254" t="s">
        <v>2918</v>
      </c>
    </row>
    <row r="255" ht="409.5" spans="1:25">
      <c r="A255" t="s">
        <v>2919</v>
      </c>
      <c r="B255" t="s">
        <v>2195</v>
      </c>
      <c r="C255" t="s">
        <v>26</v>
      </c>
      <c r="D255" t="s">
        <v>2920</v>
      </c>
      <c r="E255" t="s">
        <v>2921</v>
      </c>
      <c r="F255" t="s">
        <v>2922</v>
      </c>
      <c r="G255" t="s">
        <v>15</v>
      </c>
      <c r="H255" t="s">
        <v>2923</v>
      </c>
      <c r="I255" t="s">
        <v>93</v>
      </c>
      <c r="J255" t="s">
        <v>2588</v>
      </c>
      <c r="K255" t="s">
        <v>334</v>
      </c>
      <c r="L255" t="s">
        <v>77</v>
      </c>
      <c r="M255" t="s">
        <v>296</v>
      </c>
      <c r="N255" t="s">
        <v>1484</v>
      </c>
      <c r="O255" t="s">
        <v>80</v>
      </c>
      <c r="P255" t="s">
        <v>81</v>
      </c>
      <c r="Q255" t="s">
        <v>114</v>
      </c>
      <c r="R255" t="s">
        <v>80</v>
      </c>
      <c r="S255" t="s">
        <v>2924</v>
      </c>
      <c r="T255" t="s">
        <v>2328</v>
      </c>
      <c r="U255" t="s">
        <v>1484</v>
      </c>
      <c r="V255" t="s">
        <v>80</v>
      </c>
      <c r="W255" t="s">
        <v>80</v>
      </c>
      <c r="X255" t="s">
        <v>2925</v>
      </c>
      <c r="Y255" s="1" t="s">
        <v>2926</v>
      </c>
    </row>
    <row r="256" spans="1:25">
      <c r="A256" t="s">
        <v>2927</v>
      </c>
      <c r="B256" t="s">
        <v>2195</v>
      </c>
      <c r="C256" t="s">
        <v>26</v>
      </c>
      <c r="D256" t="s">
        <v>2928</v>
      </c>
      <c r="E256" t="s">
        <v>2929</v>
      </c>
      <c r="F256" t="s">
        <v>2930</v>
      </c>
      <c r="G256" t="s">
        <v>15</v>
      </c>
      <c r="H256" t="s">
        <v>1362</v>
      </c>
      <c r="I256" t="s">
        <v>93</v>
      </c>
      <c r="J256" t="s">
        <v>522</v>
      </c>
      <c r="K256" t="s">
        <v>334</v>
      </c>
      <c r="L256" t="s">
        <v>2421</v>
      </c>
      <c r="M256" t="s">
        <v>2931</v>
      </c>
      <c r="N256" t="s">
        <v>336</v>
      </c>
      <c r="O256" t="s">
        <v>2932</v>
      </c>
      <c r="P256" t="s">
        <v>81</v>
      </c>
      <c r="Q256" t="s">
        <v>99</v>
      </c>
      <c r="R256" t="s">
        <v>2933</v>
      </c>
      <c r="S256" t="s">
        <v>2934</v>
      </c>
      <c r="T256" t="s">
        <v>366</v>
      </c>
      <c r="U256" t="s">
        <v>80</v>
      </c>
      <c r="V256" t="s">
        <v>2935</v>
      </c>
      <c r="W256" t="s">
        <v>80</v>
      </c>
      <c r="X256" t="s">
        <v>2936</v>
      </c>
      <c r="Y256" t="s">
        <v>80</v>
      </c>
    </row>
    <row r="257" spans="1:25">
      <c r="A257" t="s">
        <v>2937</v>
      </c>
      <c r="B257" t="s">
        <v>2195</v>
      </c>
      <c r="C257" t="s">
        <v>26</v>
      </c>
      <c r="D257" t="s">
        <v>2938</v>
      </c>
      <c r="E257" t="s">
        <v>2939</v>
      </c>
      <c r="F257" t="s">
        <v>2940</v>
      </c>
      <c r="G257" t="s">
        <v>15</v>
      </c>
      <c r="H257" t="s">
        <v>2941</v>
      </c>
      <c r="I257" t="s">
        <v>93</v>
      </c>
      <c r="J257" t="s">
        <v>406</v>
      </c>
      <c r="K257" t="s">
        <v>334</v>
      </c>
      <c r="L257" t="s">
        <v>77</v>
      </c>
      <c r="M257" t="s">
        <v>2942</v>
      </c>
      <c r="N257" t="s">
        <v>591</v>
      </c>
      <c r="O257" t="s">
        <v>2943</v>
      </c>
      <c r="P257" t="s">
        <v>81</v>
      </c>
      <c r="Q257" t="s">
        <v>82</v>
      </c>
      <c r="R257" t="s">
        <v>2944</v>
      </c>
      <c r="S257" t="s">
        <v>2945</v>
      </c>
      <c r="T257" t="s">
        <v>726</v>
      </c>
      <c r="U257" t="s">
        <v>153</v>
      </c>
      <c r="V257" t="s">
        <v>2946</v>
      </c>
      <c r="W257" t="s">
        <v>2947</v>
      </c>
      <c r="X257" t="s">
        <v>2948</v>
      </c>
      <c r="Y257" t="s">
        <v>2949</v>
      </c>
    </row>
    <row r="258" spans="1:25">
      <c r="A258" t="s">
        <v>2950</v>
      </c>
      <c r="B258" t="s">
        <v>2195</v>
      </c>
      <c r="C258" t="s">
        <v>26</v>
      </c>
      <c r="D258" t="s">
        <v>2951</v>
      </c>
      <c r="E258" t="s">
        <v>2952</v>
      </c>
      <c r="F258" t="s">
        <v>2953</v>
      </c>
      <c r="G258" t="s">
        <v>15</v>
      </c>
      <c r="H258" t="s">
        <v>2954</v>
      </c>
      <c r="I258" t="s">
        <v>93</v>
      </c>
      <c r="J258" t="s">
        <v>362</v>
      </c>
      <c r="K258" t="s">
        <v>334</v>
      </c>
      <c r="L258" t="s">
        <v>77</v>
      </c>
      <c r="M258" t="s">
        <v>622</v>
      </c>
      <c r="N258" t="s">
        <v>253</v>
      </c>
      <c r="O258" t="s">
        <v>461</v>
      </c>
      <c r="P258" t="s">
        <v>81</v>
      </c>
      <c r="Q258" t="s">
        <v>99</v>
      </c>
      <c r="R258" t="s">
        <v>2955</v>
      </c>
      <c r="S258" t="s">
        <v>2956</v>
      </c>
      <c r="T258" t="s">
        <v>2237</v>
      </c>
      <c r="U258" t="s">
        <v>80</v>
      </c>
      <c r="V258" t="s">
        <v>80</v>
      </c>
      <c r="W258" t="s">
        <v>80</v>
      </c>
      <c r="X258" t="s">
        <v>2957</v>
      </c>
      <c r="Y258" t="s">
        <v>80</v>
      </c>
    </row>
    <row r="259" spans="1:25">
      <c r="A259" t="s">
        <v>2958</v>
      </c>
      <c r="B259" t="s">
        <v>2195</v>
      </c>
      <c r="C259" t="s">
        <v>26</v>
      </c>
      <c r="D259" t="s">
        <v>2959</v>
      </c>
      <c r="E259" t="s">
        <v>2960</v>
      </c>
      <c r="F259" t="s">
        <v>2961</v>
      </c>
      <c r="G259" t="s">
        <v>15</v>
      </c>
      <c r="H259" t="s">
        <v>2962</v>
      </c>
      <c r="I259" t="s">
        <v>93</v>
      </c>
      <c r="J259" t="s">
        <v>1262</v>
      </c>
      <c r="K259" t="s">
        <v>2963</v>
      </c>
      <c r="L259" t="s">
        <v>77</v>
      </c>
      <c r="M259" t="s">
        <v>1077</v>
      </c>
      <c r="N259" t="s">
        <v>2325</v>
      </c>
      <c r="O259" t="s">
        <v>254</v>
      </c>
      <c r="P259" t="s">
        <v>81</v>
      </c>
      <c r="Q259" t="s">
        <v>82</v>
      </c>
      <c r="R259" t="s">
        <v>2964</v>
      </c>
      <c r="S259" t="s">
        <v>2965</v>
      </c>
      <c r="T259" t="s">
        <v>2287</v>
      </c>
      <c r="U259" t="s">
        <v>2966</v>
      </c>
      <c r="V259" t="s">
        <v>2967</v>
      </c>
      <c r="W259" t="s">
        <v>2968</v>
      </c>
      <c r="X259" t="s">
        <v>2969</v>
      </c>
      <c r="Y259" t="s">
        <v>172</v>
      </c>
    </row>
    <row r="260" spans="1:25">
      <c r="A260" t="s">
        <v>2970</v>
      </c>
      <c r="B260" t="s">
        <v>2195</v>
      </c>
      <c r="C260" t="s">
        <v>26</v>
      </c>
      <c r="D260" t="s">
        <v>2971</v>
      </c>
      <c r="E260" t="s">
        <v>2972</v>
      </c>
      <c r="F260" t="s">
        <v>2973</v>
      </c>
      <c r="G260" t="s">
        <v>15</v>
      </c>
      <c r="H260" t="s">
        <v>2974</v>
      </c>
      <c r="I260" t="s">
        <v>93</v>
      </c>
      <c r="J260" t="s">
        <v>660</v>
      </c>
      <c r="K260" t="s">
        <v>334</v>
      </c>
      <c r="L260" t="s">
        <v>2975</v>
      </c>
      <c r="M260" t="s">
        <v>2976</v>
      </c>
      <c r="N260" t="s">
        <v>97</v>
      </c>
      <c r="O260" t="s">
        <v>2977</v>
      </c>
      <c r="P260" t="s">
        <v>81</v>
      </c>
      <c r="Q260" t="s">
        <v>114</v>
      </c>
      <c r="R260" t="s">
        <v>2978</v>
      </c>
      <c r="S260" t="s">
        <v>2979</v>
      </c>
      <c r="T260" t="s">
        <v>525</v>
      </c>
      <c r="U260" t="s">
        <v>666</v>
      </c>
      <c r="V260" t="s">
        <v>2980</v>
      </c>
      <c r="W260" t="s">
        <v>1881</v>
      </c>
      <c r="X260" t="s">
        <v>2981</v>
      </c>
      <c r="Y260" t="s">
        <v>2982</v>
      </c>
    </row>
    <row r="261" spans="1:25">
      <c r="A261" t="s">
        <v>2983</v>
      </c>
      <c r="B261" t="s">
        <v>2195</v>
      </c>
      <c r="C261" t="s">
        <v>26</v>
      </c>
      <c r="D261" t="s">
        <v>2984</v>
      </c>
      <c r="E261" t="s">
        <v>2985</v>
      </c>
      <c r="F261" t="s">
        <v>2986</v>
      </c>
      <c r="G261" t="s">
        <v>15</v>
      </c>
      <c r="H261" t="s">
        <v>2987</v>
      </c>
      <c r="I261" t="s">
        <v>93</v>
      </c>
      <c r="J261" t="s">
        <v>406</v>
      </c>
      <c r="K261" t="s">
        <v>363</v>
      </c>
      <c r="L261" t="s">
        <v>125</v>
      </c>
      <c r="M261" t="s">
        <v>242</v>
      </c>
      <c r="N261" t="s">
        <v>253</v>
      </c>
      <c r="O261" t="s">
        <v>677</v>
      </c>
      <c r="P261" t="s">
        <v>81</v>
      </c>
      <c r="Q261" t="s">
        <v>99</v>
      </c>
      <c r="R261" t="s">
        <v>2988</v>
      </c>
      <c r="S261" t="s">
        <v>2989</v>
      </c>
      <c r="T261" t="s">
        <v>80</v>
      </c>
      <c r="U261" t="s">
        <v>80</v>
      </c>
      <c r="V261" t="s">
        <v>80</v>
      </c>
      <c r="W261" t="s">
        <v>2990</v>
      </c>
      <c r="X261" t="s">
        <v>2991</v>
      </c>
      <c r="Y261" t="s">
        <v>2992</v>
      </c>
    </row>
    <row r="262" spans="1:25">
      <c r="A262" t="s">
        <v>2993</v>
      </c>
      <c r="B262" t="s">
        <v>2195</v>
      </c>
      <c r="C262" t="s">
        <v>26</v>
      </c>
      <c r="D262" t="s">
        <v>2994</v>
      </c>
      <c r="E262" t="s">
        <v>2995</v>
      </c>
      <c r="F262" t="s">
        <v>2996</v>
      </c>
      <c r="G262" t="s">
        <v>15</v>
      </c>
      <c r="H262" t="s">
        <v>2997</v>
      </c>
      <c r="I262" t="s">
        <v>93</v>
      </c>
      <c r="J262" t="s">
        <v>406</v>
      </c>
      <c r="K262" t="s">
        <v>334</v>
      </c>
      <c r="L262" t="s">
        <v>77</v>
      </c>
      <c r="M262" t="s">
        <v>407</v>
      </c>
      <c r="N262" t="s">
        <v>253</v>
      </c>
      <c r="O262" t="s">
        <v>461</v>
      </c>
      <c r="P262" t="s">
        <v>81</v>
      </c>
      <c r="Q262" t="s">
        <v>82</v>
      </c>
      <c r="R262" t="s">
        <v>80</v>
      </c>
      <c r="S262" t="s">
        <v>2998</v>
      </c>
      <c r="T262" t="s">
        <v>172</v>
      </c>
      <c r="U262" t="s">
        <v>80</v>
      </c>
      <c r="V262" t="s">
        <v>80</v>
      </c>
      <c r="W262" t="s">
        <v>80</v>
      </c>
      <c r="X262" t="s">
        <v>2999</v>
      </c>
      <c r="Y262" t="s">
        <v>3000</v>
      </c>
    </row>
    <row r="263" spans="1:25">
      <c r="A263" t="s">
        <v>3001</v>
      </c>
      <c r="B263" t="s">
        <v>2195</v>
      </c>
      <c r="C263" t="s">
        <v>26</v>
      </c>
      <c r="D263" t="s">
        <v>3002</v>
      </c>
      <c r="E263" t="s">
        <v>3003</v>
      </c>
      <c r="F263" t="s">
        <v>3004</v>
      </c>
      <c r="G263" t="s">
        <v>15</v>
      </c>
      <c r="H263" t="s">
        <v>3005</v>
      </c>
      <c r="I263" t="s">
        <v>93</v>
      </c>
      <c r="J263" t="s">
        <v>432</v>
      </c>
      <c r="K263" t="s">
        <v>2864</v>
      </c>
      <c r="L263" t="s">
        <v>609</v>
      </c>
      <c r="M263" t="s">
        <v>697</v>
      </c>
      <c r="N263" t="s">
        <v>336</v>
      </c>
      <c r="O263" t="s">
        <v>80</v>
      </c>
      <c r="P263" t="s">
        <v>81</v>
      </c>
      <c r="Q263" t="s">
        <v>99</v>
      </c>
      <c r="R263" t="s">
        <v>3006</v>
      </c>
      <c r="S263" t="s">
        <v>611</v>
      </c>
      <c r="T263" t="s">
        <v>1367</v>
      </c>
      <c r="U263" t="s">
        <v>80</v>
      </c>
      <c r="V263" t="s">
        <v>80</v>
      </c>
      <c r="W263" t="s">
        <v>80</v>
      </c>
      <c r="X263" t="s">
        <v>3007</v>
      </c>
      <c r="Y263" t="s">
        <v>3008</v>
      </c>
    </row>
    <row r="264" spans="1:25">
      <c r="A264" t="s">
        <v>3009</v>
      </c>
      <c r="B264" t="s">
        <v>2195</v>
      </c>
      <c r="C264" t="s">
        <v>26</v>
      </c>
      <c r="D264" t="s">
        <v>3010</v>
      </c>
      <c r="E264" t="s">
        <v>3011</v>
      </c>
      <c r="F264" t="s">
        <v>3012</v>
      </c>
      <c r="G264" t="s">
        <v>15</v>
      </c>
      <c r="H264" t="s">
        <v>3013</v>
      </c>
      <c r="I264" t="s">
        <v>93</v>
      </c>
      <c r="J264" t="s">
        <v>373</v>
      </c>
      <c r="K264" t="s">
        <v>1904</v>
      </c>
      <c r="L264" t="s">
        <v>125</v>
      </c>
      <c r="M264" t="s">
        <v>242</v>
      </c>
      <c r="N264" t="s">
        <v>646</v>
      </c>
      <c r="O264" t="s">
        <v>461</v>
      </c>
      <c r="P264" t="s">
        <v>200</v>
      </c>
      <c r="Q264" t="s">
        <v>82</v>
      </c>
      <c r="R264" t="s">
        <v>3014</v>
      </c>
      <c r="S264" t="s">
        <v>3015</v>
      </c>
      <c r="T264" t="s">
        <v>366</v>
      </c>
      <c r="U264" t="s">
        <v>3016</v>
      </c>
      <c r="V264" t="s">
        <v>3017</v>
      </c>
      <c r="W264" t="s">
        <v>3018</v>
      </c>
      <c r="X264" t="s">
        <v>3019</v>
      </c>
      <c r="Y264" t="s">
        <v>3020</v>
      </c>
    </row>
    <row r="265" ht="409.5" spans="1:25">
      <c r="A265" t="s">
        <v>3021</v>
      </c>
      <c r="B265" t="s">
        <v>2195</v>
      </c>
      <c r="C265" t="s">
        <v>26</v>
      </c>
      <c r="D265" t="s">
        <v>3022</v>
      </c>
      <c r="E265" t="s">
        <v>3023</v>
      </c>
      <c r="F265" t="s">
        <v>3024</v>
      </c>
      <c r="G265" t="s">
        <v>15</v>
      </c>
      <c r="H265" t="s">
        <v>3025</v>
      </c>
      <c r="I265" t="s">
        <v>93</v>
      </c>
      <c r="J265" t="s">
        <v>522</v>
      </c>
      <c r="K265" t="s">
        <v>334</v>
      </c>
      <c r="L265" t="s">
        <v>77</v>
      </c>
      <c r="M265" t="s">
        <v>3026</v>
      </c>
      <c r="N265" t="s">
        <v>199</v>
      </c>
      <c r="O265" t="s">
        <v>3027</v>
      </c>
      <c r="P265" t="s">
        <v>81</v>
      </c>
      <c r="Q265" t="s">
        <v>99</v>
      </c>
      <c r="R265" t="s">
        <v>3028</v>
      </c>
      <c r="S265" t="s">
        <v>3026</v>
      </c>
      <c r="T265" t="s">
        <v>396</v>
      </c>
      <c r="U265" t="s">
        <v>199</v>
      </c>
      <c r="V265" t="s">
        <v>1095</v>
      </c>
      <c r="W265" t="s">
        <v>3029</v>
      </c>
      <c r="X265" s="1" t="s">
        <v>3030</v>
      </c>
      <c r="Y265" t="s">
        <v>3031</v>
      </c>
    </row>
    <row r="266" spans="1:25">
      <c r="A266" t="s">
        <v>3032</v>
      </c>
      <c r="B266" t="s">
        <v>2195</v>
      </c>
      <c r="C266" t="s">
        <v>27</v>
      </c>
      <c r="D266" t="s">
        <v>3033</v>
      </c>
      <c r="E266" t="s">
        <v>3034</v>
      </c>
      <c r="F266" t="s">
        <v>3035</v>
      </c>
      <c r="G266" t="s">
        <v>15</v>
      </c>
      <c r="H266" t="s">
        <v>3036</v>
      </c>
      <c r="I266" t="s">
        <v>74</v>
      </c>
      <c r="J266" t="s">
        <v>306</v>
      </c>
      <c r="K266" t="s">
        <v>1102</v>
      </c>
      <c r="L266" t="s">
        <v>125</v>
      </c>
      <c r="M266" t="s">
        <v>3037</v>
      </c>
      <c r="N266" t="s">
        <v>336</v>
      </c>
      <c r="O266" t="s">
        <v>80</v>
      </c>
      <c r="P266" t="s">
        <v>81</v>
      </c>
      <c r="Q266" t="s">
        <v>114</v>
      </c>
      <c r="R266" t="s">
        <v>3038</v>
      </c>
      <c r="S266" t="s">
        <v>3039</v>
      </c>
      <c r="T266" t="s">
        <v>80</v>
      </c>
      <c r="U266" t="s">
        <v>80</v>
      </c>
      <c r="V266" t="s">
        <v>80</v>
      </c>
      <c r="W266" t="s">
        <v>80</v>
      </c>
      <c r="X266" t="s">
        <v>3040</v>
      </c>
      <c r="Y266" t="s">
        <v>3041</v>
      </c>
    </row>
    <row r="267" spans="1:25">
      <c r="A267" t="s">
        <v>3042</v>
      </c>
      <c r="B267" t="s">
        <v>2195</v>
      </c>
      <c r="C267" t="s">
        <v>27</v>
      </c>
      <c r="D267" t="s">
        <v>3043</v>
      </c>
      <c r="E267" t="s">
        <v>3044</v>
      </c>
      <c r="F267" t="s">
        <v>3045</v>
      </c>
      <c r="G267" t="s">
        <v>15</v>
      </c>
      <c r="H267" t="s">
        <v>3046</v>
      </c>
      <c r="I267" t="s">
        <v>93</v>
      </c>
      <c r="J267" t="s">
        <v>473</v>
      </c>
      <c r="K267" t="s">
        <v>3047</v>
      </c>
      <c r="L267" t="s">
        <v>77</v>
      </c>
      <c r="M267" t="s">
        <v>3048</v>
      </c>
      <c r="N267" t="s">
        <v>420</v>
      </c>
      <c r="O267" t="s">
        <v>80</v>
      </c>
      <c r="P267" t="s">
        <v>81</v>
      </c>
      <c r="Q267" t="s">
        <v>82</v>
      </c>
      <c r="R267" t="s">
        <v>80</v>
      </c>
      <c r="S267" t="s">
        <v>3049</v>
      </c>
      <c r="T267" t="s">
        <v>80</v>
      </c>
      <c r="U267" t="s">
        <v>80</v>
      </c>
      <c r="V267" t="s">
        <v>80</v>
      </c>
      <c r="W267" t="s">
        <v>80</v>
      </c>
      <c r="X267" t="s">
        <v>3050</v>
      </c>
      <c r="Y267" t="s">
        <v>80</v>
      </c>
    </row>
    <row r="268" spans="1:25">
      <c r="A268" t="s">
        <v>3051</v>
      </c>
      <c r="B268" t="s">
        <v>2195</v>
      </c>
      <c r="C268" t="s">
        <v>27</v>
      </c>
      <c r="D268" t="s">
        <v>3052</v>
      </c>
      <c r="E268" t="s">
        <v>3053</v>
      </c>
      <c r="F268" t="s">
        <v>3054</v>
      </c>
      <c r="G268" t="s">
        <v>15</v>
      </c>
      <c r="H268" t="s">
        <v>3055</v>
      </c>
      <c r="I268" t="s">
        <v>93</v>
      </c>
      <c r="J268" t="s">
        <v>432</v>
      </c>
      <c r="K268" t="s">
        <v>1554</v>
      </c>
      <c r="L268" t="s">
        <v>125</v>
      </c>
      <c r="M268" t="s">
        <v>296</v>
      </c>
      <c r="N268" t="s">
        <v>375</v>
      </c>
      <c r="O268" t="s">
        <v>80</v>
      </c>
      <c r="P268" t="s">
        <v>81</v>
      </c>
      <c r="Q268" t="s">
        <v>3056</v>
      </c>
      <c r="R268" t="s">
        <v>80</v>
      </c>
      <c r="S268" t="s">
        <v>296</v>
      </c>
      <c r="T268" t="s">
        <v>973</v>
      </c>
      <c r="U268" t="s">
        <v>3057</v>
      </c>
      <c r="V268" t="s">
        <v>3058</v>
      </c>
      <c r="W268" t="s">
        <v>3059</v>
      </c>
      <c r="X268" t="s">
        <v>3060</v>
      </c>
      <c r="Y268" t="s">
        <v>80</v>
      </c>
    </row>
    <row r="269" spans="1:25">
      <c r="A269" t="s">
        <v>3061</v>
      </c>
      <c r="B269" t="s">
        <v>2195</v>
      </c>
      <c r="C269" t="s">
        <v>27</v>
      </c>
      <c r="D269" t="s">
        <v>3062</v>
      </c>
      <c r="E269" t="s">
        <v>3063</v>
      </c>
      <c r="F269" t="s">
        <v>3064</v>
      </c>
      <c r="G269" t="s">
        <v>15</v>
      </c>
      <c r="H269" t="s">
        <v>3065</v>
      </c>
      <c r="I269" t="s">
        <v>93</v>
      </c>
      <c r="J269" t="s">
        <v>94</v>
      </c>
      <c r="K269" t="s">
        <v>2654</v>
      </c>
      <c r="L269" t="s">
        <v>125</v>
      </c>
      <c r="M269" t="s">
        <v>3066</v>
      </c>
      <c r="N269" t="s">
        <v>336</v>
      </c>
      <c r="O269" t="s">
        <v>310</v>
      </c>
      <c r="P269" t="s">
        <v>81</v>
      </c>
      <c r="Q269" t="s">
        <v>82</v>
      </c>
      <c r="R269" t="s">
        <v>3067</v>
      </c>
      <c r="S269" t="s">
        <v>3068</v>
      </c>
      <c r="T269" t="s">
        <v>172</v>
      </c>
      <c r="U269" t="s">
        <v>172</v>
      </c>
      <c r="V269" t="s">
        <v>3069</v>
      </c>
      <c r="W269" t="s">
        <v>3070</v>
      </c>
      <c r="X269" t="s">
        <v>3071</v>
      </c>
      <c r="Y269" t="s">
        <v>172</v>
      </c>
    </row>
    <row r="270" spans="1:25">
      <c r="A270" t="s">
        <v>3072</v>
      </c>
      <c r="B270" t="s">
        <v>2195</v>
      </c>
      <c r="C270" t="s">
        <v>27</v>
      </c>
      <c r="D270" t="s">
        <v>3073</v>
      </c>
      <c r="E270" t="s">
        <v>3074</v>
      </c>
      <c r="F270" t="s">
        <v>3075</v>
      </c>
      <c r="G270" t="s">
        <v>15</v>
      </c>
      <c r="H270" t="s">
        <v>3076</v>
      </c>
      <c r="I270" t="s">
        <v>93</v>
      </c>
      <c r="J270" t="s">
        <v>905</v>
      </c>
      <c r="K270" t="s">
        <v>3077</v>
      </c>
      <c r="L270" t="s">
        <v>77</v>
      </c>
      <c r="M270" t="s">
        <v>419</v>
      </c>
      <c r="N270" t="s">
        <v>349</v>
      </c>
      <c r="O270" t="s">
        <v>80</v>
      </c>
      <c r="P270" t="s">
        <v>81</v>
      </c>
      <c r="Q270" t="s">
        <v>82</v>
      </c>
      <c r="R270" t="s">
        <v>80</v>
      </c>
      <c r="S270" t="s">
        <v>3078</v>
      </c>
      <c r="T270" t="s">
        <v>3079</v>
      </c>
      <c r="U270" t="s">
        <v>3080</v>
      </c>
      <c r="V270" t="s">
        <v>1386</v>
      </c>
      <c r="W270" t="s">
        <v>80</v>
      </c>
      <c r="X270" t="s">
        <v>3081</v>
      </c>
      <c r="Y270" t="s">
        <v>3082</v>
      </c>
    </row>
    <row r="271" spans="1:25">
      <c r="A271" t="s">
        <v>3083</v>
      </c>
      <c r="B271" t="s">
        <v>2195</v>
      </c>
      <c r="C271" t="s">
        <v>27</v>
      </c>
      <c r="D271" t="s">
        <v>3084</v>
      </c>
      <c r="E271" t="s">
        <v>3085</v>
      </c>
      <c r="F271" t="s">
        <v>3086</v>
      </c>
      <c r="G271" t="s">
        <v>15</v>
      </c>
      <c r="H271" t="s">
        <v>3087</v>
      </c>
      <c r="I271" t="s">
        <v>93</v>
      </c>
      <c r="J271" t="s">
        <v>1189</v>
      </c>
      <c r="K271" t="s">
        <v>3088</v>
      </c>
      <c r="L271" t="s">
        <v>77</v>
      </c>
      <c r="M271" t="s">
        <v>643</v>
      </c>
      <c r="N271" t="s">
        <v>581</v>
      </c>
      <c r="O271" t="s">
        <v>254</v>
      </c>
      <c r="P271" t="s">
        <v>81</v>
      </c>
      <c r="Q271" t="s">
        <v>82</v>
      </c>
      <c r="R271" t="s">
        <v>3089</v>
      </c>
      <c r="S271" t="s">
        <v>3090</v>
      </c>
      <c r="T271" t="s">
        <v>3091</v>
      </c>
      <c r="U271" t="s">
        <v>883</v>
      </c>
      <c r="V271" t="s">
        <v>478</v>
      </c>
      <c r="W271" t="s">
        <v>172</v>
      </c>
      <c r="X271" t="s">
        <v>3092</v>
      </c>
      <c r="Y271" t="s">
        <v>3093</v>
      </c>
    </row>
    <row r="272" spans="1:25">
      <c r="A272" t="s">
        <v>3094</v>
      </c>
      <c r="B272" t="s">
        <v>2195</v>
      </c>
      <c r="C272" t="s">
        <v>27</v>
      </c>
      <c r="D272" t="s">
        <v>3095</v>
      </c>
      <c r="E272" t="s">
        <v>3096</v>
      </c>
      <c r="F272" t="s">
        <v>3097</v>
      </c>
      <c r="G272" t="s">
        <v>31</v>
      </c>
      <c r="H272" t="s">
        <v>3098</v>
      </c>
      <c r="I272" t="s">
        <v>93</v>
      </c>
      <c r="J272" t="s">
        <v>460</v>
      </c>
      <c r="K272" t="s">
        <v>881</v>
      </c>
      <c r="L272" t="s">
        <v>77</v>
      </c>
      <c r="M272" t="s">
        <v>3099</v>
      </c>
      <c r="N272" t="s">
        <v>258</v>
      </c>
      <c r="O272" t="s">
        <v>254</v>
      </c>
      <c r="P272" t="s">
        <v>113</v>
      </c>
      <c r="Q272" t="s">
        <v>142</v>
      </c>
      <c r="R272" t="s">
        <v>3100</v>
      </c>
      <c r="S272" t="s">
        <v>3099</v>
      </c>
      <c r="T272" t="s">
        <v>172</v>
      </c>
      <c r="U272" t="s">
        <v>172</v>
      </c>
      <c r="V272" t="s">
        <v>3101</v>
      </c>
      <c r="W272" t="s">
        <v>172</v>
      </c>
      <c r="X272" t="s">
        <v>3102</v>
      </c>
      <c r="Y272" t="s">
        <v>3103</v>
      </c>
    </row>
    <row r="273" spans="1:25">
      <c r="A273" t="s">
        <v>3104</v>
      </c>
      <c r="B273" t="s">
        <v>2195</v>
      </c>
      <c r="C273" t="s">
        <v>27</v>
      </c>
      <c r="D273" t="s">
        <v>3105</v>
      </c>
      <c r="E273" t="s">
        <v>3106</v>
      </c>
      <c r="F273" t="s">
        <v>3107</v>
      </c>
      <c r="G273" t="s">
        <v>15</v>
      </c>
      <c r="H273" t="s">
        <v>3108</v>
      </c>
      <c r="I273" t="s">
        <v>93</v>
      </c>
      <c r="J273" t="s">
        <v>373</v>
      </c>
      <c r="K273" t="s">
        <v>721</v>
      </c>
      <c r="L273" t="s">
        <v>125</v>
      </c>
      <c r="M273" t="s">
        <v>3109</v>
      </c>
      <c r="N273" t="s">
        <v>3110</v>
      </c>
      <c r="O273" t="s">
        <v>80</v>
      </c>
      <c r="P273" t="s">
        <v>81</v>
      </c>
      <c r="Q273" t="s">
        <v>82</v>
      </c>
      <c r="R273" t="s">
        <v>80</v>
      </c>
      <c r="S273" t="s">
        <v>3111</v>
      </c>
      <c r="T273" t="s">
        <v>726</v>
      </c>
      <c r="U273" t="s">
        <v>2387</v>
      </c>
      <c r="V273" t="s">
        <v>80</v>
      </c>
      <c r="W273" t="s">
        <v>80</v>
      </c>
      <c r="X273" t="s">
        <v>3112</v>
      </c>
      <c r="Y273" t="s">
        <v>80</v>
      </c>
    </row>
    <row r="274" spans="1:25">
      <c r="A274" t="s">
        <v>3113</v>
      </c>
      <c r="B274" t="s">
        <v>2195</v>
      </c>
      <c r="C274" t="s">
        <v>27</v>
      </c>
      <c r="D274" t="s">
        <v>3114</v>
      </c>
      <c r="E274" t="s">
        <v>3115</v>
      </c>
      <c r="F274" t="s">
        <v>3116</v>
      </c>
      <c r="G274" t="s">
        <v>31</v>
      </c>
      <c r="H274" t="s">
        <v>3117</v>
      </c>
      <c r="I274" t="s">
        <v>93</v>
      </c>
      <c r="J274" t="s">
        <v>1189</v>
      </c>
      <c r="K274" t="s">
        <v>3118</v>
      </c>
      <c r="L274" t="s">
        <v>125</v>
      </c>
      <c r="M274" t="s">
        <v>3119</v>
      </c>
      <c r="N274" t="s">
        <v>535</v>
      </c>
      <c r="O274" t="s">
        <v>254</v>
      </c>
      <c r="P274" t="s">
        <v>81</v>
      </c>
      <c r="Q274" t="s">
        <v>99</v>
      </c>
      <c r="R274" t="s">
        <v>3120</v>
      </c>
      <c r="S274" t="s">
        <v>3121</v>
      </c>
      <c r="T274" t="s">
        <v>3079</v>
      </c>
      <c r="U274" t="s">
        <v>97</v>
      </c>
      <c r="V274" t="s">
        <v>1189</v>
      </c>
      <c r="W274" t="s">
        <v>172</v>
      </c>
      <c r="X274" t="s">
        <v>3122</v>
      </c>
      <c r="Y274" t="s">
        <v>172</v>
      </c>
    </row>
    <row r="275" spans="1:25">
      <c r="A275" t="s">
        <v>3123</v>
      </c>
      <c r="B275" t="s">
        <v>2195</v>
      </c>
      <c r="C275" t="s">
        <v>27</v>
      </c>
      <c r="D275" t="s">
        <v>3124</v>
      </c>
      <c r="E275" t="s">
        <v>3125</v>
      </c>
      <c r="F275" t="s">
        <v>3126</v>
      </c>
      <c r="G275" t="s">
        <v>15</v>
      </c>
      <c r="H275" t="s">
        <v>3127</v>
      </c>
      <c r="I275" t="s">
        <v>93</v>
      </c>
      <c r="J275" t="s">
        <v>1047</v>
      </c>
      <c r="K275" t="s">
        <v>721</v>
      </c>
      <c r="L275" t="s">
        <v>77</v>
      </c>
      <c r="M275" t="s">
        <v>419</v>
      </c>
      <c r="N275" t="s">
        <v>79</v>
      </c>
      <c r="O275" t="s">
        <v>310</v>
      </c>
      <c r="P275" t="s">
        <v>81</v>
      </c>
      <c r="Q275" t="s">
        <v>99</v>
      </c>
      <c r="R275" t="s">
        <v>3128</v>
      </c>
      <c r="S275" t="s">
        <v>3129</v>
      </c>
      <c r="T275" t="s">
        <v>80</v>
      </c>
      <c r="U275" t="s">
        <v>80</v>
      </c>
      <c r="V275" t="s">
        <v>80</v>
      </c>
      <c r="W275" t="s">
        <v>80</v>
      </c>
      <c r="X275" t="s">
        <v>3130</v>
      </c>
      <c r="Y275" t="s">
        <v>3131</v>
      </c>
    </row>
    <row r="276" spans="1:25">
      <c r="A276" t="s">
        <v>3132</v>
      </c>
      <c r="B276" t="s">
        <v>2195</v>
      </c>
      <c r="C276" t="s">
        <v>27</v>
      </c>
      <c r="D276" t="s">
        <v>3133</v>
      </c>
      <c r="E276" t="s">
        <v>3134</v>
      </c>
      <c r="F276" t="s">
        <v>3135</v>
      </c>
      <c r="G276" t="s">
        <v>15</v>
      </c>
      <c r="H276" t="s">
        <v>3136</v>
      </c>
      <c r="I276" t="s">
        <v>93</v>
      </c>
      <c r="J276" t="s">
        <v>3137</v>
      </c>
      <c r="K276" t="s">
        <v>3138</v>
      </c>
      <c r="L276" t="s">
        <v>77</v>
      </c>
      <c r="M276" t="s">
        <v>3139</v>
      </c>
      <c r="N276" t="s">
        <v>3140</v>
      </c>
      <c r="O276" t="s">
        <v>557</v>
      </c>
      <c r="P276" t="s">
        <v>81</v>
      </c>
      <c r="Q276" t="s">
        <v>142</v>
      </c>
      <c r="R276" t="s">
        <v>3141</v>
      </c>
      <c r="S276" t="s">
        <v>3142</v>
      </c>
      <c r="T276" t="s">
        <v>172</v>
      </c>
      <c r="U276" t="s">
        <v>80</v>
      </c>
      <c r="V276" t="s">
        <v>932</v>
      </c>
      <c r="W276" t="s">
        <v>172</v>
      </c>
      <c r="X276" t="s">
        <v>3143</v>
      </c>
      <c r="Y276" t="s">
        <v>172</v>
      </c>
    </row>
    <row r="277" spans="1:25">
      <c r="A277" t="s">
        <v>3144</v>
      </c>
      <c r="B277" t="s">
        <v>2195</v>
      </c>
      <c r="C277" t="s">
        <v>27</v>
      </c>
      <c r="D277" t="s">
        <v>3145</v>
      </c>
      <c r="E277" t="s">
        <v>3146</v>
      </c>
      <c r="F277" t="s">
        <v>3147</v>
      </c>
      <c r="G277" t="s">
        <v>15</v>
      </c>
      <c r="H277" t="s">
        <v>3148</v>
      </c>
      <c r="I277" t="s">
        <v>93</v>
      </c>
      <c r="J277" t="s">
        <v>1047</v>
      </c>
      <c r="K277" t="s">
        <v>3149</v>
      </c>
      <c r="L277" t="s">
        <v>77</v>
      </c>
      <c r="M277" t="s">
        <v>3150</v>
      </c>
      <c r="N277" t="s">
        <v>591</v>
      </c>
      <c r="O277" t="s">
        <v>254</v>
      </c>
      <c r="P277" t="s">
        <v>81</v>
      </c>
      <c r="Q277" t="s">
        <v>82</v>
      </c>
      <c r="R277" t="s">
        <v>3151</v>
      </c>
      <c r="S277" t="s">
        <v>3150</v>
      </c>
      <c r="T277" t="s">
        <v>645</v>
      </c>
      <c r="U277" t="s">
        <v>153</v>
      </c>
      <c r="V277" t="s">
        <v>478</v>
      </c>
      <c r="W277" t="s">
        <v>3152</v>
      </c>
      <c r="X277" t="s">
        <v>3153</v>
      </c>
      <c r="Y277" t="s">
        <v>3154</v>
      </c>
    </row>
    <row r="278" spans="1:25">
      <c r="A278" t="s">
        <v>3155</v>
      </c>
      <c r="B278" t="s">
        <v>2195</v>
      </c>
      <c r="C278" t="s">
        <v>27</v>
      </c>
      <c r="D278" t="s">
        <v>3156</v>
      </c>
      <c r="E278" t="s">
        <v>3157</v>
      </c>
      <c r="F278" t="s">
        <v>3158</v>
      </c>
      <c r="G278" t="s">
        <v>15</v>
      </c>
      <c r="H278" t="s">
        <v>3159</v>
      </c>
      <c r="I278" t="s">
        <v>93</v>
      </c>
      <c r="J278" t="s">
        <v>94</v>
      </c>
      <c r="K278" t="s">
        <v>721</v>
      </c>
      <c r="L278" t="s">
        <v>125</v>
      </c>
      <c r="M278" t="s">
        <v>643</v>
      </c>
      <c r="N278" t="s">
        <v>1418</v>
      </c>
      <c r="O278" t="s">
        <v>3160</v>
      </c>
      <c r="P278" t="s">
        <v>200</v>
      </c>
      <c r="Q278" t="s">
        <v>99</v>
      </c>
      <c r="R278" t="s">
        <v>3161</v>
      </c>
      <c r="S278" t="s">
        <v>3162</v>
      </c>
      <c r="T278" t="s">
        <v>337</v>
      </c>
      <c r="U278" t="s">
        <v>1418</v>
      </c>
      <c r="V278" t="s">
        <v>80</v>
      </c>
      <c r="W278" t="s">
        <v>80</v>
      </c>
      <c r="X278" t="s">
        <v>3163</v>
      </c>
      <c r="Y278" t="s">
        <v>3164</v>
      </c>
    </row>
    <row r="279" spans="1:25">
      <c r="A279" t="s">
        <v>3165</v>
      </c>
      <c r="B279" t="s">
        <v>2195</v>
      </c>
      <c r="C279" t="s">
        <v>27</v>
      </c>
      <c r="D279" t="s">
        <v>3166</v>
      </c>
      <c r="E279" t="s">
        <v>3167</v>
      </c>
      <c r="F279" t="s">
        <v>3168</v>
      </c>
      <c r="G279" t="s">
        <v>15</v>
      </c>
      <c r="H279" t="s">
        <v>3169</v>
      </c>
      <c r="I279" t="s">
        <v>74</v>
      </c>
      <c r="J279" t="s">
        <v>1241</v>
      </c>
      <c r="K279" t="s">
        <v>1090</v>
      </c>
      <c r="L279" t="s">
        <v>77</v>
      </c>
      <c r="M279" t="s">
        <v>335</v>
      </c>
      <c r="N279" t="s">
        <v>3170</v>
      </c>
      <c r="O279" t="s">
        <v>310</v>
      </c>
      <c r="P279" t="s">
        <v>81</v>
      </c>
      <c r="Q279" t="s">
        <v>99</v>
      </c>
      <c r="R279" t="s">
        <v>80</v>
      </c>
      <c r="S279" t="s">
        <v>3171</v>
      </c>
      <c r="T279" t="s">
        <v>80</v>
      </c>
      <c r="U279" t="s">
        <v>80</v>
      </c>
      <c r="V279" t="s">
        <v>80</v>
      </c>
      <c r="W279" t="s">
        <v>80</v>
      </c>
      <c r="X279" t="s">
        <v>3172</v>
      </c>
      <c r="Y279" t="s">
        <v>80</v>
      </c>
    </row>
    <row r="280" spans="1:25">
      <c r="A280" t="s">
        <v>3173</v>
      </c>
      <c r="B280" t="s">
        <v>2195</v>
      </c>
      <c r="C280" t="s">
        <v>27</v>
      </c>
      <c r="D280" t="s">
        <v>3174</v>
      </c>
      <c r="E280" t="s">
        <v>3175</v>
      </c>
      <c r="F280" t="s">
        <v>3176</v>
      </c>
      <c r="G280" t="s">
        <v>15</v>
      </c>
      <c r="H280" t="s">
        <v>3177</v>
      </c>
      <c r="I280" t="s">
        <v>74</v>
      </c>
      <c r="J280" t="s">
        <v>880</v>
      </c>
      <c r="K280" t="s">
        <v>3178</v>
      </c>
      <c r="L280" t="s">
        <v>77</v>
      </c>
      <c r="M280" t="s">
        <v>296</v>
      </c>
      <c r="N280" t="s">
        <v>1484</v>
      </c>
      <c r="O280" t="s">
        <v>80</v>
      </c>
      <c r="P280" t="s">
        <v>113</v>
      </c>
      <c r="Q280" t="s">
        <v>201</v>
      </c>
      <c r="R280" t="s">
        <v>80</v>
      </c>
      <c r="S280" t="s">
        <v>3179</v>
      </c>
      <c r="T280" t="s">
        <v>80</v>
      </c>
      <c r="U280" t="s">
        <v>80</v>
      </c>
      <c r="V280" t="s">
        <v>80</v>
      </c>
      <c r="W280" t="s">
        <v>80</v>
      </c>
      <c r="X280" t="s">
        <v>3180</v>
      </c>
      <c r="Y280" t="s">
        <v>80</v>
      </c>
    </row>
    <row r="281" spans="1:25">
      <c r="A281" t="s">
        <v>3181</v>
      </c>
      <c r="B281" t="s">
        <v>2195</v>
      </c>
      <c r="C281" t="s">
        <v>27</v>
      </c>
      <c r="D281" t="s">
        <v>3182</v>
      </c>
      <c r="E281" t="s">
        <v>3183</v>
      </c>
      <c r="F281" t="s">
        <v>3184</v>
      </c>
      <c r="G281" t="s">
        <v>31</v>
      </c>
      <c r="H281" t="s">
        <v>3185</v>
      </c>
      <c r="I281" t="s">
        <v>93</v>
      </c>
      <c r="J281" t="s">
        <v>3186</v>
      </c>
      <c r="K281" t="s">
        <v>3187</v>
      </c>
      <c r="L281" t="s">
        <v>77</v>
      </c>
      <c r="M281" t="s">
        <v>296</v>
      </c>
      <c r="N281" t="s">
        <v>3188</v>
      </c>
      <c r="O281" t="s">
        <v>254</v>
      </c>
      <c r="P281" t="s">
        <v>113</v>
      </c>
      <c r="Q281" t="s">
        <v>142</v>
      </c>
      <c r="R281" t="s">
        <v>3189</v>
      </c>
      <c r="S281" t="s">
        <v>3190</v>
      </c>
      <c r="T281" t="s">
        <v>80</v>
      </c>
      <c r="U281" t="s">
        <v>80</v>
      </c>
      <c r="V281" t="s">
        <v>80</v>
      </c>
      <c r="W281" t="s">
        <v>80</v>
      </c>
      <c r="X281" t="s">
        <v>3191</v>
      </c>
      <c r="Y281" t="s">
        <v>3192</v>
      </c>
    </row>
    <row r="282" spans="1:25">
      <c r="A282" t="s">
        <v>3193</v>
      </c>
      <c r="B282" t="s">
        <v>2195</v>
      </c>
      <c r="C282" t="s">
        <v>27</v>
      </c>
      <c r="D282" t="s">
        <v>3194</v>
      </c>
      <c r="E282" t="s">
        <v>3195</v>
      </c>
      <c r="F282" t="s">
        <v>3196</v>
      </c>
      <c r="G282" t="s">
        <v>15</v>
      </c>
      <c r="H282" t="s">
        <v>3197</v>
      </c>
      <c r="I282" t="s">
        <v>93</v>
      </c>
      <c r="J282" t="s">
        <v>3198</v>
      </c>
      <c r="K282" t="s">
        <v>3199</v>
      </c>
      <c r="L282" t="s">
        <v>77</v>
      </c>
      <c r="M282" t="s">
        <v>3200</v>
      </c>
      <c r="N282" t="s">
        <v>1146</v>
      </c>
      <c r="O282" t="s">
        <v>80</v>
      </c>
      <c r="P282" t="s">
        <v>81</v>
      </c>
      <c r="Q282" t="s">
        <v>142</v>
      </c>
      <c r="R282" t="s">
        <v>80</v>
      </c>
      <c r="S282" t="s">
        <v>3201</v>
      </c>
      <c r="T282" t="s">
        <v>3079</v>
      </c>
      <c r="U282" t="s">
        <v>3202</v>
      </c>
      <c r="V282" t="s">
        <v>80</v>
      </c>
      <c r="W282" t="s">
        <v>80</v>
      </c>
      <c r="X282" t="s">
        <v>3203</v>
      </c>
      <c r="Y282" t="s">
        <v>80</v>
      </c>
    </row>
    <row r="283" spans="1:25">
      <c r="A283" t="s">
        <v>3204</v>
      </c>
      <c r="B283" t="s">
        <v>2195</v>
      </c>
      <c r="C283" t="s">
        <v>27</v>
      </c>
      <c r="D283" t="s">
        <v>3205</v>
      </c>
      <c r="E283" t="s">
        <v>3206</v>
      </c>
      <c r="F283" t="s">
        <v>3207</v>
      </c>
      <c r="G283" t="s">
        <v>15</v>
      </c>
      <c r="H283" t="s">
        <v>3208</v>
      </c>
      <c r="I283" t="s">
        <v>93</v>
      </c>
      <c r="J283" t="s">
        <v>362</v>
      </c>
      <c r="K283" t="s">
        <v>721</v>
      </c>
      <c r="L283" t="s">
        <v>125</v>
      </c>
      <c r="M283" t="s">
        <v>643</v>
      </c>
      <c r="N283" t="s">
        <v>708</v>
      </c>
      <c r="O283" t="s">
        <v>80</v>
      </c>
      <c r="P283" t="s">
        <v>81</v>
      </c>
      <c r="Q283" t="s">
        <v>82</v>
      </c>
      <c r="R283" t="s">
        <v>80</v>
      </c>
      <c r="S283" t="s">
        <v>2673</v>
      </c>
      <c r="T283" t="s">
        <v>801</v>
      </c>
      <c r="U283" t="s">
        <v>708</v>
      </c>
      <c r="V283" t="s">
        <v>932</v>
      </c>
      <c r="W283" t="s">
        <v>80</v>
      </c>
      <c r="X283" t="s">
        <v>3209</v>
      </c>
      <c r="Y283" t="s">
        <v>80</v>
      </c>
    </row>
    <row r="284" spans="1:25">
      <c r="A284" t="s">
        <v>3210</v>
      </c>
      <c r="B284" t="s">
        <v>2195</v>
      </c>
      <c r="C284" t="s">
        <v>27</v>
      </c>
      <c r="D284" t="s">
        <v>3211</v>
      </c>
      <c r="E284" t="s">
        <v>3212</v>
      </c>
      <c r="F284" t="s">
        <v>3213</v>
      </c>
      <c r="G284" t="s">
        <v>15</v>
      </c>
      <c r="H284" t="s">
        <v>3214</v>
      </c>
      <c r="I284" t="s">
        <v>93</v>
      </c>
      <c r="J284" t="s">
        <v>1457</v>
      </c>
      <c r="K284" t="s">
        <v>3215</v>
      </c>
      <c r="L284" t="s">
        <v>125</v>
      </c>
      <c r="M284" t="s">
        <v>78</v>
      </c>
      <c r="N284" t="s">
        <v>3216</v>
      </c>
      <c r="O284" t="s">
        <v>80</v>
      </c>
      <c r="P284" t="s">
        <v>113</v>
      </c>
      <c r="Q284" t="s">
        <v>114</v>
      </c>
      <c r="R284" t="s">
        <v>80</v>
      </c>
      <c r="S284" t="s">
        <v>3217</v>
      </c>
      <c r="T284" t="s">
        <v>80</v>
      </c>
      <c r="U284" t="s">
        <v>80</v>
      </c>
      <c r="V284" t="s">
        <v>80</v>
      </c>
      <c r="W284" t="s">
        <v>80</v>
      </c>
      <c r="X284" t="s">
        <v>3218</v>
      </c>
      <c r="Y284" t="s">
        <v>80</v>
      </c>
    </row>
    <row r="285" spans="1:25">
      <c r="A285" t="s">
        <v>3219</v>
      </c>
      <c r="B285" t="s">
        <v>2195</v>
      </c>
      <c r="C285" t="s">
        <v>27</v>
      </c>
      <c r="D285" t="s">
        <v>3220</v>
      </c>
      <c r="E285" t="s">
        <v>3221</v>
      </c>
      <c r="F285" t="s">
        <v>3222</v>
      </c>
      <c r="G285" t="s">
        <v>31</v>
      </c>
      <c r="H285" t="s">
        <v>3223</v>
      </c>
      <c r="I285" t="s">
        <v>93</v>
      </c>
      <c r="J285" t="s">
        <v>406</v>
      </c>
      <c r="K285" t="s">
        <v>721</v>
      </c>
      <c r="L285" t="s">
        <v>125</v>
      </c>
      <c r="M285" t="s">
        <v>1524</v>
      </c>
      <c r="N285" t="s">
        <v>581</v>
      </c>
      <c r="O285" t="s">
        <v>80</v>
      </c>
      <c r="P285" t="s">
        <v>113</v>
      </c>
      <c r="Q285" t="s">
        <v>142</v>
      </c>
      <c r="R285" t="s">
        <v>80</v>
      </c>
      <c r="S285" t="s">
        <v>3224</v>
      </c>
      <c r="T285" t="s">
        <v>80</v>
      </c>
      <c r="U285" t="s">
        <v>80</v>
      </c>
      <c r="V285" t="s">
        <v>80</v>
      </c>
      <c r="W285" t="s">
        <v>80</v>
      </c>
      <c r="X285" t="s">
        <v>3225</v>
      </c>
      <c r="Y285" t="s">
        <v>80</v>
      </c>
    </row>
    <row r="286" spans="1:25">
      <c r="A286" t="s">
        <v>3226</v>
      </c>
      <c r="B286" t="s">
        <v>2195</v>
      </c>
      <c r="C286" t="s">
        <v>27</v>
      </c>
      <c r="D286" t="s">
        <v>3227</v>
      </c>
      <c r="E286" t="s">
        <v>3228</v>
      </c>
      <c r="F286" t="s">
        <v>3229</v>
      </c>
      <c r="G286" t="s">
        <v>15</v>
      </c>
      <c r="H286" t="s">
        <v>3230</v>
      </c>
      <c r="I286" t="s">
        <v>93</v>
      </c>
      <c r="J286" t="s">
        <v>1608</v>
      </c>
      <c r="K286" t="s">
        <v>721</v>
      </c>
      <c r="L286" t="s">
        <v>125</v>
      </c>
      <c r="M286" t="s">
        <v>3231</v>
      </c>
      <c r="N286" t="s">
        <v>1744</v>
      </c>
      <c r="O286" t="s">
        <v>3232</v>
      </c>
      <c r="P286" t="s">
        <v>81</v>
      </c>
      <c r="Q286" t="s">
        <v>99</v>
      </c>
      <c r="R286" t="s">
        <v>3233</v>
      </c>
      <c r="S286" t="s">
        <v>3231</v>
      </c>
      <c r="T286" t="s">
        <v>80</v>
      </c>
      <c r="U286" t="s">
        <v>80</v>
      </c>
      <c r="V286" t="s">
        <v>3234</v>
      </c>
      <c r="W286" t="s">
        <v>3235</v>
      </c>
      <c r="X286" t="s">
        <v>3236</v>
      </c>
      <c r="Y286" t="s">
        <v>3237</v>
      </c>
    </row>
    <row r="287" spans="1:25">
      <c r="A287" t="s">
        <v>3238</v>
      </c>
      <c r="B287" t="s">
        <v>2195</v>
      </c>
      <c r="C287" t="s">
        <v>27</v>
      </c>
      <c r="D287" t="s">
        <v>3239</v>
      </c>
      <c r="E287" t="s">
        <v>3240</v>
      </c>
      <c r="F287" t="s">
        <v>3241</v>
      </c>
      <c r="G287" t="s">
        <v>15</v>
      </c>
      <c r="H287" t="s">
        <v>3242</v>
      </c>
      <c r="I287" t="s">
        <v>93</v>
      </c>
      <c r="J287" t="s">
        <v>633</v>
      </c>
      <c r="K287" t="s">
        <v>3215</v>
      </c>
      <c r="L287" t="s">
        <v>125</v>
      </c>
      <c r="M287" t="s">
        <v>296</v>
      </c>
      <c r="N287" t="s">
        <v>253</v>
      </c>
      <c r="O287" t="s">
        <v>80</v>
      </c>
      <c r="P287" t="s">
        <v>81</v>
      </c>
      <c r="Q287" t="s">
        <v>82</v>
      </c>
      <c r="R287" t="s">
        <v>80</v>
      </c>
      <c r="S287" t="s">
        <v>3243</v>
      </c>
      <c r="T287" t="s">
        <v>80</v>
      </c>
      <c r="U287" t="s">
        <v>80</v>
      </c>
      <c r="V287" t="s">
        <v>80</v>
      </c>
      <c r="W287" t="s">
        <v>80</v>
      </c>
      <c r="X287" t="s">
        <v>3244</v>
      </c>
      <c r="Y287" t="s">
        <v>80</v>
      </c>
    </row>
    <row r="288" spans="1:25">
      <c r="A288" t="s">
        <v>3245</v>
      </c>
      <c r="B288" t="s">
        <v>2195</v>
      </c>
      <c r="C288" t="s">
        <v>27</v>
      </c>
      <c r="D288" t="s">
        <v>3246</v>
      </c>
      <c r="E288" t="s">
        <v>3247</v>
      </c>
      <c r="F288" t="s">
        <v>3248</v>
      </c>
      <c r="G288" t="s">
        <v>31</v>
      </c>
      <c r="H288" t="s">
        <v>3249</v>
      </c>
      <c r="I288" t="s">
        <v>93</v>
      </c>
      <c r="J288" t="s">
        <v>3250</v>
      </c>
      <c r="K288" t="s">
        <v>3251</v>
      </c>
      <c r="L288" t="s">
        <v>125</v>
      </c>
      <c r="M288" t="s">
        <v>3252</v>
      </c>
      <c r="N288" t="s">
        <v>3253</v>
      </c>
      <c r="O288" t="s">
        <v>310</v>
      </c>
      <c r="P288" t="s">
        <v>81</v>
      </c>
      <c r="Q288" t="s">
        <v>82</v>
      </c>
      <c r="R288" t="s">
        <v>3254</v>
      </c>
      <c r="S288" t="s">
        <v>3255</v>
      </c>
      <c r="T288" t="s">
        <v>172</v>
      </c>
      <c r="U288" t="s">
        <v>80</v>
      </c>
      <c r="V288" t="s">
        <v>80</v>
      </c>
      <c r="W288" t="s">
        <v>3256</v>
      </c>
      <c r="X288" t="s">
        <v>3257</v>
      </c>
      <c r="Y288" t="s">
        <v>3258</v>
      </c>
    </row>
    <row r="289" spans="1:25">
      <c r="A289" t="s">
        <v>3259</v>
      </c>
      <c r="B289" t="s">
        <v>2195</v>
      </c>
      <c r="C289" t="s">
        <v>27</v>
      </c>
      <c r="D289" t="s">
        <v>3260</v>
      </c>
      <c r="E289" t="s">
        <v>3261</v>
      </c>
      <c r="F289" t="s">
        <v>3262</v>
      </c>
      <c r="G289" t="s">
        <v>15</v>
      </c>
      <c r="H289" t="s">
        <v>3263</v>
      </c>
      <c r="I289" t="s">
        <v>93</v>
      </c>
      <c r="J289" t="s">
        <v>406</v>
      </c>
      <c r="K289" t="s">
        <v>721</v>
      </c>
      <c r="L289" t="s">
        <v>77</v>
      </c>
      <c r="M289" t="s">
        <v>3264</v>
      </c>
      <c r="N289" t="s">
        <v>253</v>
      </c>
      <c r="O289" t="s">
        <v>310</v>
      </c>
      <c r="P289" t="s">
        <v>81</v>
      </c>
      <c r="Q289" t="s">
        <v>114</v>
      </c>
      <c r="R289" t="s">
        <v>80</v>
      </c>
      <c r="S289" t="s">
        <v>3265</v>
      </c>
      <c r="T289" t="s">
        <v>80</v>
      </c>
      <c r="U289" t="s">
        <v>80</v>
      </c>
      <c r="V289" t="s">
        <v>80</v>
      </c>
      <c r="W289" t="s">
        <v>80</v>
      </c>
      <c r="X289" t="s">
        <v>3266</v>
      </c>
      <c r="Y289" t="s">
        <v>3267</v>
      </c>
    </row>
    <row r="290" spans="1:25">
      <c r="A290" t="s">
        <v>3268</v>
      </c>
      <c r="B290" t="s">
        <v>2195</v>
      </c>
      <c r="C290" t="s">
        <v>27</v>
      </c>
      <c r="D290" t="s">
        <v>3269</v>
      </c>
      <c r="E290" t="s">
        <v>3270</v>
      </c>
      <c r="F290" t="s">
        <v>3271</v>
      </c>
      <c r="G290" t="s">
        <v>15</v>
      </c>
      <c r="H290" t="s">
        <v>3272</v>
      </c>
      <c r="I290" t="s">
        <v>93</v>
      </c>
      <c r="J290" t="s">
        <v>1241</v>
      </c>
      <c r="K290" t="s">
        <v>3273</v>
      </c>
      <c r="L290" t="s">
        <v>77</v>
      </c>
      <c r="M290" t="s">
        <v>335</v>
      </c>
      <c r="N290" t="s">
        <v>243</v>
      </c>
      <c r="O290" t="s">
        <v>80</v>
      </c>
      <c r="P290" t="s">
        <v>81</v>
      </c>
      <c r="Q290" t="s">
        <v>82</v>
      </c>
      <c r="R290" t="s">
        <v>80</v>
      </c>
      <c r="S290" t="s">
        <v>3274</v>
      </c>
      <c r="T290" t="s">
        <v>80</v>
      </c>
      <c r="U290" t="s">
        <v>80</v>
      </c>
      <c r="V290" t="s">
        <v>932</v>
      </c>
      <c r="W290" t="s">
        <v>80</v>
      </c>
      <c r="X290" t="s">
        <v>3275</v>
      </c>
      <c r="Y290" t="s">
        <v>80</v>
      </c>
    </row>
    <row r="291" spans="1:25">
      <c r="A291" t="s">
        <v>3276</v>
      </c>
      <c r="B291" t="s">
        <v>2195</v>
      </c>
      <c r="C291" t="s">
        <v>27</v>
      </c>
      <c r="D291" t="s">
        <v>3277</v>
      </c>
      <c r="E291" t="s">
        <v>3278</v>
      </c>
      <c r="F291" t="s">
        <v>3279</v>
      </c>
      <c r="G291" t="s">
        <v>15</v>
      </c>
      <c r="H291" t="s">
        <v>3280</v>
      </c>
      <c r="I291" t="s">
        <v>93</v>
      </c>
      <c r="J291" t="s">
        <v>880</v>
      </c>
      <c r="K291" t="s">
        <v>3281</v>
      </c>
      <c r="L291" t="s">
        <v>125</v>
      </c>
      <c r="M291" t="s">
        <v>1691</v>
      </c>
      <c r="N291" t="s">
        <v>883</v>
      </c>
      <c r="O291" t="s">
        <v>80</v>
      </c>
      <c r="P291" t="s">
        <v>81</v>
      </c>
      <c r="Q291" t="s">
        <v>99</v>
      </c>
      <c r="R291" t="s">
        <v>80</v>
      </c>
      <c r="S291" t="s">
        <v>3282</v>
      </c>
      <c r="T291" t="s">
        <v>80</v>
      </c>
      <c r="U291" t="s">
        <v>80</v>
      </c>
      <c r="V291" t="s">
        <v>80</v>
      </c>
      <c r="W291" t="s">
        <v>80</v>
      </c>
      <c r="X291" t="s">
        <v>3283</v>
      </c>
      <c r="Y291" t="s">
        <v>80</v>
      </c>
    </row>
    <row r="292" spans="1:25">
      <c r="A292" t="s">
        <v>3284</v>
      </c>
      <c r="B292" t="s">
        <v>2195</v>
      </c>
      <c r="C292" t="s">
        <v>27</v>
      </c>
      <c r="D292" t="s">
        <v>3285</v>
      </c>
      <c r="E292" t="s">
        <v>3286</v>
      </c>
      <c r="F292" t="s">
        <v>3287</v>
      </c>
      <c r="G292" t="s">
        <v>15</v>
      </c>
      <c r="H292" t="s">
        <v>3288</v>
      </c>
      <c r="I292" t="s">
        <v>93</v>
      </c>
      <c r="J292" t="s">
        <v>373</v>
      </c>
      <c r="K292" t="s">
        <v>2654</v>
      </c>
      <c r="L292" t="s">
        <v>77</v>
      </c>
      <c r="M292" t="s">
        <v>2365</v>
      </c>
      <c r="N292" t="s">
        <v>438</v>
      </c>
      <c r="O292" t="s">
        <v>80</v>
      </c>
      <c r="P292" t="s">
        <v>81</v>
      </c>
      <c r="Q292" t="s">
        <v>82</v>
      </c>
      <c r="R292" t="s">
        <v>80</v>
      </c>
      <c r="S292" t="s">
        <v>3289</v>
      </c>
      <c r="T292" t="s">
        <v>80</v>
      </c>
      <c r="U292" t="s">
        <v>80</v>
      </c>
      <c r="V292" t="s">
        <v>80</v>
      </c>
      <c r="W292" t="s">
        <v>80</v>
      </c>
      <c r="X292" t="s">
        <v>3290</v>
      </c>
      <c r="Y292" t="s">
        <v>80</v>
      </c>
    </row>
    <row r="293" spans="1:25">
      <c r="A293" t="s">
        <v>3291</v>
      </c>
      <c r="B293" t="s">
        <v>2195</v>
      </c>
      <c r="C293" t="s">
        <v>27</v>
      </c>
      <c r="D293" t="s">
        <v>3292</v>
      </c>
      <c r="E293" t="s">
        <v>3293</v>
      </c>
      <c r="F293" t="s">
        <v>3294</v>
      </c>
      <c r="G293" t="s">
        <v>15</v>
      </c>
      <c r="H293" t="s">
        <v>2072</v>
      </c>
      <c r="I293" t="s">
        <v>93</v>
      </c>
      <c r="J293" t="s">
        <v>1363</v>
      </c>
      <c r="K293" t="s">
        <v>555</v>
      </c>
      <c r="L293" t="s">
        <v>77</v>
      </c>
      <c r="M293" t="s">
        <v>3295</v>
      </c>
      <c r="N293" t="s">
        <v>112</v>
      </c>
      <c r="O293" t="s">
        <v>254</v>
      </c>
      <c r="P293" t="s">
        <v>81</v>
      </c>
      <c r="Q293" t="s">
        <v>142</v>
      </c>
      <c r="R293" t="s">
        <v>3296</v>
      </c>
      <c r="S293" t="s">
        <v>3297</v>
      </c>
      <c r="T293" t="s">
        <v>3298</v>
      </c>
      <c r="U293" t="s">
        <v>3299</v>
      </c>
      <c r="V293" t="s">
        <v>478</v>
      </c>
      <c r="W293" t="s">
        <v>3300</v>
      </c>
      <c r="X293" t="s">
        <v>3301</v>
      </c>
      <c r="Y293" t="s">
        <v>3302</v>
      </c>
    </row>
    <row r="294" spans="1:25">
      <c r="A294" t="s">
        <v>3303</v>
      </c>
      <c r="B294" t="s">
        <v>2195</v>
      </c>
      <c r="C294" t="s">
        <v>27</v>
      </c>
      <c r="D294" t="s">
        <v>3304</v>
      </c>
      <c r="E294" t="s">
        <v>3305</v>
      </c>
      <c r="F294" t="s">
        <v>3306</v>
      </c>
      <c r="G294" t="s">
        <v>15</v>
      </c>
      <c r="H294" t="s">
        <v>3307</v>
      </c>
      <c r="I294" t="s">
        <v>93</v>
      </c>
      <c r="J294" t="s">
        <v>294</v>
      </c>
      <c r="K294" t="s">
        <v>3308</v>
      </c>
      <c r="L294" t="s">
        <v>125</v>
      </c>
      <c r="M294" t="s">
        <v>242</v>
      </c>
      <c r="N294" t="s">
        <v>112</v>
      </c>
      <c r="O294" t="s">
        <v>80</v>
      </c>
      <c r="P294" t="s">
        <v>81</v>
      </c>
      <c r="Q294" t="s">
        <v>142</v>
      </c>
      <c r="R294" t="s">
        <v>3309</v>
      </c>
      <c r="S294" t="s">
        <v>3310</v>
      </c>
      <c r="T294" t="s">
        <v>3079</v>
      </c>
      <c r="U294" t="s">
        <v>3311</v>
      </c>
      <c r="V294" t="s">
        <v>3312</v>
      </c>
      <c r="W294" t="s">
        <v>80</v>
      </c>
      <c r="X294" t="s">
        <v>3313</v>
      </c>
      <c r="Y294" t="s">
        <v>80</v>
      </c>
    </row>
    <row r="295" spans="1:25">
      <c r="A295" t="s">
        <v>3314</v>
      </c>
      <c r="B295" t="s">
        <v>2195</v>
      </c>
      <c r="C295" t="s">
        <v>27</v>
      </c>
      <c r="D295" t="s">
        <v>3315</v>
      </c>
      <c r="E295" t="s">
        <v>3316</v>
      </c>
      <c r="F295" t="s">
        <v>3317</v>
      </c>
      <c r="G295" t="s">
        <v>31</v>
      </c>
      <c r="H295" t="s">
        <v>3318</v>
      </c>
      <c r="I295" t="s">
        <v>93</v>
      </c>
      <c r="J295" t="s">
        <v>1363</v>
      </c>
      <c r="K295" t="s">
        <v>3319</v>
      </c>
      <c r="L295" t="s">
        <v>125</v>
      </c>
      <c r="M295" t="s">
        <v>622</v>
      </c>
      <c r="N295" t="s">
        <v>233</v>
      </c>
      <c r="O295" t="s">
        <v>461</v>
      </c>
      <c r="P295" t="s">
        <v>81</v>
      </c>
      <c r="Q295" t="s">
        <v>114</v>
      </c>
      <c r="R295" t="s">
        <v>3320</v>
      </c>
      <c r="S295" t="s">
        <v>3321</v>
      </c>
      <c r="T295" t="s">
        <v>3079</v>
      </c>
      <c r="U295" t="s">
        <v>253</v>
      </c>
      <c r="V295" t="s">
        <v>1272</v>
      </c>
      <c r="W295" t="s">
        <v>546</v>
      </c>
      <c r="X295" t="s">
        <v>3322</v>
      </c>
      <c r="Y295" t="s">
        <v>3323</v>
      </c>
    </row>
    <row r="296" spans="1:25">
      <c r="A296" t="s">
        <v>3324</v>
      </c>
      <c r="B296" t="s">
        <v>2195</v>
      </c>
      <c r="C296" t="s">
        <v>27</v>
      </c>
      <c r="D296" t="s">
        <v>3325</v>
      </c>
      <c r="E296" t="s">
        <v>3326</v>
      </c>
      <c r="F296" t="s">
        <v>3327</v>
      </c>
      <c r="G296" t="s">
        <v>15</v>
      </c>
      <c r="H296" t="s">
        <v>3328</v>
      </c>
      <c r="I296" t="s">
        <v>93</v>
      </c>
      <c r="J296" t="s">
        <v>346</v>
      </c>
      <c r="K296" t="s">
        <v>2654</v>
      </c>
      <c r="L296" t="s">
        <v>77</v>
      </c>
      <c r="M296" t="s">
        <v>296</v>
      </c>
      <c r="N296" t="s">
        <v>336</v>
      </c>
      <c r="O296" t="s">
        <v>80</v>
      </c>
      <c r="P296" t="s">
        <v>81</v>
      </c>
      <c r="Q296" t="s">
        <v>201</v>
      </c>
      <c r="R296" t="s">
        <v>80</v>
      </c>
      <c r="S296" t="s">
        <v>3329</v>
      </c>
      <c r="T296" t="s">
        <v>80</v>
      </c>
      <c r="U296" t="s">
        <v>80</v>
      </c>
      <c r="V296" t="s">
        <v>80</v>
      </c>
      <c r="W296" t="s">
        <v>80</v>
      </c>
      <c r="X296" t="s">
        <v>3330</v>
      </c>
      <c r="Y296" t="s">
        <v>80</v>
      </c>
    </row>
    <row r="297" spans="1:25">
      <c r="A297" t="s">
        <v>3331</v>
      </c>
      <c r="B297" t="s">
        <v>2195</v>
      </c>
      <c r="C297" t="s">
        <v>27</v>
      </c>
      <c r="D297" t="s">
        <v>3332</v>
      </c>
      <c r="E297" t="s">
        <v>3333</v>
      </c>
      <c r="F297" t="s">
        <v>3334</v>
      </c>
      <c r="G297" t="s">
        <v>31</v>
      </c>
      <c r="H297" t="s">
        <v>3335</v>
      </c>
      <c r="I297" t="s">
        <v>93</v>
      </c>
      <c r="J297" t="s">
        <v>473</v>
      </c>
      <c r="K297" t="s">
        <v>3178</v>
      </c>
      <c r="L297" t="s">
        <v>125</v>
      </c>
      <c r="M297" t="s">
        <v>1905</v>
      </c>
      <c r="N297" t="s">
        <v>258</v>
      </c>
      <c r="O297" t="s">
        <v>80</v>
      </c>
      <c r="P297" t="s">
        <v>81</v>
      </c>
      <c r="Q297" t="s">
        <v>142</v>
      </c>
      <c r="R297" t="s">
        <v>80</v>
      </c>
      <c r="S297" t="s">
        <v>3336</v>
      </c>
      <c r="T297" t="s">
        <v>80</v>
      </c>
      <c r="U297" t="s">
        <v>80</v>
      </c>
      <c r="V297" t="s">
        <v>80</v>
      </c>
      <c r="W297" t="s">
        <v>80</v>
      </c>
      <c r="X297" t="s">
        <v>172</v>
      </c>
      <c r="Y297" t="s">
        <v>80</v>
      </c>
    </row>
    <row r="298" spans="1:25">
      <c r="A298" t="s">
        <v>3337</v>
      </c>
      <c r="B298" t="s">
        <v>2195</v>
      </c>
      <c r="C298" t="s">
        <v>27</v>
      </c>
      <c r="D298" t="s">
        <v>3338</v>
      </c>
      <c r="E298" t="s">
        <v>3339</v>
      </c>
      <c r="F298" t="s">
        <v>3340</v>
      </c>
      <c r="G298" t="s">
        <v>15</v>
      </c>
      <c r="H298" t="s">
        <v>3341</v>
      </c>
      <c r="I298" t="s">
        <v>93</v>
      </c>
      <c r="J298" t="s">
        <v>373</v>
      </c>
      <c r="K298" t="s">
        <v>721</v>
      </c>
      <c r="L298" t="s">
        <v>77</v>
      </c>
      <c r="M298" t="s">
        <v>3342</v>
      </c>
      <c r="N298" t="s">
        <v>763</v>
      </c>
      <c r="O298" t="s">
        <v>80</v>
      </c>
      <c r="P298" t="s">
        <v>113</v>
      </c>
      <c r="Q298" t="s">
        <v>142</v>
      </c>
      <c r="R298" t="s">
        <v>80</v>
      </c>
      <c r="S298" t="s">
        <v>3343</v>
      </c>
      <c r="T298" t="s">
        <v>3344</v>
      </c>
      <c r="U298" t="s">
        <v>763</v>
      </c>
      <c r="V298" t="s">
        <v>478</v>
      </c>
      <c r="W298" t="s">
        <v>80</v>
      </c>
      <c r="X298" t="s">
        <v>3345</v>
      </c>
      <c r="Y298" t="s">
        <v>80</v>
      </c>
    </row>
    <row r="299" spans="1:25">
      <c r="A299" t="s">
        <v>3346</v>
      </c>
      <c r="B299" t="s">
        <v>2195</v>
      </c>
      <c r="C299" t="s">
        <v>27</v>
      </c>
      <c r="D299" t="s">
        <v>3347</v>
      </c>
      <c r="E299" t="s">
        <v>3348</v>
      </c>
      <c r="F299" t="s">
        <v>3349</v>
      </c>
      <c r="G299" t="s">
        <v>15</v>
      </c>
      <c r="H299" t="s">
        <v>3350</v>
      </c>
      <c r="I299" t="s">
        <v>93</v>
      </c>
      <c r="J299" t="s">
        <v>460</v>
      </c>
      <c r="K299" t="s">
        <v>3351</v>
      </c>
      <c r="L299" t="s">
        <v>77</v>
      </c>
      <c r="M299" t="s">
        <v>3352</v>
      </c>
      <c r="N299" t="s">
        <v>392</v>
      </c>
      <c r="O299" t="s">
        <v>450</v>
      </c>
      <c r="P299" t="s">
        <v>81</v>
      </c>
      <c r="Q299" t="s">
        <v>201</v>
      </c>
      <c r="R299" t="s">
        <v>3353</v>
      </c>
      <c r="S299" t="s">
        <v>3354</v>
      </c>
      <c r="T299" t="s">
        <v>3079</v>
      </c>
      <c r="U299" t="s">
        <v>646</v>
      </c>
      <c r="V299" t="s">
        <v>3355</v>
      </c>
      <c r="W299" t="s">
        <v>172</v>
      </c>
      <c r="X299" t="s">
        <v>3356</v>
      </c>
      <c r="Y299" t="s">
        <v>172</v>
      </c>
    </row>
    <row r="300" spans="1:25">
      <c r="A300" t="s">
        <v>3357</v>
      </c>
      <c r="B300" t="s">
        <v>2195</v>
      </c>
      <c r="C300" t="s">
        <v>27</v>
      </c>
      <c r="D300" t="s">
        <v>3358</v>
      </c>
      <c r="E300" t="s">
        <v>3359</v>
      </c>
      <c r="F300" t="s">
        <v>3360</v>
      </c>
      <c r="G300" t="s">
        <v>15</v>
      </c>
      <c r="H300" t="s">
        <v>3361</v>
      </c>
      <c r="I300" t="s">
        <v>93</v>
      </c>
      <c r="J300" t="s">
        <v>3362</v>
      </c>
      <c r="K300" t="s">
        <v>721</v>
      </c>
      <c r="L300" t="s">
        <v>77</v>
      </c>
      <c r="M300" t="s">
        <v>722</v>
      </c>
      <c r="N300" t="s">
        <v>221</v>
      </c>
      <c r="O300" t="s">
        <v>80</v>
      </c>
      <c r="P300" t="s">
        <v>81</v>
      </c>
      <c r="Q300" t="s">
        <v>82</v>
      </c>
      <c r="R300" t="s">
        <v>3363</v>
      </c>
      <c r="S300" t="s">
        <v>722</v>
      </c>
      <c r="T300" t="s">
        <v>764</v>
      </c>
      <c r="U300" t="s">
        <v>3364</v>
      </c>
      <c r="V300" t="s">
        <v>827</v>
      </c>
      <c r="W300" t="s">
        <v>1311</v>
      </c>
      <c r="X300" t="s">
        <v>3365</v>
      </c>
      <c r="Y300" t="s">
        <v>80</v>
      </c>
    </row>
    <row r="301" spans="1:25">
      <c r="A301" t="s">
        <v>3366</v>
      </c>
      <c r="B301" t="s">
        <v>2195</v>
      </c>
      <c r="C301" t="s">
        <v>27</v>
      </c>
      <c r="D301" t="s">
        <v>3367</v>
      </c>
      <c r="E301" t="s">
        <v>3368</v>
      </c>
      <c r="F301" t="s">
        <v>3369</v>
      </c>
      <c r="G301" t="s">
        <v>15</v>
      </c>
      <c r="H301" t="s">
        <v>533</v>
      </c>
      <c r="I301" t="s">
        <v>93</v>
      </c>
      <c r="J301" t="s">
        <v>1189</v>
      </c>
      <c r="K301" t="s">
        <v>3215</v>
      </c>
      <c r="L301" t="s">
        <v>77</v>
      </c>
      <c r="M301" t="s">
        <v>1077</v>
      </c>
      <c r="N301" t="s">
        <v>243</v>
      </c>
      <c r="O301" t="s">
        <v>80</v>
      </c>
      <c r="P301" t="s">
        <v>81</v>
      </c>
      <c r="Q301" t="s">
        <v>99</v>
      </c>
      <c r="R301" t="s">
        <v>80</v>
      </c>
      <c r="S301" t="s">
        <v>3370</v>
      </c>
      <c r="T301" t="s">
        <v>80</v>
      </c>
      <c r="U301" t="s">
        <v>80</v>
      </c>
      <c r="V301" t="s">
        <v>80</v>
      </c>
      <c r="W301" t="s">
        <v>80</v>
      </c>
      <c r="X301" t="s">
        <v>3371</v>
      </c>
      <c r="Y301" t="s">
        <v>80</v>
      </c>
    </row>
    <row r="302" spans="1:25">
      <c r="A302" t="s">
        <v>3372</v>
      </c>
      <c r="B302" t="s">
        <v>2195</v>
      </c>
      <c r="C302" t="s">
        <v>27</v>
      </c>
      <c r="D302" t="s">
        <v>3373</v>
      </c>
      <c r="E302" t="s">
        <v>3374</v>
      </c>
      <c r="F302" t="s">
        <v>3375</v>
      </c>
      <c r="G302" t="s">
        <v>15</v>
      </c>
      <c r="H302" t="s">
        <v>1738</v>
      </c>
      <c r="I302" t="s">
        <v>93</v>
      </c>
      <c r="J302" t="s">
        <v>3376</v>
      </c>
      <c r="K302" t="s">
        <v>3377</v>
      </c>
      <c r="L302" t="s">
        <v>125</v>
      </c>
      <c r="M302" t="s">
        <v>3378</v>
      </c>
      <c r="N302" t="s">
        <v>1744</v>
      </c>
      <c r="O302" t="s">
        <v>80</v>
      </c>
      <c r="P302" t="s">
        <v>81</v>
      </c>
      <c r="Q302" t="s">
        <v>99</v>
      </c>
      <c r="R302" t="s">
        <v>80</v>
      </c>
      <c r="S302" t="s">
        <v>3379</v>
      </c>
      <c r="T302" t="s">
        <v>80</v>
      </c>
      <c r="U302" t="s">
        <v>80</v>
      </c>
      <c r="V302" t="s">
        <v>80</v>
      </c>
      <c r="W302" t="s">
        <v>80</v>
      </c>
      <c r="X302" t="s">
        <v>3380</v>
      </c>
      <c r="Y302" t="s">
        <v>80</v>
      </c>
    </row>
    <row r="303" spans="1:25">
      <c r="A303" t="s">
        <v>3381</v>
      </c>
      <c r="B303" t="s">
        <v>2195</v>
      </c>
      <c r="C303" t="s">
        <v>27</v>
      </c>
      <c r="D303" t="s">
        <v>3382</v>
      </c>
      <c r="E303" t="s">
        <v>3383</v>
      </c>
      <c r="F303" t="s">
        <v>3384</v>
      </c>
      <c r="G303" t="s">
        <v>15</v>
      </c>
      <c r="H303" t="s">
        <v>3385</v>
      </c>
      <c r="I303" t="s">
        <v>93</v>
      </c>
      <c r="J303" t="s">
        <v>373</v>
      </c>
      <c r="K303" t="s">
        <v>721</v>
      </c>
      <c r="L303" t="s">
        <v>77</v>
      </c>
      <c r="M303" t="s">
        <v>296</v>
      </c>
      <c r="N303" t="s">
        <v>3386</v>
      </c>
      <c r="O303" t="s">
        <v>677</v>
      </c>
      <c r="P303" t="s">
        <v>81</v>
      </c>
      <c r="Q303" t="s">
        <v>114</v>
      </c>
      <c r="R303" t="s">
        <v>3387</v>
      </c>
      <c r="S303" t="s">
        <v>3388</v>
      </c>
      <c r="T303" t="s">
        <v>80</v>
      </c>
      <c r="U303" t="s">
        <v>80</v>
      </c>
      <c r="V303" t="s">
        <v>80</v>
      </c>
      <c r="W303" t="s">
        <v>80</v>
      </c>
      <c r="X303" t="s">
        <v>3389</v>
      </c>
      <c r="Y303" t="s">
        <v>80</v>
      </c>
    </row>
    <row r="304" spans="1:25">
      <c r="A304" t="s">
        <v>3390</v>
      </c>
      <c r="B304" t="s">
        <v>2195</v>
      </c>
      <c r="C304" t="s">
        <v>27</v>
      </c>
      <c r="D304" t="s">
        <v>3391</v>
      </c>
      <c r="E304" t="s">
        <v>3392</v>
      </c>
      <c r="F304" t="s">
        <v>3393</v>
      </c>
      <c r="G304" t="s">
        <v>31</v>
      </c>
      <c r="H304" t="s">
        <v>3394</v>
      </c>
      <c r="I304" t="s">
        <v>93</v>
      </c>
      <c r="J304" t="s">
        <v>522</v>
      </c>
      <c r="K304" t="s">
        <v>307</v>
      </c>
      <c r="L304" t="s">
        <v>77</v>
      </c>
      <c r="M304" t="s">
        <v>3395</v>
      </c>
      <c r="N304" t="s">
        <v>3396</v>
      </c>
      <c r="O304" t="s">
        <v>80</v>
      </c>
      <c r="P304" t="s">
        <v>81</v>
      </c>
      <c r="Q304" t="s">
        <v>99</v>
      </c>
      <c r="R304" t="s">
        <v>80</v>
      </c>
      <c r="S304" t="s">
        <v>3397</v>
      </c>
      <c r="T304" t="s">
        <v>80</v>
      </c>
      <c r="U304" t="s">
        <v>80</v>
      </c>
      <c r="V304" t="s">
        <v>80</v>
      </c>
      <c r="W304" t="s">
        <v>80</v>
      </c>
      <c r="X304" t="s">
        <v>3398</v>
      </c>
      <c r="Y304" t="s">
        <v>80</v>
      </c>
    </row>
    <row r="305" spans="1:25">
      <c r="A305" t="s">
        <v>3399</v>
      </c>
      <c r="B305" t="s">
        <v>2195</v>
      </c>
      <c r="C305" t="s">
        <v>27</v>
      </c>
      <c r="D305" t="s">
        <v>3400</v>
      </c>
      <c r="E305" t="s">
        <v>3401</v>
      </c>
      <c r="F305" t="s">
        <v>3402</v>
      </c>
      <c r="G305" t="s">
        <v>15</v>
      </c>
      <c r="H305" t="s">
        <v>3403</v>
      </c>
      <c r="I305" t="s">
        <v>93</v>
      </c>
      <c r="J305" t="s">
        <v>1189</v>
      </c>
      <c r="K305" t="s">
        <v>139</v>
      </c>
      <c r="L305" t="s">
        <v>77</v>
      </c>
      <c r="M305" t="s">
        <v>296</v>
      </c>
      <c r="N305" t="s">
        <v>2770</v>
      </c>
      <c r="O305" t="s">
        <v>461</v>
      </c>
      <c r="P305" t="s">
        <v>81</v>
      </c>
      <c r="Q305" t="s">
        <v>99</v>
      </c>
      <c r="R305" t="s">
        <v>3404</v>
      </c>
      <c r="S305" t="s">
        <v>3405</v>
      </c>
      <c r="T305" t="s">
        <v>3406</v>
      </c>
      <c r="U305" t="s">
        <v>3407</v>
      </c>
      <c r="V305" t="s">
        <v>296</v>
      </c>
      <c r="W305" t="s">
        <v>172</v>
      </c>
      <c r="X305" t="s">
        <v>3408</v>
      </c>
      <c r="Y305" t="s">
        <v>80</v>
      </c>
    </row>
    <row r="306" spans="1:25">
      <c r="A306" t="s">
        <v>3409</v>
      </c>
      <c r="B306" t="s">
        <v>2195</v>
      </c>
      <c r="C306" t="s">
        <v>27</v>
      </c>
      <c r="D306" t="s">
        <v>3410</v>
      </c>
      <c r="E306" t="s">
        <v>3411</v>
      </c>
      <c r="F306" t="s">
        <v>3412</v>
      </c>
      <c r="G306" t="s">
        <v>31</v>
      </c>
      <c r="H306" t="s">
        <v>3413</v>
      </c>
      <c r="I306" t="s">
        <v>93</v>
      </c>
      <c r="J306" t="s">
        <v>1189</v>
      </c>
      <c r="K306" t="s">
        <v>1003</v>
      </c>
      <c r="L306" t="s">
        <v>77</v>
      </c>
      <c r="M306" t="s">
        <v>3414</v>
      </c>
      <c r="N306" t="s">
        <v>112</v>
      </c>
      <c r="O306" t="s">
        <v>322</v>
      </c>
      <c r="P306" t="s">
        <v>81</v>
      </c>
      <c r="Q306" t="s">
        <v>142</v>
      </c>
      <c r="R306" t="s">
        <v>3415</v>
      </c>
      <c r="S306" t="s">
        <v>3416</v>
      </c>
      <c r="T306" t="s">
        <v>3417</v>
      </c>
      <c r="U306" t="s">
        <v>297</v>
      </c>
      <c r="V306" t="s">
        <v>1189</v>
      </c>
      <c r="W306" t="s">
        <v>3418</v>
      </c>
      <c r="X306" t="s">
        <v>3419</v>
      </c>
      <c r="Y306" t="s">
        <v>3420</v>
      </c>
    </row>
    <row r="307" spans="1:25">
      <c r="A307" t="s">
        <v>3421</v>
      </c>
      <c r="B307" t="s">
        <v>2195</v>
      </c>
      <c r="C307" t="s">
        <v>27</v>
      </c>
      <c r="D307" t="s">
        <v>3422</v>
      </c>
      <c r="E307" t="s">
        <v>3423</v>
      </c>
      <c r="F307" t="s">
        <v>3424</v>
      </c>
      <c r="G307" t="s">
        <v>31</v>
      </c>
      <c r="H307" t="s">
        <v>3425</v>
      </c>
      <c r="I307" t="s">
        <v>93</v>
      </c>
      <c r="J307" t="s">
        <v>94</v>
      </c>
      <c r="K307" t="s">
        <v>3426</v>
      </c>
      <c r="L307" t="s">
        <v>125</v>
      </c>
      <c r="M307" t="s">
        <v>1544</v>
      </c>
      <c r="N307" t="s">
        <v>3427</v>
      </c>
      <c r="O307" t="s">
        <v>677</v>
      </c>
      <c r="P307" t="s">
        <v>81</v>
      </c>
      <c r="Q307" t="s">
        <v>99</v>
      </c>
      <c r="R307" t="s">
        <v>3428</v>
      </c>
      <c r="S307" t="s">
        <v>3429</v>
      </c>
      <c r="T307" t="s">
        <v>3406</v>
      </c>
      <c r="U307" t="s">
        <v>1094</v>
      </c>
      <c r="V307" t="s">
        <v>3430</v>
      </c>
      <c r="W307" t="s">
        <v>3431</v>
      </c>
      <c r="X307" t="s">
        <v>3432</v>
      </c>
      <c r="Y307" t="s">
        <v>3433</v>
      </c>
    </row>
    <row r="308" spans="1:25">
      <c r="A308" t="s">
        <v>3434</v>
      </c>
      <c r="B308" t="s">
        <v>2195</v>
      </c>
      <c r="C308" t="s">
        <v>27</v>
      </c>
      <c r="D308" t="s">
        <v>3435</v>
      </c>
      <c r="E308" t="s">
        <v>3436</v>
      </c>
      <c r="F308" t="s">
        <v>3437</v>
      </c>
      <c r="G308" t="s">
        <v>15</v>
      </c>
      <c r="H308" t="s">
        <v>3438</v>
      </c>
      <c r="I308" t="s">
        <v>93</v>
      </c>
      <c r="J308" t="s">
        <v>3439</v>
      </c>
      <c r="K308" t="s">
        <v>1102</v>
      </c>
      <c r="L308" t="s">
        <v>125</v>
      </c>
      <c r="M308" t="s">
        <v>3440</v>
      </c>
      <c r="N308" t="s">
        <v>127</v>
      </c>
      <c r="O308" t="s">
        <v>461</v>
      </c>
      <c r="P308" t="s">
        <v>200</v>
      </c>
      <c r="Q308" t="s">
        <v>99</v>
      </c>
      <c r="R308" t="s">
        <v>3441</v>
      </c>
      <c r="S308" t="s">
        <v>3440</v>
      </c>
      <c r="T308" t="s">
        <v>3442</v>
      </c>
      <c r="U308" t="s">
        <v>983</v>
      </c>
      <c r="V308" t="s">
        <v>1355</v>
      </c>
      <c r="W308" t="s">
        <v>80</v>
      </c>
      <c r="X308" t="s">
        <v>3443</v>
      </c>
      <c r="Y308" t="s">
        <v>3444</v>
      </c>
    </row>
    <row r="309" spans="1:25">
      <c r="A309" t="s">
        <v>3445</v>
      </c>
      <c r="B309" t="s">
        <v>2195</v>
      </c>
      <c r="C309" t="s">
        <v>27</v>
      </c>
      <c r="D309" t="s">
        <v>3446</v>
      </c>
      <c r="E309" t="s">
        <v>3447</v>
      </c>
      <c r="F309" t="s">
        <v>3448</v>
      </c>
      <c r="G309" t="s">
        <v>15</v>
      </c>
      <c r="H309" t="s">
        <v>196</v>
      </c>
      <c r="I309" t="s">
        <v>93</v>
      </c>
      <c r="J309" t="s">
        <v>2022</v>
      </c>
      <c r="K309" t="s">
        <v>737</v>
      </c>
      <c r="L309" t="s">
        <v>77</v>
      </c>
      <c r="M309" t="s">
        <v>78</v>
      </c>
      <c r="N309" t="s">
        <v>1731</v>
      </c>
      <c r="O309" t="s">
        <v>254</v>
      </c>
      <c r="P309" t="s">
        <v>81</v>
      </c>
      <c r="Q309" t="s">
        <v>82</v>
      </c>
      <c r="R309" t="s">
        <v>3449</v>
      </c>
      <c r="S309" t="s">
        <v>3450</v>
      </c>
      <c r="T309" t="s">
        <v>3451</v>
      </c>
      <c r="U309" t="s">
        <v>3452</v>
      </c>
      <c r="V309" t="s">
        <v>963</v>
      </c>
      <c r="W309" t="s">
        <v>3453</v>
      </c>
      <c r="X309" t="s">
        <v>3454</v>
      </c>
      <c r="Y309" t="s">
        <v>3455</v>
      </c>
    </row>
    <row r="310" spans="1:25">
      <c r="A310" t="s">
        <v>3456</v>
      </c>
      <c r="B310" t="s">
        <v>2195</v>
      </c>
      <c r="C310" t="s">
        <v>27</v>
      </c>
      <c r="D310" t="s">
        <v>3457</v>
      </c>
      <c r="E310" t="s">
        <v>3458</v>
      </c>
      <c r="F310" t="s">
        <v>3459</v>
      </c>
      <c r="G310" t="s">
        <v>15</v>
      </c>
      <c r="H310" t="s">
        <v>3460</v>
      </c>
      <c r="I310" t="s">
        <v>93</v>
      </c>
      <c r="J310" t="s">
        <v>94</v>
      </c>
      <c r="K310" t="s">
        <v>721</v>
      </c>
      <c r="L310" t="s">
        <v>77</v>
      </c>
      <c r="M310" t="s">
        <v>3461</v>
      </c>
      <c r="N310" t="s">
        <v>591</v>
      </c>
      <c r="O310" t="s">
        <v>254</v>
      </c>
      <c r="P310" t="s">
        <v>81</v>
      </c>
      <c r="Q310" t="s">
        <v>82</v>
      </c>
      <c r="R310" t="s">
        <v>80</v>
      </c>
      <c r="S310" t="s">
        <v>3462</v>
      </c>
      <c r="T310" t="s">
        <v>764</v>
      </c>
      <c r="U310" t="s">
        <v>1418</v>
      </c>
      <c r="V310" t="s">
        <v>94</v>
      </c>
      <c r="W310" t="s">
        <v>80</v>
      </c>
      <c r="X310" t="s">
        <v>3463</v>
      </c>
      <c r="Y310" t="s">
        <v>3464</v>
      </c>
    </row>
    <row r="311" spans="1:25">
      <c r="A311" t="s">
        <v>3465</v>
      </c>
      <c r="B311" t="s">
        <v>2195</v>
      </c>
      <c r="C311" t="s">
        <v>27</v>
      </c>
      <c r="D311" t="s">
        <v>3466</v>
      </c>
      <c r="E311" t="s">
        <v>3467</v>
      </c>
      <c r="F311" t="s">
        <v>3468</v>
      </c>
      <c r="G311" t="s">
        <v>31</v>
      </c>
      <c r="H311" t="s">
        <v>3469</v>
      </c>
      <c r="I311" t="s">
        <v>93</v>
      </c>
      <c r="J311" t="s">
        <v>1363</v>
      </c>
      <c r="K311" t="s">
        <v>3470</v>
      </c>
      <c r="L311" t="s">
        <v>77</v>
      </c>
      <c r="M311" t="s">
        <v>419</v>
      </c>
      <c r="N311" t="s">
        <v>3471</v>
      </c>
      <c r="O311" t="s">
        <v>461</v>
      </c>
      <c r="P311" t="s">
        <v>81</v>
      </c>
      <c r="Q311" t="s">
        <v>82</v>
      </c>
      <c r="R311" t="s">
        <v>3472</v>
      </c>
      <c r="S311" t="s">
        <v>3473</v>
      </c>
      <c r="T311" t="s">
        <v>3474</v>
      </c>
      <c r="U311" t="s">
        <v>3471</v>
      </c>
      <c r="V311" t="s">
        <v>3475</v>
      </c>
      <c r="W311" t="s">
        <v>3476</v>
      </c>
      <c r="X311" t="s">
        <v>3477</v>
      </c>
      <c r="Y311" t="s">
        <v>3478</v>
      </c>
    </row>
    <row r="312" spans="1:25">
      <c r="A312" t="s">
        <v>3479</v>
      </c>
      <c r="B312" t="s">
        <v>2195</v>
      </c>
      <c r="C312" t="s">
        <v>27</v>
      </c>
      <c r="D312" t="s">
        <v>3480</v>
      </c>
      <c r="E312" t="s">
        <v>28</v>
      </c>
      <c r="F312" t="s">
        <v>3481</v>
      </c>
      <c r="G312" t="s">
        <v>15</v>
      </c>
      <c r="H312" t="s">
        <v>3482</v>
      </c>
      <c r="I312" t="s">
        <v>93</v>
      </c>
      <c r="J312" t="s">
        <v>3483</v>
      </c>
      <c r="K312" t="s">
        <v>721</v>
      </c>
      <c r="L312" t="s">
        <v>125</v>
      </c>
      <c r="M312" t="s">
        <v>622</v>
      </c>
      <c r="N312" t="s">
        <v>1778</v>
      </c>
      <c r="O312" t="s">
        <v>80</v>
      </c>
      <c r="P312" t="s">
        <v>200</v>
      </c>
      <c r="Q312" t="s">
        <v>82</v>
      </c>
      <c r="R312" t="s">
        <v>80</v>
      </c>
      <c r="S312" t="s">
        <v>622</v>
      </c>
      <c r="T312" t="s">
        <v>1170</v>
      </c>
      <c r="U312" t="s">
        <v>3484</v>
      </c>
      <c r="V312" t="s">
        <v>478</v>
      </c>
      <c r="W312" t="s">
        <v>80</v>
      </c>
      <c r="X312" t="s">
        <v>3485</v>
      </c>
      <c r="Y312" t="s">
        <v>3485</v>
      </c>
    </row>
    <row r="313" spans="1:25">
      <c r="A313" t="s">
        <v>3486</v>
      </c>
      <c r="B313" t="s">
        <v>2195</v>
      </c>
      <c r="C313" t="s">
        <v>27</v>
      </c>
      <c r="D313" t="s">
        <v>3487</v>
      </c>
      <c r="E313" t="s">
        <v>3488</v>
      </c>
      <c r="F313" t="s">
        <v>3489</v>
      </c>
      <c r="G313" t="s">
        <v>31</v>
      </c>
      <c r="H313" t="s">
        <v>3490</v>
      </c>
      <c r="I313" t="s">
        <v>93</v>
      </c>
      <c r="J313" t="s">
        <v>3491</v>
      </c>
      <c r="K313" t="s">
        <v>3492</v>
      </c>
      <c r="L313" t="s">
        <v>77</v>
      </c>
      <c r="M313" t="s">
        <v>643</v>
      </c>
      <c r="N313" t="s">
        <v>3493</v>
      </c>
      <c r="O313" t="s">
        <v>80</v>
      </c>
      <c r="P313" t="s">
        <v>2085</v>
      </c>
      <c r="Q313" t="s">
        <v>142</v>
      </c>
      <c r="R313" t="s">
        <v>80</v>
      </c>
      <c r="S313" t="s">
        <v>3494</v>
      </c>
      <c r="T313" t="s">
        <v>3079</v>
      </c>
      <c r="U313" t="s">
        <v>983</v>
      </c>
      <c r="V313" t="s">
        <v>80</v>
      </c>
      <c r="W313" t="s">
        <v>80</v>
      </c>
      <c r="X313" t="s">
        <v>3495</v>
      </c>
      <c r="Y313" t="s">
        <v>80</v>
      </c>
    </row>
    <row r="314" spans="1:25">
      <c r="A314" t="s">
        <v>3496</v>
      </c>
      <c r="B314" t="s">
        <v>2195</v>
      </c>
      <c r="C314" t="s">
        <v>27</v>
      </c>
      <c r="D314" t="s">
        <v>3497</v>
      </c>
      <c r="E314" t="s">
        <v>3498</v>
      </c>
      <c r="F314" t="s">
        <v>3499</v>
      </c>
      <c r="G314" t="s">
        <v>15</v>
      </c>
      <c r="H314" t="s">
        <v>3500</v>
      </c>
      <c r="I314" t="s">
        <v>93</v>
      </c>
      <c r="J314" t="s">
        <v>3501</v>
      </c>
      <c r="K314" t="s">
        <v>721</v>
      </c>
      <c r="L314" t="s">
        <v>77</v>
      </c>
      <c r="M314" t="s">
        <v>3502</v>
      </c>
      <c r="N314" t="s">
        <v>1649</v>
      </c>
      <c r="O314" t="s">
        <v>80</v>
      </c>
      <c r="P314" t="s">
        <v>113</v>
      </c>
      <c r="Q314" t="s">
        <v>142</v>
      </c>
      <c r="R314" t="s">
        <v>80</v>
      </c>
      <c r="S314" t="s">
        <v>3503</v>
      </c>
      <c r="T314" t="s">
        <v>3504</v>
      </c>
      <c r="U314" t="s">
        <v>188</v>
      </c>
      <c r="V314" t="s">
        <v>80</v>
      </c>
      <c r="W314" t="s">
        <v>80</v>
      </c>
      <c r="X314" t="s">
        <v>3505</v>
      </c>
      <c r="Y314" t="s">
        <v>80</v>
      </c>
    </row>
    <row r="315" spans="1:25">
      <c r="A315" t="s">
        <v>3506</v>
      </c>
      <c r="B315" t="s">
        <v>2195</v>
      </c>
      <c r="C315" t="s">
        <v>27</v>
      </c>
      <c r="D315" t="s">
        <v>3507</v>
      </c>
      <c r="E315" t="s">
        <v>3508</v>
      </c>
      <c r="F315" t="s">
        <v>3509</v>
      </c>
      <c r="G315" t="s">
        <v>15</v>
      </c>
      <c r="H315" t="s">
        <v>3510</v>
      </c>
      <c r="I315" t="s">
        <v>93</v>
      </c>
      <c r="J315" t="s">
        <v>3234</v>
      </c>
      <c r="K315" t="s">
        <v>721</v>
      </c>
      <c r="L315" t="s">
        <v>125</v>
      </c>
      <c r="M315" t="s">
        <v>407</v>
      </c>
      <c r="N315" t="s">
        <v>3511</v>
      </c>
      <c r="O315" t="s">
        <v>461</v>
      </c>
      <c r="P315" t="s">
        <v>81</v>
      </c>
      <c r="Q315" t="s">
        <v>82</v>
      </c>
      <c r="R315" t="s">
        <v>3512</v>
      </c>
      <c r="S315" t="s">
        <v>3513</v>
      </c>
      <c r="T315" t="s">
        <v>80</v>
      </c>
      <c r="U315" t="s">
        <v>80</v>
      </c>
      <c r="V315" t="s">
        <v>3234</v>
      </c>
      <c r="W315" t="s">
        <v>2398</v>
      </c>
      <c r="X315" t="s">
        <v>3514</v>
      </c>
      <c r="Y315" t="s">
        <v>3515</v>
      </c>
    </row>
    <row r="316" spans="1:25">
      <c r="A316" t="s">
        <v>3516</v>
      </c>
      <c r="B316" t="s">
        <v>2195</v>
      </c>
      <c r="C316" t="s">
        <v>27</v>
      </c>
      <c r="D316" t="s">
        <v>3517</v>
      </c>
      <c r="E316" t="s">
        <v>3518</v>
      </c>
      <c r="F316" t="s">
        <v>3519</v>
      </c>
      <c r="G316" t="s">
        <v>15</v>
      </c>
      <c r="H316" t="s">
        <v>3520</v>
      </c>
      <c r="I316" t="s">
        <v>93</v>
      </c>
      <c r="J316" t="s">
        <v>306</v>
      </c>
      <c r="K316" t="s">
        <v>139</v>
      </c>
      <c r="L316" t="s">
        <v>125</v>
      </c>
      <c r="M316" t="s">
        <v>419</v>
      </c>
      <c r="N316" t="s">
        <v>3521</v>
      </c>
      <c r="O316" t="s">
        <v>80</v>
      </c>
      <c r="P316" t="s">
        <v>81</v>
      </c>
      <c r="Q316" t="s">
        <v>142</v>
      </c>
      <c r="R316" t="s">
        <v>80</v>
      </c>
      <c r="S316" t="s">
        <v>3522</v>
      </c>
      <c r="T316" t="s">
        <v>80</v>
      </c>
      <c r="U316" t="s">
        <v>80</v>
      </c>
      <c r="V316" t="s">
        <v>80</v>
      </c>
      <c r="W316" t="s">
        <v>80</v>
      </c>
      <c r="X316" t="s">
        <v>3523</v>
      </c>
      <c r="Y316" t="s">
        <v>80</v>
      </c>
    </row>
    <row r="317" spans="1:25">
      <c r="A317" t="s">
        <v>3524</v>
      </c>
      <c r="B317" t="s">
        <v>2195</v>
      </c>
      <c r="C317" t="s">
        <v>27</v>
      </c>
      <c r="D317" t="s">
        <v>3525</v>
      </c>
      <c r="E317" t="s">
        <v>3526</v>
      </c>
      <c r="F317" t="s">
        <v>3527</v>
      </c>
      <c r="G317" t="s">
        <v>15</v>
      </c>
      <c r="H317" t="s">
        <v>705</v>
      </c>
      <c r="I317" t="s">
        <v>93</v>
      </c>
      <c r="J317" t="s">
        <v>389</v>
      </c>
      <c r="K317" t="s">
        <v>3426</v>
      </c>
      <c r="L317" t="s">
        <v>77</v>
      </c>
      <c r="M317" t="s">
        <v>3528</v>
      </c>
      <c r="N317" t="s">
        <v>243</v>
      </c>
      <c r="O317" t="s">
        <v>80</v>
      </c>
      <c r="P317" t="s">
        <v>113</v>
      </c>
      <c r="Q317" t="s">
        <v>142</v>
      </c>
      <c r="R317" t="s">
        <v>3529</v>
      </c>
      <c r="S317" t="s">
        <v>3528</v>
      </c>
      <c r="T317" t="s">
        <v>80</v>
      </c>
      <c r="U317" t="s">
        <v>80</v>
      </c>
      <c r="V317" t="s">
        <v>80</v>
      </c>
      <c r="W317" t="s">
        <v>80</v>
      </c>
      <c r="X317" t="s">
        <v>3530</v>
      </c>
      <c r="Y317" t="s">
        <v>3531</v>
      </c>
    </row>
    <row r="318" ht="351" spans="1:25">
      <c r="A318" t="s">
        <v>3532</v>
      </c>
      <c r="B318" t="s">
        <v>2195</v>
      </c>
      <c r="C318" t="s">
        <v>27</v>
      </c>
      <c r="D318" t="s">
        <v>3533</v>
      </c>
      <c r="E318" t="s">
        <v>3534</v>
      </c>
      <c r="F318" t="s">
        <v>3535</v>
      </c>
      <c r="G318" t="s">
        <v>15</v>
      </c>
      <c r="H318" t="s">
        <v>3536</v>
      </c>
      <c r="I318" t="s">
        <v>93</v>
      </c>
      <c r="J318" t="s">
        <v>406</v>
      </c>
      <c r="K318" t="s">
        <v>721</v>
      </c>
      <c r="L318" t="s">
        <v>77</v>
      </c>
      <c r="M318" t="s">
        <v>3537</v>
      </c>
      <c r="N318" t="s">
        <v>253</v>
      </c>
      <c r="O318" t="s">
        <v>80</v>
      </c>
      <c r="P318" t="s">
        <v>81</v>
      </c>
      <c r="Q318" t="s">
        <v>82</v>
      </c>
      <c r="R318" t="s">
        <v>80</v>
      </c>
      <c r="S318" t="s">
        <v>3537</v>
      </c>
      <c r="T318" t="s">
        <v>80</v>
      </c>
      <c r="U318" t="s">
        <v>80</v>
      </c>
      <c r="V318" t="s">
        <v>80</v>
      </c>
      <c r="W318" t="s">
        <v>80</v>
      </c>
      <c r="X318" s="1" t="s">
        <v>3538</v>
      </c>
      <c r="Y318" t="s">
        <v>3539</v>
      </c>
    </row>
    <row r="319" spans="1:25">
      <c r="A319" t="s">
        <v>3540</v>
      </c>
      <c r="B319" t="s">
        <v>2195</v>
      </c>
      <c r="C319" t="s">
        <v>27</v>
      </c>
      <c r="D319" t="s">
        <v>3541</v>
      </c>
      <c r="E319" t="s">
        <v>3542</v>
      </c>
      <c r="F319" t="s">
        <v>3543</v>
      </c>
      <c r="G319" t="s">
        <v>31</v>
      </c>
      <c r="H319" t="s">
        <v>3544</v>
      </c>
      <c r="I319" t="s">
        <v>93</v>
      </c>
      <c r="J319" t="s">
        <v>1189</v>
      </c>
      <c r="K319" t="s">
        <v>3118</v>
      </c>
      <c r="L319" t="s">
        <v>125</v>
      </c>
      <c r="M319" t="s">
        <v>3545</v>
      </c>
      <c r="N319" t="s">
        <v>112</v>
      </c>
      <c r="O319" t="s">
        <v>80</v>
      </c>
      <c r="P319" t="s">
        <v>3546</v>
      </c>
      <c r="Q319" t="s">
        <v>99</v>
      </c>
      <c r="R319" t="s">
        <v>80</v>
      </c>
      <c r="S319" t="s">
        <v>3547</v>
      </c>
      <c r="T319" t="s">
        <v>80</v>
      </c>
      <c r="U319" t="s">
        <v>80</v>
      </c>
      <c r="V319" t="s">
        <v>80</v>
      </c>
      <c r="W319" t="s">
        <v>3548</v>
      </c>
      <c r="X319" t="s">
        <v>3549</v>
      </c>
      <c r="Y319" t="s">
        <v>3550</v>
      </c>
    </row>
    <row r="320" spans="1:25">
      <c r="A320" t="s">
        <v>3551</v>
      </c>
      <c r="B320" t="s">
        <v>2195</v>
      </c>
      <c r="C320" t="s">
        <v>27</v>
      </c>
      <c r="D320" t="s">
        <v>3552</v>
      </c>
      <c r="E320" t="s">
        <v>3553</v>
      </c>
      <c r="F320" t="s">
        <v>3554</v>
      </c>
      <c r="G320" t="s">
        <v>15</v>
      </c>
      <c r="H320" t="s">
        <v>3555</v>
      </c>
      <c r="I320" t="s">
        <v>93</v>
      </c>
      <c r="J320" t="s">
        <v>748</v>
      </c>
      <c r="K320" t="s">
        <v>3556</v>
      </c>
      <c r="L320" t="s">
        <v>77</v>
      </c>
      <c r="M320" t="s">
        <v>296</v>
      </c>
      <c r="N320" t="s">
        <v>1673</v>
      </c>
      <c r="O320" t="s">
        <v>677</v>
      </c>
      <c r="P320" t="s">
        <v>81</v>
      </c>
      <c r="Q320" t="s">
        <v>142</v>
      </c>
      <c r="R320" t="s">
        <v>3557</v>
      </c>
      <c r="S320" t="s">
        <v>3558</v>
      </c>
      <c r="T320" t="s">
        <v>3079</v>
      </c>
      <c r="U320" t="s">
        <v>1673</v>
      </c>
      <c r="V320" t="s">
        <v>1386</v>
      </c>
      <c r="W320" t="s">
        <v>172</v>
      </c>
      <c r="X320" t="s">
        <v>3559</v>
      </c>
      <c r="Y320" t="s">
        <v>3560</v>
      </c>
    </row>
    <row r="321" spans="1:25">
      <c r="A321" t="s">
        <v>3561</v>
      </c>
      <c r="B321" t="s">
        <v>2195</v>
      </c>
      <c r="C321" t="s">
        <v>27</v>
      </c>
      <c r="D321" t="s">
        <v>3562</v>
      </c>
      <c r="E321" t="s">
        <v>3563</v>
      </c>
      <c r="F321" t="s">
        <v>3564</v>
      </c>
      <c r="G321" t="s">
        <v>15</v>
      </c>
      <c r="H321" t="s">
        <v>3565</v>
      </c>
      <c r="I321" t="s">
        <v>93</v>
      </c>
      <c r="J321" t="s">
        <v>522</v>
      </c>
      <c r="K321" t="s">
        <v>721</v>
      </c>
      <c r="L321" t="s">
        <v>77</v>
      </c>
      <c r="M321" t="s">
        <v>3566</v>
      </c>
      <c r="N321" t="s">
        <v>253</v>
      </c>
      <c r="O321" t="s">
        <v>80</v>
      </c>
      <c r="P321" t="s">
        <v>81</v>
      </c>
      <c r="Q321" t="s">
        <v>82</v>
      </c>
      <c r="R321" t="s">
        <v>80</v>
      </c>
      <c r="S321" t="s">
        <v>3567</v>
      </c>
      <c r="T321" t="s">
        <v>3079</v>
      </c>
      <c r="U321" t="s">
        <v>253</v>
      </c>
      <c r="V321" t="s">
        <v>1544</v>
      </c>
      <c r="W321" t="s">
        <v>80</v>
      </c>
      <c r="X321" t="s">
        <v>3568</v>
      </c>
      <c r="Y321" t="s">
        <v>80</v>
      </c>
    </row>
    <row r="322" spans="1:25">
      <c r="A322" t="s">
        <v>3569</v>
      </c>
      <c r="B322" t="s">
        <v>2195</v>
      </c>
      <c r="C322" t="s">
        <v>27</v>
      </c>
      <c r="D322" t="s">
        <v>3570</v>
      </c>
      <c r="E322" t="s">
        <v>3571</v>
      </c>
      <c r="F322" t="s">
        <v>3572</v>
      </c>
      <c r="G322" t="s">
        <v>15</v>
      </c>
      <c r="H322" t="s">
        <v>3573</v>
      </c>
      <c r="I322" t="s">
        <v>93</v>
      </c>
      <c r="J322" t="s">
        <v>1262</v>
      </c>
      <c r="K322" t="s">
        <v>3574</v>
      </c>
      <c r="L322" t="s">
        <v>77</v>
      </c>
      <c r="M322" t="s">
        <v>3575</v>
      </c>
      <c r="N322" t="s">
        <v>1649</v>
      </c>
      <c r="O322" t="s">
        <v>254</v>
      </c>
      <c r="P322" t="s">
        <v>81</v>
      </c>
      <c r="Q322" t="s">
        <v>99</v>
      </c>
      <c r="R322" t="s">
        <v>3576</v>
      </c>
      <c r="S322" t="s">
        <v>3577</v>
      </c>
      <c r="T322" t="s">
        <v>3298</v>
      </c>
      <c r="U322" t="s">
        <v>3578</v>
      </c>
      <c r="V322" t="s">
        <v>1210</v>
      </c>
      <c r="W322" t="s">
        <v>3579</v>
      </c>
      <c r="X322" t="s">
        <v>3580</v>
      </c>
      <c r="Y322" t="s">
        <v>3581</v>
      </c>
    </row>
    <row r="323" spans="1:25">
      <c r="A323" t="s">
        <v>3582</v>
      </c>
      <c r="B323" t="s">
        <v>2195</v>
      </c>
      <c r="C323" t="s">
        <v>27</v>
      </c>
      <c r="D323" t="s">
        <v>3583</v>
      </c>
      <c r="E323" t="s">
        <v>3584</v>
      </c>
      <c r="F323" t="s">
        <v>3585</v>
      </c>
      <c r="G323" t="s">
        <v>15</v>
      </c>
      <c r="H323" t="s">
        <v>3586</v>
      </c>
      <c r="I323" t="s">
        <v>93</v>
      </c>
      <c r="J323" t="s">
        <v>905</v>
      </c>
      <c r="K323" t="s">
        <v>3587</v>
      </c>
      <c r="L323" t="s">
        <v>77</v>
      </c>
      <c r="M323" t="s">
        <v>1269</v>
      </c>
      <c r="N323" t="s">
        <v>3588</v>
      </c>
      <c r="O323" t="s">
        <v>393</v>
      </c>
      <c r="P323" t="s">
        <v>200</v>
      </c>
      <c r="Q323" t="s">
        <v>82</v>
      </c>
      <c r="R323" t="s">
        <v>3589</v>
      </c>
      <c r="S323" t="s">
        <v>3590</v>
      </c>
      <c r="T323" t="s">
        <v>3591</v>
      </c>
      <c r="U323" t="s">
        <v>3592</v>
      </c>
      <c r="V323" t="s">
        <v>3593</v>
      </c>
      <c r="W323" t="s">
        <v>3594</v>
      </c>
      <c r="X323" t="s">
        <v>3595</v>
      </c>
      <c r="Y323" t="s">
        <v>3596</v>
      </c>
    </row>
    <row r="324" spans="1:25">
      <c r="A324" t="s">
        <v>3597</v>
      </c>
      <c r="B324" t="s">
        <v>2195</v>
      </c>
      <c r="C324" t="s">
        <v>27</v>
      </c>
      <c r="D324" t="s">
        <v>3598</v>
      </c>
      <c r="E324" t="s">
        <v>3599</v>
      </c>
      <c r="F324" t="s">
        <v>3600</v>
      </c>
      <c r="G324" t="s">
        <v>15</v>
      </c>
      <c r="H324" t="s">
        <v>3601</v>
      </c>
      <c r="I324" t="s">
        <v>93</v>
      </c>
      <c r="J324" t="s">
        <v>3602</v>
      </c>
      <c r="K324" t="s">
        <v>721</v>
      </c>
      <c r="L324" t="s">
        <v>77</v>
      </c>
      <c r="M324" t="s">
        <v>3603</v>
      </c>
      <c r="N324" t="s">
        <v>763</v>
      </c>
      <c r="O324" t="s">
        <v>80</v>
      </c>
      <c r="P324" t="s">
        <v>113</v>
      </c>
      <c r="Q324" t="s">
        <v>82</v>
      </c>
      <c r="R324" t="s">
        <v>80</v>
      </c>
      <c r="S324" t="s">
        <v>3603</v>
      </c>
      <c r="T324" t="s">
        <v>612</v>
      </c>
      <c r="U324" t="s">
        <v>3484</v>
      </c>
      <c r="V324" t="s">
        <v>80</v>
      </c>
      <c r="W324" t="s">
        <v>80</v>
      </c>
      <c r="X324" t="s">
        <v>3604</v>
      </c>
      <c r="Y324" t="s">
        <v>3605</v>
      </c>
    </row>
    <row r="325" spans="1:25">
      <c r="A325" t="s">
        <v>3606</v>
      </c>
      <c r="B325" t="s">
        <v>2195</v>
      </c>
      <c r="C325" t="s">
        <v>27</v>
      </c>
      <c r="D325" t="s">
        <v>3607</v>
      </c>
      <c r="E325" t="s">
        <v>3608</v>
      </c>
      <c r="F325" t="s">
        <v>3609</v>
      </c>
      <c r="G325" t="s">
        <v>15</v>
      </c>
      <c r="H325" t="s">
        <v>3610</v>
      </c>
      <c r="I325" t="s">
        <v>93</v>
      </c>
      <c r="J325" t="s">
        <v>1608</v>
      </c>
      <c r="K325" t="s">
        <v>721</v>
      </c>
      <c r="L325" t="s">
        <v>125</v>
      </c>
      <c r="M325" t="s">
        <v>1077</v>
      </c>
      <c r="N325" t="s">
        <v>3611</v>
      </c>
      <c r="O325" t="s">
        <v>3612</v>
      </c>
      <c r="P325" t="s">
        <v>81</v>
      </c>
      <c r="Q325" t="s">
        <v>99</v>
      </c>
      <c r="R325" t="s">
        <v>80</v>
      </c>
      <c r="S325" t="s">
        <v>3613</v>
      </c>
      <c r="T325" t="s">
        <v>80</v>
      </c>
      <c r="U325" t="s">
        <v>80</v>
      </c>
      <c r="V325" t="s">
        <v>80</v>
      </c>
      <c r="W325" t="s">
        <v>80</v>
      </c>
      <c r="X325" t="s">
        <v>3614</v>
      </c>
      <c r="Y325" t="s">
        <v>80</v>
      </c>
    </row>
    <row r="326" spans="1:25">
      <c r="A326" t="s">
        <v>3615</v>
      </c>
      <c r="B326" t="s">
        <v>2195</v>
      </c>
      <c r="C326" t="s">
        <v>27</v>
      </c>
      <c r="D326" t="s">
        <v>3616</v>
      </c>
      <c r="E326" t="s">
        <v>3617</v>
      </c>
      <c r="F326" t="s">
        <v>3618</v>
      </c>
      <c r="G326" t="s">
        <v>15</v>
      </c>
      <c r="H326" t="s">
        <v>3619</v>
      </c>
      <c r="I326" t="s">
        <v>93</v>
      </c>
      <c r="J326" t="s">
        <v>94</v>
      </c>
      <c r="K326" t="s">
        <v>721</v>
      </c>
      <c r="L326" t="s">
        <v>125</v>
      </c>
      <c r="M326" t="s">
        <v>296</v>
      </c>
      <c r="N326" t="s">
        <v>3620</v>
      </c>
      <c r="O326" t="s">
        <v>461</v>
      </c>
      <c r="P326" t="s">
        <v>81</v>
      </c>
      <c r="Q326" t="s">
        <v>82</v>
      </c>
      <c r="R326" t="s">
        <v>3621</v>
      </c>
      <c r="S326" t="s">
        <v>3622</v>
      </c>
      <c r="T326" t="s">
        <v>726</v>
      </c>
      <c r="U326" t="s">
        <v>3623</v>
      </c>
      <c r="V326" t="s">
        <v>94</v>
      </c>
      <c r="W326" t="s">
        <v>80</v>
      </c>
      <c r="X326" t="s">
        <v>3624</v>
      </c>
      <c r="Y326" t="s">
        <v>3625</v>
      </c>
    </row>
    <row r="327" spans="1:25">
      <c r="A327" t="s">
        <v>3626</v>
      </c>
      <c r="B327" t="s">
        <v>2195</v>
      </c>
      <c r="C327" t="s">
        <v>27</v>
      </c>
      <c r="D327" t="s">
        <v>3627</v>
      </c>
      <c r="E327" t="s">
        <v>3628</v>
      </c>
      <c r="F327" t="s">
        <v>3629</v>
      </c>
      <c r="G327" t="s">
        <v>15</v>
      </c>
      <c r="H327" t="s">
        <v>3630</v>
      </c>
      <c r="I327" t="s">
        <v>93</v>
      </c>
      <c r="J327" t="s">
        <v>406</v>
      </c>
      <c r="K327" t="s">
        <v>3631</v>
      </c>
      <c r="L327" t="s">
        <v>77</v>
      </c>
      <c r="M327" t="s">
        <v>407</v>
      </c>
      <c r="N327" t="s">
        <v>3632</v>
      </c>
      <c r="O327" t="s">
        <v>80</v>
      </c>
      <c r="P327" t="s">
        <v>113</v>
      </c>
      <c r="Q327" t="s">
        <v>201</v>
      </c>
      <c r="R327" t="s">
        <v>80</v>
      </c>
      <c r="S327" t="s">
        <v>3633</v>
      </c>
      <c r="T327" t="s">
        <v>80</v>
      </c>
      <c r="U327" t="s">
        <v>80</v>
      </c>
      <c r="V327" t="s">
        <v>80</v>
      </c>
      <c r="W327" t="s">
        <v>80</v>
      </c>
      <c r="X327" t="s">
        <v>3634</v>
      </c>
      <c r="Y327" t="s">
        <v>80</v>
      </c>
    </row>
    <row r="328" spans="1:25">
      <c r="A328" t="s">
        <v>3635</v>
      </c>
      <c r="B328" t="s">
        <v>2195</v>
      </c>
      <c r="C328" t="s">
        <v>29</v>
      </c>
      <c r="D328" t="s">
        <v>3636</v>
      </c>
      <c r="E328" t="s">
        <v>3637</v>
      </c>
      <c r="F328" t="s">
        <v>3638</v>
      </c>
      <c r="G328" t="s">
        <v>15</v>
      </c>
      <c r="H328" t="s">
        <v>3639</v>
      </c>
      <c r="I328" t="s">
        <v>93</v>
      </c>
      <c r="J328" t="s">
        <v>346</v>
      </c>
      <c r="K328" t="s">
        <v>433</v>
      </c>
      <c r="L328" t="s">
        <v>77</v>
      </c>
      <c r="M328" t="s">
        <v>3640</v>
      </c>
      <c r="N328" t="s">
        <v>408</v>
      </c>
      <c r="O328" t="s">
        <v>310</v>
      </c>
      <c r="P328" t="s">
        <v>81</v>
      </c>
      <c r="Q328" t="s">
        <v>82</v>
      </c>
      <c r="R328" t="s">
        <v>3641</v>
      </c>
      <c r="S328" t="s">
        <v>3642</v>
      </c>
      <c r="T328" t="s">
        <v>80</v>
      </c>
      <c r="U328" t="s">
        <v>80</v>
      </c>
      <c r="V328" t="s">
        <v>80</v>
      </c>
      <c r="W328" t="s">
        <v>80</v>
      </c>
      <c r="X328" t="s">
        <v>3643</v>
      </c>
      <c r="Y328" t="s">
        <v>3644</v>
      </c>
    </row>
    <row r="329" spans="1:25">
      <c r="A329" t="s">
        <v>3645</v>
      </c>
      <c r="B329" t="s">
        <v>2195</v>
      </c>
      <c r="C329" t="s">
        <v>29</v>
      </c>
      <c r="D329" t="s">
        <v>3646</v>
      </c>
      <c r="E329" t="s">
        <v>3647</v>
      </c>
      <c r="F329" t="s">
        <v>3648</v>
      </c>
      <c r="G329" t="s">
        <v>15</v>
      </c>
      <c r="H329" t="s">
        <v>3649</v>
      </c>
      <c r="I329" t="s">
        <v>93</v>
      </c>
      <c r="J329" t="s">
        <v>522</v>
      </c>
      <c r="K329" t="s">
        <v>433</v>
      </c>
      <c r="L329" t="s">
        <v>125</v>
      </c>
      <c r="M329" t="s">
        <v>3650</v>
      </c>
      <c r="N329" t="s">
        <v>253</v>
      </c>
      <c r="O329" t="s">
        <v>98</v>
      </c>
      <c r="P329" t="s">
        <v>81</v>
      </c>
      <c r="Q329" t="s">
        <v>82</v>
      </c>
      <c r="R329" t="s">
        <v>3651</v>
      </c>
      <c r="S329" t="s">
        <v>3652</v>
      </c>
      <c r="T329" t="s">
        <v>204</v>
      </c>
      <c r="U329" t="s">
        <v>3653</v>
      </c>
      <c r="V329" t="s">
        <v>522</v>
      </c>
      <c r="W329" t="s">
        <v>811</v>
      </c>
      <c r="X329" t="s">
        <v>3654</v>
      </c>
      <c r="Y329" t="s">
        <v>3655</v>
      </c>
    </row>
    <row r="330" spans="1:25">
      <c r="A330" t="s">
        <v>3656</v>
      </c>
      <c r="B330" t="s">
        <v>2195</v>
      </c>
      <c r="C330" t="s">
        <v>29</v>
      </c>
      <c r="D330" t="s">
        <v>3657</v>
      </c>
      <c r="E330" t="s">
        <v>3658</v>
      </c>
      <c r="F330" t="s">
        <v>3659</v>
      </c>
      <c r="G330" t="s">
        <v>15</v>
      </c>
      <c r="H330" t="s">
        <v>3660</v>
      </c>
      <c r="I330" t="s">
        <v>93</v>
      </c>
      <c r="J330" t="s">
        <v>633</v>
      </c>
      <c r="K330" t="s">
        <v>1036</v>
      </c>
      <c r="L330" t="s">
        <v>77</v>
      </c>
      <c r="M330" t="s">
        <v>296</v>
      </c>
      <c r="N330" t="s">
        <v>253</v>
      </c>
      <c r="O330" t="s">
        <v>677</v>
      </c>
      <c r="P330" t="s">
        <v>81</v>
      </c>
      <c r="Q330" t="s">
        <v>99</v>
      </c>
      <c r="R330" t="s">
        <v>3661</v>
      </c>
      <c r="S330" t="s">
        <v>3662</v>
      </c>
      <c r="T330" t="s">
        <v>1105</v>
      </c>
      <c r="U330" t="s">
        <v>253</v>
      </c>
      <c r="V330" t="s">
        <v>633</v>
      </c>
      <c r="W330" t="s">
        <v>3663</v>
      </c>
      <c r="X330" t="s">
        <v>3664</v>
      </c>
      <c r="Y330" t="s">
        <v>3665</v>
      </c>
    </row>
    <row r="331" spans="1:25">
      <c r="A331" t="s">
        <v>3666</v>
      </c>
      <c r="B331" t="s">
        <v>2195</v>
      </c>
      <c r="C331" t="s">
        <v>29</v>
      </c>
      <c r="D331" t="s">
        <v>3667</v>
      </c>
      <c r="E331" t="s">
        <v>3668</v>
      </c>
      <c r="F331" t="s">
        <v>3669</v>
      </c>
      <c r="G331" t="s">
        <v>15</v>
      </c>
      <c r="H331" t="s">
        <v>3670</v>
      </c>
      <c r="I331" t="s">
        <v>93</v>
      </c>
      <c r="J331" t="s">
        <v>1199</v>
      </c>
      <c r="K331" t="s">
        <v>3671</v>
      </c>
      <c r="L331" t="s">
        <v>77</v>
      </c>
      <c r="M331" t="s">
        <v>78</v>
      </c>
      <c r="N331" t="s">
        <v>253</v>
      </c>
      <c r="O331" t="s">
        <v>80</v>
      </c>
      <c r="P331" t="s">
        <v>81</v>
      </c>
      <c r="Q331" t="s">
        <v>99</v>
      </c>
      <c r="R331" t="s">
        <v>80</v>
      </c>
      <c r="S331" t="s">
        <v>3672</v>
      </c>
      <c r="T331" t="s">
        <v>80</v>
      </c>
      <c r="U331" t="s">
        <v>80</v>
      </c>
      <c r="V331" t="s">
        <v>80</v>
      </c>
      <c r="W331" t="s">
        <v>80</v>
      </c>
      <c r="X331" t="s">
        <v>3673</v>
      </c>
      <c r="Y331" t="s">
        <v>3674</v>
      </c>
    </row>
    <row r="332" spans="1:25">
      <c r="A332" t="s">
        <v>3675</v>
      </c>
      <c r="B332" t="s">
        <v>2195</v>
      </c>
      <c r="C332" t="s">
        <v>29</v>
      </c>
      <c r="D332" t="s">
        <v>3676</v>
      </c>
      <c r="E332" t="s">
        <v>3677</v>
      </c>
      <c r="F332" t="s">
        <v>3678</v>
      </c>
      <c r="G332" t="s">
        <v>15</v>
      </c>
      <c r="H332" t="s">
        <v>3679</v>
      </c>
      <c r="I332" t="s">
        <v>93</v>
      </c>
      <c r="J332" t="s">
        <v>3680</v>
      </c>
      <c r="K332" t="s">
        <v>433</v>
      </c>
      <c r="L332" t="s">
        <v>77</v>
      </c>
      <c r="M332" t="s">
        <v>3681</v>
      </c>
      <c r="N332" t="s">
        <v>3682</v>
      </c>
      <c r="O332" t="s">
        <v>3683</v>
      </c>
      <c r="P332" t="s">
        <v>113</v>
      </c>
      <c r="Q332" t="s">
        <v>82</v>
      </c>
      <c r="R332" t="s">
        <v>3684</v>
      </c>
      <c r="S332" t="s">
        <v>3685</v>
      </c>
      <c r="T332" t="s">
        <v>3686</v>
      </c>
      <c r="U332" t="s">
        <v>1624</v>
      </c>
      <c r="V332" t="s">
        <v>3687</v>
      </c>
      <c r="W332" t="s">
        <v>433</v>
      </c>
      <c r="X332" t="s">
        <v>3688</v>
      </c>
      <c r="Y332" t="s">
        <v>3689</v>
      </c>
    </row>
    <row r="333" spans="1:25">
      <c r="A333" t="s">
        <v>3690</v>
      </c>
      <c r="B333" t="s">
        <v>2195</v>
      </c>
      <c r="C333" t="s">
        <v>29</v>
      </c>
      <c r="D333" t="s">
        <v>3691</v>
      </c>
      <c r="E333" t="s">
        <v>3692</v>
      </c>
      <c r="F333" t="s">
        <v>3693</v>
      </c>
      <c r="G333" t="s">
        <v>15</v>
      </c>
      <c r="H333" t="s">
        <v>3694</v>
      </c>
      <c r="I333" t="s">
        <v>93</v>
      </c>
      <c r="J333" t="s">
        <v>3695</v>
      </c>
      <c r="K333" t="s">
        <v>433</v>
      </c>
      <c r="L333" t="s">
        <v>77</v>
      </c>
      <c r="M333" t="s">
        <v>1300</v>
      </c>
      <c r="N333" t="s">
        <v>141</v>
      </c>
      <c r="O333" t="s">
        <v>80</v>
      </c>
      <c r="P333" t="s">
        <v>113</v>
      </c>
      <c r="Q333" t="s">
        <v>82</v>
      </c>
      <c r="R333" t="s">
        <v>80</v>
      </c>
      <c r="S333" t="s">
        <v>3696</v>
      </c>
      <c r="T333" t="s">
        <v>3697</v>
      </c>
      <c r="U333" t="s">
        <v>80</v>
      </c>
      <c r="V333" t="s">
        <v>80</v>
      </c>
      <c r="W333" t="s">
        <v>3698</v>
      </c>
      <c r="X333" t="s">
        <v>3699</v>
      </c>
      <c r="Y333" t="s">
        <v>3700</v>
      </c>
    </row>
    <row r="334" spans="1:25">
      <c r="A334" t="s">
        <v>3701</v>
      </c>
      <c r="B334" t="s">
        <v>2195</v>
      </c>
      <c r="C334" t="s">
        <v>29</v>
      </c>
      <c r="D334" t="s">
        <v>3702</v>
      </c>
      <c r="E334" t="s">
        <v>3703</v>
      </c>
      <c r="F334" t="s">
        <v>3704</v>
      </c>
      <c r="G334" t="s">
        <v>15</v>
      </c>
      <c r="H334" t="s">
        <v>3705</v>
      </c>
      <c r="I334" t="s">
        <v>93</v>
      </c>
      <c r="J334" t="s">
        <v>3680</v>
      </c>
      <c r="K334" t="s">
        <v>433</v>
      </c>
      <c r="L334" t="s">
        <v>77</v>
      </c>
      <c r="M334" t="s">
        <v>622</v>
      </c>
      <c r="N334" t="s">
        <v>763</v>
      </c>
      <c r="O334" t="s">
        <v>80</v>
      </c>
      <c r="P334" t="s">
        <v>113</v>
      </c>
      <c r="Q334" t="s">
        <v>201</v>
      </c>
      <c r="R334" t="s">
        <v>80</v>
      </c>
      <c r="S334" t="s">
        <v>3706</v>
      </c>
      <c r="T334" t="s">
        <v>3707</v>
      </c>
      <c r="U334" t="s">
        <v>80</v>
      </c>
      <c r="V334" t="s">
        <v>80</v>
      </c>
      <c r="W334" t="s">
        <v>80</v>
      </c>
      <c r="X334" t="s">
        <v>3708</v>
      </c>
      <c r="Y334" t="s">
        <v>80</v>
      </c>
    </row>
    <row r="335" spans="1:25">
      <c r="A335" t="s">
        <v>3709</v>
      </c>
      <c r="B335" t="s">
        <v>2195</v>
      </c>
      <c r="C335" t="s">
        <v>29</v>
      </c>
      <c r="D335" t="s">
        <v>3710</v>
      </c>
      <c r="E335" t="s">
        <v>3711</v>
      </c>
      <c r="F335" t="s">
        <v>3712</v>
      </c>
      <c r="G335" t="s">
        <v>15</v>
      </c>
      <c r="H335" t="s">
        <v>3713</v>
      </c>
      <c r="I335" t="s">
        <v>93</v>
      </c>
      <c r="J335" t="s">
        <v>432</v>
      </c>
      <c r="K335" t="s">
        <v>1102</v>
      </c>
      <c r="L335" t="s">
        <v>77</v>
      </c>
      <c r="M335" t="s">
        <v>296</v>
      </c>
      <c r="N335" t="s">
        <v>243</v>
      </c>
      <c r="O335" t="s">
        <v>80</v>
      </c>
      <c r="P335" t="s">
        <v>200</v>
      </c>
      <c r="Q335" t="s">
        <v>99</v>
      </c>
      <c r="R335" t="s">
        <v>80</v>
      </c>
      <c r="S335" t="s">
        <v>3714</v>
      </c>
      <c r="T335" t="s">
        <v>3715</v>
      </c>
      <c r="U335" t="s">
        <v>3716</v>
      </c>
      <c r="V335" t="s">
        <v>932</v>
      </c>
      <c r="W335" t="s">
        <v>3717</v>
      </c>
      <c r="X335" t="s">
        <v>3718</v>
      </c>
      <c r="Y335" t="s">
        <v>3719</v>
      </c>
    </row>
    <row r="336" spans="1:25">
      <c r="A336" t="s">
        <v>3720</v>
      </c>
      <c r="B336" t="s">
        <v>2195</v>
      </c>
      <c r="C336" t="s">
        <v>29</v>
      </c>
      <c r="D336" t="s">
        <v>3721</v>
      </c>
      <c r="E336" t="s">
        <v>3722</v>
      </c>
      <c r="F336" t="s">
        <v>3723</v>
      </c>
      <c r="G336" t="s">
        <v>15</v>
      </c>
      <c r="H336" t="s">
        <v>3724</v>
      </c>
      <c r="I336" t="s">
        <v>93</v>
      </c>
      <c r="J336" t="s">
        <v>373</v>
      </c>
      <c r="K336" t="s">
        <v>433</v>
      </c>
      <c r="L336" t="s">
        <v>125</v>
      </c>
      <c r="M336" t="s">
        <v>78</v>
      </c>
      <c r="N336" t="s">
        <v>349</v>
      </c>
      <c r="O336" t="s">
        <v>254</v>
      </c>
      <c r="P336" t="s">
        <v>81</v>
      </c>
      <c r="Q336" t="s">
        <v>114</v>
      </c>
      <c r="R336" t="s">
        <v>3725</v>
      </c>
      <c r="S336" t="s">
        <v>3726</v>
      </c>
      <c r="T336" t="s">
        <v>930</v>
      </c>
      <c r="U336" t="s">
        <v>3727</v>
      </c>
      <c r="V336" t="s">
        <v>1095</v>
      </c>
      <c r="W336" t="s">
        <v>3728</v>
      </c>
      <c r="X336" t="s">
        <v>3729</v>
      </c>
      <c r="Y336" t="s">
        <v>3729</v>
      </c>
    </row>
    <row r="337" spans="1:25">
      <c r="A337" t="s">
        <v>3730</v>
      </c>
      <c r="B337" t="s">
        <v>2195</v>
      </c>
      <c r="C337" t="s">
        <v>29</v>
      </c>
      <c r="D337" t="s">
        <v>3731</v>
      </c>
      <c r="E337" t="s">
        <v>3732</v>
      </c>
      <c r="F337" t="s">
        <v>3733</v>
      </c>
      <c r="G337" t="s">
        <v>15</v>
      </c>
      <c r="H337" t="s">
        <v>3734</v>
      </c>
      <c r="I337" t="s">
        <v>93</v>
      </c>
      <c r="J337" t="s">
        <v>3735</v>
      </c>
      <c r="K337" t="s">
        <v>3736</v>
      </c>
      <c r="L337" t="s">
        <v>77</v>
      </c>
      <c r="M337" t="s">
        <v>3737</v>
      </c>
      <c r="N337" t="s">
        <v>3738</v>
      </c>
      <c r="O337" t="s">
        <v>677</v>
      </c>
      <c r="P337" t="s">
        <v>113</v>
      </c>
      <c r="Q337" t="s">
        <v>82</v>
      </c>
      <c r="R337" t="s">
        <v>3739</v>
      </c>
      <c r="S337" t="s">
        <v>3740</v>
      </c>
      <c r="T337" t="s">
        <v>3741</v>
      </c>
      <c r="U337" t="s">
        <v>3742</v>
      </c>
      <c r="V337" t="s">
        <v>3743</v>
      </c>
      <c r="W337" t="s">
        <v>80</v>
      </c>
      <c r="X337" t="s">
        <v>3744</v>
      </c>
      <c r="Y337" t="s">
        <v>80</v>
      </c>
    </row>
    <row r="338" spans="1:25">
      <c r="A338" t="s">
        <v>3745</v>
      </c>
      <c r="B338" t="s">
        <v>2195</v>
      </c>
      <c r="C338" t="s">
        <v>29</v>
      </c>
      <c r="D338" t="s">
        <v>3746</v>
      </c>
      <c r="E338" t="s">
        <v>3747</v>
      </c>
      <c r="F338" t="s">
        <v>3748</v>
      </c>
      <c r="G338" t="s">
        <v>31</v>
      </c>
      <c r="H338" t="s">
        <v>3749</v>
      </c>
      <c r="I338" t="s">
        <v>93</v>
      </c>
      <c r="J338" t="s">
        <v>3750</v>
      </c>
      <c r="K338" t="s">
        <v>3751</v>
      </c>
      <c r="L338" t="s">
        <v>125</v>
      </c>
      <c r="M338" t="s">
        <v>3752</v>
      </c>
      <c r="N338" t="s">
        <v>3753</v>
      </c>
      <c r="O338" t="s">
        <v>310</v>
      </c>
      <c r="P338" t="s">
        <v>113</v>
      </c>
      <c r="Q338" t="s">
        <v>142</v>
      </c>
      <c r="R338" t="s">
        <v>3754</v>
      </c>
      <c r="S338" t="s">
        <v>3755</v>
      </c>
      <c r="T338" t="s">
        <v>204</v>
      </c>
      <c r="U338" t="s">
        <v>3756</v>
      </c>
      <c r="V338" t="s">
        <v>3757</v>
      </c>
      <c r="W338" t="s">
        <v>3758</v>
      </c>
      <c r="X338" t="s">
        <v>3759</v>
      </c>
      <c r="Y338" t="s">
        <v>3760</v>
      </c>
    </row>
    <row r="339" spans="1:25">
      <c r="A339" t="s">
        <v>3761</v>
      </c>
      <c r="B339" t="s">
        <v>2195</v>
      </c>
      <c r="C339" t="s">
        <v>29</v>
      </c>
      <c r="D339" t="s">
        <v>3762</v>
      </c>
      <c r="E339" t="s">
        <v>3763</v>
      </c>
      <c r="F339" t="s">
        <v>3764</v>
      </c>
      <c r="G339" t="s">
        <v>15</v>
      </c>
      <c r="H339" t="s">
        <v>3765</v>
      </c>
      <c r="I339" t="s">
        <v>93</v>
      </c>
      <c r="J339" t="s">
        <v>1957</v>
      </c>
      <c r="K339" t="s">
        <v>433</v>
      </c>
      <c r="L339" t="s">
        <v>77</v>
      </c>
      <c r="M339" t="s">
        <v>3766</v>
      </c>
      <c r="N339" t="s">
        <v>3767</v>
      </c>
      <c r="O339" t="s">
        <v>3768</v>
      </c>
      <c r="P339" t="s">
        <v>113</v>
      </c>
      <c r="Q339" t="s">
        <v>99</v>
      </c>
      <c r="R339" t="s">
        <v>3769</v>
      </c>
      <c r="S339" t="s">
        <v>3770</v>
      </c>
      <c r="T339" t="s">
        <v>80</v>
      </c>
      <c r="U339" t="s">
        <v>80</v>
      </c>
      <c r="V339" t="s">
        <v>3771</v>
      </c>
      <c r="W339" t="s">
        <v>3772</v>
      </c>
      <c r="X339" t="s">
        <v>3773</v>
      </c>
      <c r="Y339" t="s">
        <v>3774</v>
      </c>
    </row>
    <row r="340" spans="1:25">
      <c r="A340" t="s">
        <v>3775</v>
      </c>
      <c r="B340" t="s">
        <v>2195</v>
      </c>
      <c r="C340" t="s">
        <v>29</v>
      </c>
      <c r="D340" t="s">
        <v>3776</v>
      </c>
      <c r="E340" t="s">
        <v>3777</v>
      </c>
      <c r="F340" t="s">
        <v>3778</v>
      </c>
      <c r="G340" t="s">
        <v>15</v>
      </c>
      <c r="H340" t="s">
        <v>3779</v>
      </c>
      <c r="I340" t="s">
        <v>93</v>
      </c>
      <c r="J340" t="s">
        <v>522</v>
      </c>
      <c r="K340" t="s">
        <v>433</v>
      </c>
      <c r="L340" t="s">
        <v>77</v>
      </c>
      <c r="M340" t="s">
        <v>3780</v>
      </c>
      <c r="N340" t="s">
        <v>3781</v>
      </c>
      <c r="O340" t="s">
        <v>310</v>
      </c>
      <c r="P340" t="s">
        <v>3782</v>
      </c>
      <c r="Q340" t="s">
        <v>82</v>
      </c>
      <c r="R340" t="s">
        <v>3783</v>
      </c>
      <c r="S340" t="s">
        <v>3784</v>
      </c>
      <c r="T340" t="s">
        <v>204</v>
      </c>
      <c r="U340" t="s">
        <v>3785</v>
      </c>
      <c r="V340" t="s">
        <v>80</v>
      </c>
      <c r="W340" t="s">
        <v>80</v>
      </c>
      <c r="X340" t="s">
        <v>3786</v>
      </c>
      <c r="Y340" t="s">
        <v>3787</v>
      </c>
    </row>
    <row r="341" spans="1:25">
      <c r="A341" t="s">
        <v>3788</v>
      </c>
      <c r="B341" t="s">
        <v>2195</v>
      </c>
      <c r="C341" t="s">
        <v>29</v>
      </c>
      <c r="D341" t="s">
        <v>3789</v>
      </c>
      <c r="E341" t="s">
        <v>3790</v>
      </c>
      <c r="F341" t="s">
        <v>3791</v>
      </c>
      <c r="G341" t="s">
        <v>15</v>
      </c>
      <c r="H341" t="s">
        <v>3792</v>
      </c>
      <c r="I341" t="s">
        <v>93</v>
      </c>
      <c r="J341" t="s">
        <v>1608</v>
      </c>
      <c r="K341" t="s">
        <v>3793</v>
      </c>
      <c r="L341" t="s">
        <v>125</v>
      </c>
      <c r="M341" t="s">
        <v>3794</v>
      </c>
      <c r="N341" t="s">
        <v>253</v>
      </c>
      <c r="O341" t="s">
        <v>461</v>
      </c>
      <c r="P341" t="s">
        <v>81</v>
      </c>
      <c r="Q341" t="s">
        <v>99</v>
      </c>
      <c r="R341" t="s">
        <v>3795</v>
      </c>
      <c r="S341" t="s">
        <v>3794</v>
      </c>
      <c r="T341" t="s">
        <v>204</v>
      </c>
      <c r="U341" t="s">
        <v>253</v>
      </c>
      <c r="V341" t="s">
        <v>1608</v>
      </c>
      <c r="W341" t="s">
        <v>3796</v>
      </c>
      <c r="X341" t="s">
        <v>3797</v>
      </c>
      <c r="Y341" t="s">
        <v>3798</v>
      </c>
    </row>
    <row r="342" spans="1:25">
      <c r="A342" t="s">
        <v>3799</v>
      </c>
      <c r="B342" t="s">
        <v>2195</v>
      </c>
      <c r="C342" t="s">
        <v>29</v>
      </c>
      <c r="D342" t="s">
        <v>3800</v>
      </c>
      <c r="E342" t="s">
        <v>3801</v>
      </c>
      <c r="F342" t="s">
        <v>3802</v>
      </c>
      <c r="G342" t="s">
        <v>15</v>
      </c>
      <c r="H342" t="s">
        <v>3803</v>
      </c>
      <c r="I342" t="s">
        <v>93</v>
      </c>
      <c r="J342" t="s">
        <v>1608</v>
      </c>
      <c r="K342" t="s">
        <v>433</v>
      </c>
      <c r="L342" t="s">
        <v>77</v>
      </c>
      <c r="M342" t="s">
        <v>419</v>
      </c>
      <c r="N342" t="s">
        <v>763</v>
      </c>
      <c r="O342" t="s">
        <v>310</v>
      </c>
      <c r="P342" t="s">
        <v>113</v>
      </c>
      <c r="Q342" t="s">
        <v>114</v>
      </c>
      <c r="R342" t="s">
        <v>3804</v>
      </c>
      <c r="S342" t="s">
        <v>3805</v>
      </c>
      <c r="T342" t="s">
        <v>726</v>
      </c>
      <c r="U342" t="s">
        <v>3806</v>
      </c>
      <c r="V342" t="s">
        <v>478</v>
      </c>
      <c r="W342" t="s">
        <v>80</v>
      </c>
      <c r="X342" t="s">
        <v>3807</v>
      </c>
      <c r="Y342" t="s">
        <v>3808</v>
      </c>
    </row>
    <row r="343" spans="1:25">
      <c r="A343" t="s">
        <v>3809</v>
      </c>
      <c r="B343" t="s">
        <v>2195</v>
      </c>
      <c r="C343" t="s">
        <v>29</v>
      </c>
      <c r="D343" t="s">
        <v>3810</v>
      </c>
      <c r="E343" t="s">
        <v>3811</v>
      </c>
      <c r="F343" t="s">
        <v>3812</v>
      </c>
      <c r="G343" t="s">
        <v>15</v>
      </c>
      <c r="H343" t="s">
        <v>1916</v>
      </c>
      <c r="I343" t="s">
        <v>93</v>
      </c>
      <c r="J343" t="s">
        <v>362</v>
      </c>
      <c r="K343" t="s">
        <v>433</v>
      </c>
      <c r="L343" t="s">
        <v>125</v>
      </c>
      <c r="M343" t="s">
        <v>3813</v>
      </c>
      <c r="N343" t="s">
        <v>253</v>
      </c>
      <c r="O343" t="s">
        <v>80</v>
      </c>
      <c r="P343" t="s">
        <v>81</v>
      </c>
      <c r="Q343" t="s">
        <v>82</v>
      </c>
      <c r="R343" t="s">
        <v>80</v>
      </c>
      <c r="S343" t="s">
        <v>3813</v>
      </c>
      <c r="T343" t="s">
        <v>1105</v>
      </c>
      <c r="U343" t="s">
        <v>80</v>
      </c>
      <c r="V343" t="s">
        <v>80</v>
      </c>
      <c r="W343" t="s">
        <v>80</v>
      </c>
      <c r="X343" t="s">
        <v>3814</v>
      </c>
      <c r="Y343" t="s">
        <v>80</v>
      </c>
    </row>
    <row r="344" ht="409.5" spans="1:25">
      <c r="A344" t="s">
        <v>3815</v>
      </c>
      <c r="B344" t="s">
        <v>2195</v>
      </c>
      <c r="C344" t="s">
        <v>29</v>
      </c>
      <c r="D344" t="s">
        <v>3816</v>
      </c>
      <c r="E344" t="s">
        <v>3817</v>
      </c>
      <c r="F344" t="s">
        <v>3818</v>
      </c>
      <c r="G344" t="s">
        <v>15</v>
      </c>
      <c r="H344" t="s">
        <v>3819</v>
      </c>
      <c r="I344" t="s">
        <v>93</v>
      </c>
      <c r="J344" t="s">
        <v>1608</v>
      </c>
      <c r="K344" t="s">
        <v>1373</v>
      </c>
      <c r="L344" t="s">
        <v>125</v>
      </c>
      <c r="M344" t="s">
        <v>3820</v>
      </c>
      <c r="N344" t="s">
        <v>3821</v>
      </c>
      <c r="O344" t="s">
        <v>461</v>
      </c>
      <c r="P344" t="s">
        <v>81</v>
      </c>
      <c r="Q344" t="s">
        <v>99</v>
      </c>
      <c r="R344" t="s">
        <v>3822</v>
      </c>
      <c r="S344" t="s">
        <v>3823</v>
      </c>
      <c r="T344" t="s">
        <v>172</v>
      </c>
      <c r="U344" t="s">
        <v>172</v>
      </c>
      <c r="V344" t="s">
        <v>1355</v>
      </c>
      <c r="W344" t="s">
        <v>3824</v>
      </c>
      <c r="X344" s="1" t="s">
        <v>3825</v>
      </c>
      <c r="Y344" s="1" t="s">
        <v>3825</v>
      </c>
    </row>
    <row r="345" spans="1:25">
      <c r="A345" t="s">
        <v>3826</v>
      </c>
      <c r="B345" t="s">
        <v>2195</v>
      </c>
      <c r="C345" t="s">
        <v>29</v>
      </c>
      <c r="D345" t="s">
        <v>3827</v>
      </c>
      <c r="E345" t="s">
        <v>3828</v>
      </c>
      <c r="F345" t="s">
        <v>3829</v>
      </c>
      <c r="G345" t="s">
        <v>15</v>
      </c>
      <c r="H345" t="s">
        <v>1362</v>
      </c>
      <c r="I345" t="s">
        <v>93</v>
      </c>
      <c r="J345" t="s">
        <v>406</v>
      </c>
      <c r="K345" t="s">
        <v>433</v>
      </c>
      <c r="L345" t="s">
        <v>125</v>
      </c>
      <c r="M345" t="s">
        <v>3830</v>
      </c>
      <c r="N345" t="s">
        <v>883</v>
      </c>
      <c r="O345" t="s">
        <v>2877</v>
      </c>
      <c r="P345" t="s">
        <v>81</v>
      </c>
      <c r="Q345" t="s">
        <v>82</v>
      </c>
      <c r="R345" t="s">
        <v>3831</v>
      </c>
      <c r="S345" t="s">
        <v>3832</v>
      </c>
      <c r="T345" t="s">
        <v>726</v>
      </c>
      <c r="U345" t="s">
        <v>883</v>
      </c>
      <c r="V345" t="s">
        <v>3833</v>
      </c>
      <c r="W345" t="s">
        <v>433</v>
      </c>
      <c r="X345" t="s">
        <v>3834</v>
      </c>
      <c r="Y345" t="s">
        <v>3835</v>
      </c>
    </row>
    <row r="346" spans="1:25">
      <c r="A346" t="s">
        <v>3836</v>
      </c>
      <c r="B346" t="s">
        <v>2195</v>
      </c>
      <c r="C346" t="s">
        <v>29</v>
      </c>
      <c r="D346" t="s">
        <v>3837</v>
      </c>
      <c r="E346" t="s">
        <v>3838</v>
      </c>
      <c r="F346" t="s">
        <v>3839</v>
      </c>
      <c r="G346" t="s">
        <v>15</v>
      </c>
      <c r="H346" t="s">
        <v>3840</v>
      </c>
      <c r="I346" t="s">
        <v>93</v>
      </c>
      <c r="J346" t="s">
        <v>373</v>
      </c>
      <c r="K346" t="s">
        <v>433</v>
      </c>
      <c r="L346" t="s">
        <v>125</v>
      </c>
      <c r="M346" t="s">
        <v>3841</v>
      </c>
      <c r="N346" t="s">
        <v>1418</v>
      </c>
      <c r="O346" t="s">
        <v>450</v>
      </c>
      <c r="P346" t="s">
        <v>81</v>
      </c>
      <c r="Q346" t="s">
        <v>3842</v>
      </c>
      <c r="R346" t="s">
        <v>3843</v>
      </c>
      <c r="S346" t="s">
        <v>3844</v>
      </c>
      <c r="T346" t="s">
        <v>726</v>
      </c>
      <c r="U346" t="s">
        <v>2387</v>
      </c>
      <c r="V346" t="s">
        <v>932</v>
      </c>
      <c r="W346" t="s">
        <v>80</v>
      </c>
      <c r="X346" t="s">
        <v>3845</v>
      </c>
      <c r="Y346" t="s">
        <v>3846</v>
      </c>
    </row>
    <row r="347" spans="1:25">
      <c r="A347" t="s">
        <v>3847</v>
      </c>
      <c r="B347" t="s">
        <v>2195</v>
      </c>
      <c r="C347" t="s">
        <v>29</v>
      </c>
      <c r="D347" t="s">
        <v>3848</v>
      </c>
      <c r="E347" t="s">
        <v>3849</v>
      </c>
      <c r="F347" t="s">
        <v>3850</v>
      </c>
      <c r="G347" t="s">
        <v>15</v>
      </c>
      <c r="H347" t="s">
        <v>3851</v>
      </c>
      <c r="I347" t="s">
        <v>93</v>
      </c>
      <c r="J347" t="s">
        <v>3680</v>
      </c>
      <c r="K347" t="s">
        <v>3852</v>
      </c>
      <c r="L347" t="s">
        <v>77</v>
      </c>
      <c r="M347" t="s">
        <v>3853</v>
      </c>
      <c r="N347" t="s">
        <v>1048</v>
      </c>
      <c r="O347" t="s">
        <v>80</v>
      </c>
      <c r="P347" t="s">
        <v>113</v>
      </c>
      <c r="Q347" t="s">
        <v>142</v>
      </c>
      <c r="R347" t="s">
        <v>80</v>
      </c>
      <c r="S347" t="s">
        <v>3854</v>
      </c>
      <c r="T347" t="s">
        <v>80</v>
      </c>
      <c r="U347" t="s">
        <v>80</v>
      </c>
      <c r="V347" t="s">
        <v>80</v>
      </c>
      <c r="W347" t="s">
        <v>80</v>
      </c>
      <c r="X347" t="s">
        <v>3855</v>
      </c>
      <c r="Y347" t="s">
        <v>80</v>
      </c>
    </row>
    <row r="348" spans="1:25">
      <c r="A348" t="s">
        <v>3856</v>
      </c>
      <c r="B348" t="s">
        <v>2195</v>
      </c>
      <c r="C348" t="s">
        <v>29</v>
      </c>
      <c r="D348" t="s">
        <v>3857</v>
      </c>
      <c r="E348" t="s">
        <v>3858</v>
      </c>
      <c r="F348" t="s">
        <v>3859</v>
      </c>
      <c r="G348" t="s">
        <v>15</v>
      </c>
      <c r="H348" t="s">
        <v>3860</v>
      </c>
      <c r="I348" t="s">
        <v>93</v>
      </c>
      <c r="J348" t="s">
        <v>3861</v>
      </c>
      <c r="K348" t="s">
        <v>3862</v>
      </c>
      <c r="L348" t="s">
        <v>77</v>
      </c>
      <c r="M348" t="s">
        <v>1524</v>
      </c>
      <c r="N348" t="s">
        <v>763</v>
      </c>
      <c r="O348" t="s">
        <v>80</v>
      </c>
      <c r="P348" t="s">
        <v>113</v>
      </c>
      <c r="Q348" t="s">
        <v>142</v>
      </c>
      <c r="R348" t="s">
        <v>80</v>
      </c>
      <c r="S348" t="s">
        <v>3863</v>
      </c>
      <c r="T348" t="s">
        <v>80</v>
      </c>
      <c r="U348" t="s">
        <v>80</v>
      </c>
      <c r="V348" t="s">
        <v>80</v>
      </c>
      <c r="W348" t="s">
        <v>80</v>
      </c>
      <c r="X348" t="s">
        <v>3864</v>
      </c>
      <c r="Y348" t="s">
        <v>80</v>
      </c>
    </row>
    <row r="349" spans="1:25">
      <c r="A349" t="s">
        <v>3865</v>
      </c>
      <c r="B349" t="s">
        <v>2195</v>
      </c>
      <c r="C349" t="s">
        <v>29</v>
      </c>
      <c r="D349" t="s">
        <v>3866</v>
      </c>
      <c r="E349" t="s">
        <v>3867</v>
      </c>
      <c r="F349" t="s">
        <v>3868</v>
      </c>
      <c r="G349" t="s">
        <v>15</v>
      </c>
      <c r="H349" t="s">
        <v>3869</v>
      </c>
      <c r="I349" t="s">
        <v>93</v>
      </c>
      <c r="J349" t="s">
        <v>389</v>
      </c>
      <c r="K349" t="s">
        <v>433</v>
      </c>
      <c r="L349" t="s">
        <v>77</v>
      </c>
      <c r="M349" t="s">
        <v>3870</v>
      </c>
      <c r="N349" t="s">
        <v>253</v>
      </c>
      <c r="O349" t="s">
        <v>677</v>
      </c>
      <c r="P349" t="s">
        <v>81</v>
      </c>
      <c r="Q349" t="s">
        <v>99</v>
      </c>
      <c r="R349" t="s">
        <v>3871</v>
      </c>
      <c r="S349" t="s">
        <v>3870</v>
      </c>
      <c r="T349" t="s">
        <v>1105</v>
      </c>
      <c r="U349" t="s">
        <v>253</v>
      </c>
      <c r="V349" t="s">
        <v>389</v>
      </c>
      <c r="W349" t="s">
        <v>3872</v>
      </c>
      <c r="X349" t="s">
        <v>3873</v>
      </c>
      <c r="Y349" t="s">
        <v>3874</v>
      </c>
    </row>
    <row r="350" ht="409.5" spans="1:25">
      <c r="A350" t="s">
        <v>3875</v>
      </c>
      <c r="B350" t="s">
        <v>2195</v>
      </c>
      <c r="C350" t="s">
        <v>29</v>
      </c>
      <c r="D350" t="s">
        <v>3876</v>
      </c>
      <c r="E350" t="s">
        <v>3877</v>
      </c>
      <c r="F350" t="s">
        <v>3878</v>
      </c>
      <c r="G350" t="s">
        <v>15</v>
      </c>
      <c r="H350" t="s">
        <v>3879</v>
      </c>
      <c r="I350" t="s">
        <v>93</v>
      </c>
      <c r="J350" t="s">
        <v>2406</v>
      </c>
      <c r="K350" t="s">
        <v>433</v>
      </c>
      <c r="L350" t="s">
        <v>125</v>
      </c>
      <c r="M350" t="s">
        <v>419</v>
      </c>
      <c r="N350" t="s">
        <v>336</v>
      </c>
      <c r="O350" t="s">
        <v>310</v>
      </c>
      <c r="P350" t="s">
        <v>81</v>
      </c>
      <c r="Q350" t="s">
        <v>99</v>
      </c>
      <c r="R350" t="s">
        <v>3880</v>
      </c>
      <c r="S350" t="s">
        <v>3881</v>
      </c>
      <c r="T350" t="s">
        <v>3882</v>
      </c>
      <c r="U350" t="s">
        <v>1094</v>
      </c>
      <c r="V350" t="s">
        <v>2406</v>
      </c>
      <c r="W350" t="s">
        <v>546</v>
      </c>
      <c r="X350" t="s">
        <v>3883</v>
      </c>
      <c r="Y350" s="1" t="s">
        <v>3884</v>
      </c>
    </row>
    <row r="351" spans="1:25">
      <c r="A351" t="s">
        <v>3885</v>
      </c>
      <c r="B351" t="s">
        <v>2195</v>
      </c>
      <c r="C351" t="s">
        <v>29</v>
      </c>
      <c r="D351" t="s">
        <v>3886</v>
      </c>
      <c r="E351" t="s">
        <v>3887</v>
      </c>
      <c r="F351" t="s">
        <v>3888</v>
      </c>
      <c r="G351" t="s">
        <v>15</v>
      </c>
      <c r="H351" t="s">
        <v>3889</v>
      </c>
      <c r="I351" t="s">
        <v>93</v>
      </c>
      <c r="J351" t="s">
        <v>1047</v>
      </c>
      <c r="K351" t="s">
        <v>3793</v>
      </c>
      <c r="L351" t="s">
        <v>125</v>
      </c>
      <c r="M351" t="s">
        <v>1077</v>
      </c>
      <c r="N351" t="s">
        <v>3890</v>
      </c>
      <c r="O351" t="s">
        <v>3891</v>
      </c>
      <c r="P351" t="s">
        <v>113</v>
      </c>
      <c r="Q351" t="s">
        <v>82</v>
      </c>
      <c r="R351" t="s">
        <v>3892</v>
      </c>
      <c r="S351" t="s">
        <v>3893</v>
      </c>
      <c r="T351" t="s">
        <v>80</v>
      </c>
      <c r="U351" t="s">
        <v>80</v>
      </c>
      <c r="V351" t="s">
        <v>80</v>
      </c>
      <c r="W351" t="s">
        <v>80</v>
      </c>
      <c r="X351" t="s">
        <v>3894</v>
      </c>
      <c r="Y351" t="s">
        <v>80</v>
      </c>
    </row>
    <row r="352" spans="1:25">
      <c r="A352" t="s">
        <v>3895</v>
      </c>
      <c r="B352" t="s">
        <v>2195</v>
      </c>
      <c r="C352" t="s">
        <v>29</v>
      </c>
      <c r="D352" t="s">
        <v>3896</v>
      </c>
      <c r="E352" t="s">
        <v>3897</v>
      </c>
      <c r="F352" t="s">
        <v>3898</v>
      </c>
      <c r="G352" t="s">
        <v>15</v>
      </c>
      <c r="H352" t="s">
        <v>3899</v>
      </c>
      <c r="I352" t="s">
        <v>93</v>
      </c>
      <c r="J352" t="s">
        <v>891</v>
      </c>
      <c r="K352" t="s">
        <v>3900</v>
      </c>
      <c r="L352" t="s">
        <v>77</v>
      </c>
      <c r="M352" t="s">
        <v>198</v>
      </c>
      <c r="N352" t="s">
        <v>1146</v>
      </c>
      <c r="O352" t="s">
        <v>80</v>
      </c>
      <c r="P352" t="s">
        <v>113</v>
      </c>
      <c r="Q352" t="s">
        <v>142</v>
      </c>
      <c r="R352" t="s">
        <v>80</v>
      </c>
      <c r="S352" t="s">
        <v>1147</v>
      </c>
      <c r="T352" t="s">
        <v>80</v>
      </c>
      <c r="U352" t="s">
        <v>80</v>
      </c>
      <c r="V352" t="s">
        <v>80</v>
      </c>
      <c r="W352" t="s">
        <v>80</v>
      </c>
      <c r="X352" t="s">
        <v>3901</v>
      </c>
      <c r="Y352" t="s">
        <v>80</v>
      </c>
    </row>
    <row r="353" spans="1:25">
      <c r="A353" t="s">
        <v>3902</v>
      </c>
      <c r="B353" t="s">
        <v>2195</v>
      </c>
      <c r="C353" t="s">
        <v>29</v>
      </c>
      <c r="D353" t="s">
        <v>3903</v>
      </c>
      <c r="E353" t="s">
        <v>3904</v>
      </c>
      <c r="F353" t="s">
        <v>3905</v>
      </c>
      <c r="G353" t="s">
        <v>15</v>
      </c>
      <c r="H353" t="s">
        <v>3906</v>
      </c>
      <c r="I353" t="s">
        <v>93</v>
      </c>
      <c r="J353" t="s">
        <v>373</v>
      </c>
      <c r="K353" t="s">
        <v>433</v>
      </c>
      <c r="L353" t="s">
        <v>77</v>
      </c>
      <c r="M353" t="s">
        <v>308</v>
      </c>
      <c r="N353" t="s">
        <v>3632</v>
      </c>
      <c r="O353" t="s">
        <v>310</v>
      </c>
      <c r="P353" t="s">
        <v>113</v>
      </c>
      <c r="Q353" t="s">
        <v>142</v>
      </c>
      <c r="R353" t="s">
        <v>80</v>
      </c>
      <c r="S353" t="s">
        <v>3907</v>
      </c>
      <c r="T353" t="s">
        <v>80</v>
      </c>
      <c r="U353" t="s">
        <v>80</v>
      </c>
      <c r="V353" t="s">
        <v>80</v>
      </c>
      <c r="W353" t="s">
        <v>80</v>
      </c>
      <c r="X353" t="s">
        <v>3908</v>
      </c>
      <c r="Y353" t="s">
        <v>80</v>
      </c>
    </row>
    <row r="354" spans="1:25">
      <c r="A354" t="s">
        <v>3909</v>
      </c>
      <c r="B354" t="s">
        <v>2195</v>
      </c>
      <c r="C354" t="s">
        <v>29</v>
      </c>
      <c r="D354" t="s">
        <v>3910</v>
      </c>
      <c r="E354" t="s">
        <v>3911</v>
      </c>
      <c r="F354" t="s">
        <v>3912</v>
      </c>
      <c r="G354" t="s">
        <v>15</v>
      </c>
      <c r="H354" t="s">
        <v>3913</v>
      </c>
      <c r="I354" t="s">
        <v>93</v>
      </c>
      <c r="J354" t="s">
        <v>1363</v>
      </c>
      <c r="K354" t="s">
        <v>1364</v>
      </c>
      <c r="L354" t="s">
        <v>77</v>
      </c>
      <c r="M354" t="s">
        <v>296</v>
      </c>
      <c r="N354" t="s">
        <v>646</v>
      </c>
      <c r="O354" t="s">
        <v>677</v>
      </c>
      <c r="P354" t="s">
        <v>81</v>
      </c>
      <c r="Q354" t="s">
        <v>99</v>
      </c>
      <c r="R354" t="s">
        <v>3914</v>
      </c>
      <c r="S354" t="s">
        <v>3915</v>
      </c>
      <c r="T354" t="s">
        <v>204</v>
      </c>
      <c r="U354" t="s">
        <v>646</v>
      </c>
      <c r="V354" t="s">
        <v>1029</v>
      </c>
      <c r="W354" t="s">
        <v>3916</v>
      </c>
      <c r="X354" t="s">
        <v>3917</v>
      </c>
      <c r="Y354" t="s">
        <v>3918</v>
      </c>
    </row>
    <row r="355" spans="1:25">
      <c r="A355" t="s">
        <v>3919</v>
      </c>
      <c r="B355" t="s">
        <v>2195</v>
      </c>
      <c r="C355" t="s">
        <v>29</v>
      </c>
      <c r="D355" t="s">
        <v>3920</v>
      </c>
      <c r="E355" t="s">
        <v>3921</v>
      </c>
      <c r="F355" t="s">
        <v>3922</v>
      </c>
      <c r="G355" t="s">
        <v>15</v>
      </c>
      <c r="H355" t="s">
        <v>3923</v>
      </c>
      <c r="I355" t="s">
        <v>93</v>
      </c>
      <c r="J355" t="s">
        <v>633</v>
      </c>
      <c r="K355" t="s">
        <v>433</v>
      </c>
      <c r="L355" t="s">
        <v>77</v>
      </c>
      <c r="M355" t="s">
        <v>374</v>
      </c>
      <c r="N355" t="s">
        <v>420</v>
      </c>
      <c r="O355" t="s">
        <v>269</v>
      </c>
      <c r="P355" t="s">
        <v>200</v>
      </c>
      <c r="Q355" t="s">
        <v>82</v>
      </c>
      <c r="R355" t="s">
        <v>3924</v>
      </c>
      <c r="S355" t="s">
        <v>3925</v>
      </c>
      <c r="T355" t="s">
        <v>80</v>
      </c>
      <c r="U355" t="s">
        <v>80</v>
      </c>
      <c r="V355" t="s">
        <v>963</v>
      </c>
      <c r="W355" t="s">
        <v>80</v>
      </c>
      <c r="X355" t="s">
        <v>3926</v>
      </c>
      <c r="Y355" t="s">
        <v>3927</v>
      </c>
    </row>
    <row r="356" ht="409.5" spans="1:25">
      <c r="A356" t="s">
        <v>3928</v>
      </c>
      <c r="B356" t="s">
        <v>2195</v>
      </c>
      <c r="C356" t="s">
        <v>29</v>
      </c>
      <c r="D356" t="s">
        <v>3929</v>
      </c>
      <c r="E356" t="s">
        <v>3930</v>
      </c>
      <c r="F356" t="s">
        <v>3931</v>
      </c>
      <c r="G356" t="s">
        <v>15</v>
      </c>
      <c r="H356" t="s">
        <v>3932</v>
      </c>
      <c r="I356" t="s">
        <v>93</v>
      </c>
      <c r="J356" t="s">
        <v>3933</v>
      </c>
      <c r="K356" t="s">
        <v>3793</v>
      </c>
      <c r="L356" t="s">
        <v>77</v>
      </c>
      <c r="M356" t="s">
        <v>419</v>
      </c>
      <c r="N356" t="s">
        <v>3934</v>
      </c>
      <c r="O356" t="s">
        <v>310</v>
      </c>
      <c r="P356" t="s">
        <v>113</v>
      </c>
      <c r="Q356" t="s">
        <v>142</v>
      </c>
      <c r="R356" t="s">
        <v>3935</v>
      </c>
      <c r="S356" t="s">
        <v>3936</v>
      </c>
      <c r="T356" t="s">
        <v>645</v>
      </c>
      <c r="U356" t="s">
        <v>2909</v>
      </c>
      <c r="V356" t="s">
        <v>80</v>
      </c>
      <c r="W356" t="s">
        <v>80</v>
      </c>
      <c r="X356" s="1" t="s">
        <v>3937</v>
      </c>
      <c r="Y356" t="s">
        <v>3938</v>
      </c>
    </row>
    <row r="357" spans="1:25">
      <c r="A357" t="s">
        <v>3939</v>
      </c>
      <c r="B357" t="s">
        <v>2195</v>
      </c>
      <c r="C357" t="s">
        <v>29</v>
      </c>
      <c r="D357" t="s">
        <v>3940</v>
      </c>
      <c r="E357" t="s">
        <v>3941</v>
      </c>
      <c r="F357" t="s">
        <v>3942</v>
      </c>
      <c r="G357" t="s">
        <v>31</v>
      </c>
      <c r="H357" t="s">
        <v>3943</v>
      </c>
      <c r="I357" t="s">
        <v>93</v>
      </c>
      <c r="J357" t="s">
        <v>3944</v>
      </c>
      <c r="K357" t="s">
        <v>433</v>
      </c>
      <c r="L357" t="s">
        <v>125</v>
      </c>
      <c r="M357" t="s">
        <v>3945</v>
      </c>
      <c r="N357" t="s">
        <v>3946</v>
      </c>
      <c r="O357" t="s">
        <v>310</v>
      </c>
      <c r="P357" t="s">
        <v>113</v>
      </c>
      <c r="Q357" t="s">
        <v>99</v>
      </c>
      <c r="R357" t="s">
        <v>3947</v>
      </c>
      <c r="S357" t="s">
        <v>3948</v>
      </c>
      <c r="T357" t="s">
        <v>80</v>
      </c>
      <c r="U357" t="s">
        <v>80</v>
      </c>
      <c r="V357" t="s">
        <v>80</v>
      </c>
      <c r="W357" t="s">
        <v>80</v>
      </c>
      <c r="X357" t="s">
        <v>3949</v>
      </c>
      <c r="Y357" t="s">
        <v>80</v>
      </c>
    </row>
    <row r="358" spans="1:25">
      <c r="A358" t="s">
        <v>3950</v>
      </c>
      <c r="B358" t="s">
        <v>2195</v>
      </c>
      <c r="C358" t="s">
        <v>29</v>
      </c>
      <c r="D358" t="s">
        <v>3951</v>
      </c>
      <c r="E358" t="s">
        <v>3952</v>
      </c>
      <c r="F358" t="s">
        <v>3953</v>
      </c>
      <c r="G358" t="s">
        <v>15</v>
      </c>
      <c r="H358" t="s">
        <v>3954</v>
      </c>
      <c r="I358" t="s">
        <v>93</v>
      </c>
      <c r="J358" t="s">
        <v>1047</v>
      </c>
      <c r="K358" t="s">
        <v>2050</v>
      </c>
      <c r="L358" t="s">
        <v>77</v>
      </c>
      <c r="M358" t="s">
        <v>3955</v>
      </c>
      <c r="N358" t="s">
        <v>3956</v>
      </c>
      <c r="O358" t="s">
        <v>677</v>
      </c>
      <c r="P358" t="s">
        <v>113</v>
      </c>
      <c r="Q358" t="s">
        <v>201</v>
      </c>
      <c r="R358" t="s">
        <v>3957</v>
      </c>
      <c r="S358" t="s">
        <v>3958</v>
      </c>
      <c r="T358" t="s">
        <v>3959</v>
      </c>
      <c r="U358" t="s">
        <v>3960</v>
      </c>
      <c r="V358" t="s">
        <v>3961</v>
      </c>
      <c r="W358" t="s">
        <v>3962</v>
      </c>
      <c r="X358" t="s">
        <v>3963</v>
      </c>
      <c r="Y358" t="s">
        <v>3964</v>
      </c>
    </row>
    <row r="359" spans="1:25">
      <c r="A359" t="s">
        <v>3965</v>
      </c>
      <c r="B359" t="s">
        <v>2195</v>
      </c>
      <c r="C359" t="s">
        <v>29</v>
      </c>
      <c r="D359" t="s">
        <v>3966</v>
      </c>
      <c r="E359" t="s">
        <v>3967</v>
      </c>
      <c r="F359" t="s">
        <v>3968</v>
      </c>
      <c r="G359" t="s">
        <v>15</v>
      </c>
      <c r="H359" t="s">
        <v>3969</v>
      </c>
      <c r="I359" t="s">
        <v>93</v>
      </c>
      <c r="J359" t="s">
        <v>1189</v>
      </c>
      <c r="K359" t="s">
        <v>433</v>
      </c>
      <c r="L359" t="s">
        <v>125</v>
      </c>
      <c r="M359" t="s">
        <v>3970</v>
      </c>
      <c r="N359" t="s">
        <v>3971</v>
      </c>
      <c r="O359" t="s">
        <v>80</v>
      </c>
      <c r="P359" t="s">
        <v>113</v>
      </c>
      <c r="Q359" t="s">
        <v>82</v>
      </c>
      <c r="R359" t="s">
        <v>80</v>
      </c>
      <c r="S359" t="s">
        <v>3972</v>
      </c>
      <c r="T359" t="s">
        <v>80</v>
      </c>
      <c r="U359" t="s">
        <v>80</v>
      </c>
      <c r="V359" t="s">
        <v>80</v>
      </c>
      <c r="W359" t="s">
        <v>80</v>
      </c>
      <c r="X359" t="s">
        <v>3973</v>
      </c>
      <c r="Y359" t="s">
        <v>80</v>
      </c>
    </row>
    <row r="360" spans="1:25">
      <c r="A360" t="s">
        <v>3974</v>
      </c>
      <c r="B360" t="s">
        <v>2195</v>
      </c>
      <c r="C360" t="s">
        <v>29</v>
      </c>
      <c r="D360" t="s">
        <v>3975</v>
      </c>
      <c r="E360" t="s">
        <v>3976</v>
      </c>
      <c r="F360" t="s">
        <v>3977</v>
      </c>
      <c r="G360" t="s">
        <v>15</v>
      </c>
      <c r="H360" t="s">
        <v>3978</v>
      </c>
      <c r="I360" t="s">
        <v>93</v>
      </c>
      <c r="J360" t="s">
        <v>123</v>
      </c>
      <c r="K360" t="s">
        <v>3426</v>
      </c>
      <c r="L360" t="s">
        <v>77</v>
      </c>
      <c r="M360" t="s">
        <v>498</v>
      </c>
      <c r="N360" t="s">
        <v>1649</v>
      </c>
      <c r="O360" t="s">
        <v>80</v>
      </c>
      <c r="P360" t="s">
        <v>81</v>
      </c>
      <c r="Q360" t="s">
        <v>82</v>
      </c>
      <c r="R360" t="s">
        <v>80</v>
      </c>
      <c r="S360" t="s">
        <v>3979</v>
      </c>
      <c r="T360" t="s">
        <v>80</v>
      </c>
      <c r="U360" t="s">
        <v>80</v>
      </c>
      <c r="V360" t="s">
        <v>2714</v>
      </c>
      <c r="W360" t="s">
        <v>546</v>
      </c>
      <c r="X360" t="s">
        <v>3980</v>
      </c>
      <c r="Y360" t="s">
        <v>3981</v>
      </c>
    </row>
    <row r="361" spans="1:25">
      <c r="A361" t="s">
        <v>3982</v>
      </c>
      <c r="B361" t="s">
        <v>2195</v>
      </c>
      <c r="C361" t="s">
        <v>29</v>
      </c>
      <c r="D361" t="s">
        <v>3983</v>
      </c>
      <c r="E361" t="s">
        <v>3984</v>
      </c>
      <c r="F361" t="s">
        <v>3985</v>
      </c>
      <c r="G361" t="s">
        <v>15</v>
      </c>
      <c r="H361" t="s">
        <v>3986</v>
      </c>
      <c r="I361" t="s">
        <v>93</v>
      </c>
      <c r="J361" t="s">
        <v>3987</v>
      </c>
      <c r="K361" t="s">
        <v>433</v>
      </c>
      <c r="L361" t="s">
        <v>125</v>
      </c>
      <c r="M361" t="s">
        <v>1524</v>
      </c>
      <c r="N361" t="s">
        <v>3988</v>
      </c>
      <c r="O361" t="s">
        <v>3989</v>
      </c>
      <c r="P361" t="s">
        <v>81</v>
      </c>
      <c r="Q361" t="s">
        <v>201</v>
      </c>
      <c r="R361" t="s">
        <v>80</v>
      </c>
      <c r="S361" t="s">
        <v>3990</v>
      </c>
      <c r="T361" t="s">
        <v>80</v>
      </c>
      <c r="U361" t="s">
        <v>80</v>
      </c>
      <c r="V361" t="s">
        <v>3991</v>
      </c>
      <c r="W361" t="s">
        <v>80</v>
      </c>
      <c r="X361" t="s">
        <v>3992</v>
      </c>
      <c r="Y361" t="s">
        <v>3993</v>
      </c>
    </row>
    <row r="362" spans="1:25">
      <c r="A362" t="s">
        <v>3994</v>
      </c>
      <c r="B362" t="s">
        <v>2195</v>
      </c>
      <c r="C362" t="s">
        <v>29</v>
      </c>
      <c r="D362" t="s">
        <v>3995</v>
      </c>
      <c r="E362" t="s">
        <v>3996</v>
      </c>
      <c r="F362" t="s">
        <v>3997</v>
      </c>
      <c r="G362" t="s">
        <v>15</v>
      </c>
      <c r="H362" t="s">
        <v>3998</v>
      </c>
      <c r="I362" t="s">
        <v>93</v>
      </c>
      <c r="J362" t="s">
        <v>1189</v>
      </c>
      <c r="K362" t="s">
        <v>139</v>
      </c>
      <c r="L362" t="s">
        <v>125</v>
      </c>
      <c r="M362" t="s">
        <v>3999</v>
      </c>
      <c r="N362" t="s">
        <v>253</v>
      </c>
      <c r="O362" t="s">
        <v>773</v>
      </c>
      <c r="P362" t="s">
        <v>81</v>
      </c>
      <c r="Q362" t="s">
        <v>99</v>
      </c>
      <c r="R362" t="s">
        <v>4000</v>
      </c>
      <c r="S362" t="s">
        <v>4001</v>
      </c>
      <c r="T362" t="s">
        <v>172</v>
      </c>
      <c r="U362" t="s">
        <v>172</v>
      </c>
      <c r="V362" t="s">
        <v>1189</v>
      </c>
      <c r="W362" t="s">
        <v>4002</v>
      </c>
      <c r="X362" t="s">
        <v>4003</v>
      </c>
      <c r="Y362" t="s">
        <v>4004</v>
      </c>
    </row>
    <row r="363" spans="1:25">
      <c r="A363" t="s">
        <v>4005</v>
      </c>
      <c r="B363" t="s">
        <v>2195</v>
      </c>
      <c r="C363" t="s">
        <v>29</v>
      </c>
      <c r="D363" t="s">
        <v>4006</v>
      </c>
      <c r="E363" t="s">
        <v>4007</v>
      </c>
      <c r="F363" t="s">
        <v>4008</v>
      </c>
      <c r="G363" t="s">
        <v>15</v>
      </c>
      <c r="H363" t="s">
        <v>4009</v>
      </c>
      <c r="I363" t="s">
        <v>93</v>
      </c>
      <c r="J363" t="s">
        <v>1189</v>
      </c>
      <c r="K363" t="s">
        <v>433</v>
      </c>
      <c r="L363" t="s">
        <v>77</v>
      </c>
      <c r="M363" t="s">
        <v>419</v>
      </c>
      <c r="N363" t="s">
        <v>708</v>
      </c>
      <c r="O363" t="s">
        <v>4010</v>
      </c>
      <c r="P363" t="s">
        <v>81</v>
      </c>
      <c r="Q363" t="s">
        <v>142</v>
      </c>
      <c r="R363" t="s">
        <v>80</v>
      </c>
      <c r="S363" t="s">
        <v>4011</v>
      </c>
      <c r="T363" t="s">
        <v>80</v>
      </c>
      <c r="U363" t="s">
        <v>80</v>
      </c>
      <c r="V363" t="s">
        <v>80</v>
      </c>
      <c r="W363" t="s">
        <v>80</v>
      </c>
      <c r="X363" t="s">
        <v>4012</v>
      </c>
      <c r="Y363" t="s">
        <v>80</v>
      </c>
    </row>
    <row r="364" spans="1:25">
      <c r="A364" t="s">
        <v>4013</v>
      </c>
      <c r="B364" t="s">
        <v>2195</v>
      </c>
      <c r="C364" t="s">
        <v>29</v>
      </c>
      <c r="D364" t="s">
        <v>4014</v>
      </c>
      <c r="E364" t="s">
        <v>4015</v>
      </c>
      <c r="F364" t="s">
        <v>4016</v>
      </c>
      <c r="G364" t="s">
        <v>15</v>
      </c>
      <c r="H364" t="s">
        <v>4017</v>
      </c>
      <c r="I364" t="s">
        <v>93</v>
      </c>
      <c r="J364" t="s">
        <v>2470</v>
      </c>
      <c r="K364" t="s">
        <v>433</v>
      </c>
      <c r="L364" t="s">
        <v>125</v>
      </c>
      <c r="M364" t="s">
        <v>1077</v>
      </c>
      <c r="N364" t="s">
        <v>4018</v>
      </c>
      <c r="O364" t="s">
        <v>310</v>
      </c>
      <c r="P364" t="s">
        <v>200</v>
      </c>
      <c r="Q364" t="s">
        <v>82</v>
      </c>
      <c r="R364" t="s">
        <v>80</v>
      </c>
      <c r="S364" t="s">
        <v>4019</v>
      </c>
      <c r="T364" t="s">
        <v>80</v>
      </c>
      <c r="U364" t="s">
        <v>80</v>
      </c>
      <c r="V364" t="s">
        <v>80</v>
      </c>
      <c r="W364" t="s">
        <v>80</v>
      </c>
      <c r="X364" t="s">
        <v>4020</v>
      </c>
      <c r="Y364" t="s">
        <v>80</v>
      </c>
    </row>
    <row r="365" spans="1:25">
      <c r="A365" t="s">
        <v>4021</v>
      </c>
      <c r="B365" t="s">
        <v>2195</v>
      </c>
      <c r="C365" t="s">
        <v>29</v>
      </c>
      <c r="D365" t="s">
        <v>4022</v>
      </c>
      <c r="E365" t="s">
        <v>4023</v>
      </c>
      <c r="F365" t="s">
        <v>4024</v>
      </c>
      <c r="G365" t="s">
        <v>15</v>
      </c>
      <c r="H365" t="s">
        <v>4025</v>
      </c>
      <c r="I365" t="s">
        <v>93</v>
      </c>
      <c r="J365" t="s">
        <v>447</v>
      </c>
      <c r="K365" t="s">
        <v>433</v>
      </c>
      <c r="L365" t="s">
        <v>77</v>
      </c>
      <c r="M365" t="s">
        <v>4026</v>
      </c>
      <c r="N365" t="s">
        <v>535</v>
      </c>
      <c r="O365" t="s">
        <v>461</v>
      </c>
      <c r="P365" t="s">
        <v>81</v>
      </c>
      <c r="Q365" t="s">
        <v>82</v>
      </c>
      <c r="R365" t="s">
        <v>80</v>
      </c>
      <c r="S365" t="s">
        <v>4026</v>
      </c>
      <c r="T365" t="s">
        <v>80</v>
      </c>
      <c r="U365" t="s">
        <v>80</v>
      </c>
      <c r="V365" t="s">
        <v>80</v>
      </c>
      <c r="W365" t="s">
        <v>80</v>
      </c>
      <c r="X365" t="s">
        <v>4027</v>
      </c>
      <c r="Y365" t="s">
        <v>4028</v>
      </c>
    </row>
    <row r="366" spans="1:25">
      <c r="A366" t="s">
        <v>4029</v>
      </c>
      <c r="B366" t="s">
        <v>2195</v>
      </c>
      <c r="C366" t="s">
        <v>29</v>
      </c>
      <c r="D366" t="s">
        <v>4030</v>
      </c>
      <c r="E366" t="s">
        <v>4031</v>
      </c>
      <c r="F366" t="s">
        <v>4032</v>
      </c>
      <c r="G366" t="s">
        <v>15</v>
      </c>
      <c r="H366" t="s">
        <v>4033</v>
      </c>
      <c r="I366" t="s">
        <v>93</v>
      </c>
      <c r="J366" t="s">
        <v>1608</v>
      </c>
      <c r="K366" t="s">
        <v>433</v>
      </c>
      <c r="L366" t="s">
        <v>125</v>
      </c>
      <c r="M366" t="s">
        <v>4034</v>
      </c>
      <c r="N366" t="s">
        <v>4035</v>
      </c>
      <c r="O366" t="s">
        <v>4036</v>
      </c>
      <c r="P366" t="s">
        <v>200</v>
      </c>
      <c r="Q366" t="s">
        <v>99</v>
      </c>
      <c r="R366" t="s">
        <v>4037</v>
      </c>
      <c r="S366" t="s">
        <v>4038</v>
      </c>
      <c r="T366" t="s">
        <v>726</v>
      </c>
      <c r="U366" t="s">
        <v>80</v>
      </c>
      <c r="V366" t="s">
        <v>242</v>
      </c>
      <c r="W366" t="s">
        <v>398</v>
      </c>
      <c r="X366" t="s">
        <v>4039</v>
      </c>
      <c r="Y366" t="s">
        <v>4040</v>
      </c>
    </row>
    <row r="367" spans="1:25">
      <c r="A367" t="s">
        <v>4041</v>
      </c>
      <c r="B367" t="s">
        <v>2195</v>
      </c>
      <c r="C367" t="s">
        <v>29</v>
      </c>
      <c r="D367" t="s">
        <v>4042</v>
      </c>
      <c r="E367" t="s">
        <v>4043</v>
      </c>
      <c r="F367" t="s">
        <v>4044</v>
      </c>
      <c r="G367" t="s">
        <v>15</v>
      </c>
      <c r="H367" t="s">
        <v>4045</v>
      </c>
      <c r="I367" t="s">
        <v>93</v>
      </c>
      <c r="J367" t="s">
        <v>432</v>
      </c>
      <c r="K367" t="s">
        <v>433</v>
      </c>
      <c r="L367" t="s">
        <v>77</v>
      </c>
      <c r="M367" t="s">
        <v>374</v>
      </c>
      <c r="N367" t="s">
        <v>727</v>
      </c>
      <c r="O367" t="s">
        <v>393</v>
      </c>
      <c r="P367" t="s">
        <v>81</v>
      </c>
      <c r="Q367" t="s">
        <v>82</v>
      </c>
      <c r="R367" t="s">
        <v>4046</v>
      </c>
      <c r="S367" t="s">
        <v>4047</v>
      </c>
      <c r="T367" t="s">
        <v>1105</v>
      </c>
      <c r="U367" t="s">
        <v>3202</v>
      </c>
      <c r="V367" t="s">
        <v>4048</v>
      </c>
      <c r="W367" t="s">
        <v>4049</v>
      </c>
      <c r="X367" t="s">
        <v>4050</v>
      </c>
      <c r="Y367" t="s">
        <v>4051</v>
      </c>
    </row>
    <row r="368" spans="1:25">
      <c r="A368" t="s">
        <v>4052</v>
      </c>
      <c r="B368" t="s">
        <v>2195</v>
      </c>
      <c r="C368" t="s">
        <v>29</v>
      </c>
      <c r="D368" t="s">
        <v>4053</v>
      </c>
      <c r="E368" t="s">
        <v>4054</v>
      </c>
      <c r="F368" t="s">
        <v>4055</v>
      </c>
      <c r="G368" t="s">
        <v>15</v>
      </c>
      <c r="H368" t="s">
        <v>4056</v>
      </c>
      <c r="I368" t="s">
        <v>93</v>
      </c>
      <c r="J368" t="s">
        <v>123</v>
      </c>
      <c r="K368" t="s">
        <v>1068</v>
      </c>
      <c r="L368" t="s">
        <v>77</v>
      </c>
      <c r="M368" t="s">
        <v>4057</v>
      </c>
      <c r="N368" t="s">
        <v>688</v>
      </c>
      <c r="O368" t="s">
        <v>80</v>
      </c>
      <c r="P368" t="s">
        <v>113</v>
      </c>
      <c r="Q368" t="s">
        <v>142</v>
      </c>
      <c r="R368" t="s">
        <v>80</v>
      </c>
      <c r="S368" t="s">
        <v>4057</v>
      </c>
      <c r="T368" t="s">
        <v>4058</v>
      </c>
      <c r="U368" t="s">
        <v>80</v>
      </c>
      <c r="V368" t="s">
        <v>80</v>
      </c>
      <c r="W368" t="s">
        <v>80</v>
      </c>
      <c r="X368" t="s">
        <v>4059</v>
      </c>
      <c r="Y368" t="s">
        <v>80</v>
      </c>
    </row>
    <row r="369" spans="1:25">
      <c r="A369" t="s">
        <v>4060</v>
      </c>
      <c r="B369" t="s">
        <v>2195</v>
      </c>
      <c r="C369" t="s">
        <v>29</v>
      </c>
      <c r="D369" t="s">
        <v>4061</v>
      </c>
      <c r="E369" t="s">
        <v>4062</v>
      </c>
      <c r="F369" t="s">
        <v>4063</v>
      </c>
      <c r="G369" t="s">
        <v>15</v>
      </c>
      <c r="H369" t="s">
        <v>4064</v>
      </c>
      <c r="I369" t="s">
        <v>93</v>
      </c>
      <c r="J369" t="s">
        <v>389</v>
      </c>
      <c r="K369" t="s">
        <v>433</v>
      </c>
      <c r="L369" t="s">
        <v>77</v>
      </c>
      <c r="M369" t="s">
        <v>4065</v>
      </c>
      <c r="N369" t="s">
        <v>258</v>
      </c>
      <c r="O369" t="s">
        <v>677</v>
      </c>
      <c r="P369" t="s">
        <v>113</v>
      </c>
      <c r="Q369" t="s">
        <v>82</v>
      </c>
      <c r="R369" t="s">
        <v>80</v>
      </c>
      <c r="S369" t="s">
        <v>4066</v>
      </c>
      <c r="T369" t="s">
        <v>80</v>
      </c>
      <c r="U369" t="s">
        <v>80</v>
      </c>
      <c r="V369" t="s">
        <v>80</v>
      </c>
      <c r="W369" t="s">
        <v>80</v>
      </c>
      <c r="X369" t="s">
        <v>4067</v>
      </c>
      <c r="Y369" t="s">
        <v>4068</v>
      </c>
    </row>
    <row r="370" spans="1:25">
      <c r="A370" t="s">
        <v>4069</v>
      </c>
      <c r="B370" t="s">
        <v>2195</v>
      </c>
      <c r="C370" t="s">
        <v>29</v>
      </c>
      <c r="D370" t="s">
        <v>4070</v>
      </c>
      <c r="E370" t="s">
        <v>4071</v>
      </c>
      <c r="F370" t="s">
        <v>4072</v>
      </c>
      <c r="G370" t="s">
        <v>15</v>
      </c>
      <c r="H370" t="s">
        <v>2151</v>
      </c>
      <c r="I370" t="s">
        <v>93</v>
      </c>
      <c r="J370" t="s">
        <v>522</v>
      </c>
      <c r="K370" t="s">
        <v>139</v>
      </c>
      <c r="L370" t="s">
        <v>77</v>
      </c>
      <c r="M370" t="s">
        <v>4073</v>
      </c>
      <c r="N370" t="s">
        <v>1649</v>
      </c>
      <c r="O370" t="s">
        <v>80</v>
      </c>
      <c r="P370" t="s">
        <v>81</v>
      </c>
      <c r="Q370" t="s">
        <v>82</v>
      </c>
      <c r="R370" t="s">
        <v>80</v>
      </c>
      <c r="S370" t="s">
        <v>4074</v>
      </c>
      <c r="T370" t="s">
        <v>3715</v>
      </c>
      <c r="U370" t="s">
        <v>4075</v>
      </c>
      <c r="V370" t="s">
        <v>80</v>
      </c>
      <c r="W370" t="s">
        <v>80</v>
      </c>
      <c r="X370" t="s">
        <v>4076</v>
      </c>
      <c r="Y370" t="s">
        <v>80</v>
      </c>
    </row>
    <row r="371" spans="1:25">
      <c r="A371" t="s">
        <v>4077</v>
      </c>
      <c r="B371" t="s">
        <v>2195</v>
      </c>
      <c r="C371" t="s">
        <v>29</v>
      </c>
      <c r="D371" t="s">
        <v>4078</v>
      </c>
      <c r="E371" t="s">
        <v>4079</v>
      </c>
      <c r="F371" t="s">
        <v>4080</v>
      </c>
      <c r="G371" t="s">
        <v>15</v>
      </c>
      <c r="H371" t="s">
        <v>4081</v>
      </c>
      <c r="I371" t="s">
        <v>93</v>
      </c>
      <c r="J371" t="s">
        <v>1608</v>
      </c>
      <c r="K371" t="s">
        <v>433</v>
      </c>
      <c r="L371" t="s">
        <v>77</v>
      </c>
      <c r="M371" t="s">
        <v>308</v>
      </c>
      <c r="N371" t="s">
        <v>258</v>
      </c>
      <c r="O371" t="s">
        <v>80</v>
      </c>
      <c r="P371" t="s">
        <v>200</v>
      </c>
      <c r="Q371" t="s">
        <v>201</v>
      </c>
      <c r="R371" t="s">
        <v>80</v>
      </c>
      <c r="S371" t="s">
        <v>4082</v>
      </c>
      <c r="T371" t="s">
        <v>80</v>
      </c>
      <c r="U371" t="s">
        <v>80</v>
      </c>
      <c r="V371" t="s">
        <v>80</v>
      </c>
      <c r="W371" t="s">
        <v>80</v>
      </c>
      <c r="X371" t="s">
        <v>4083</v>
      </c>
      <c r="Y371" t="s">
        <v>4083</v>
      </c>
    </row>
    <row r="372" spans="1:25">
      <c r="A372" t="s">
        <v>4084</v>
      </c>
      <c r="B372" t="s">
        <v>2195</v>
      </c>
      <c r="C372" t="s">
        <v>29</v>
      </c>
      <c r="D372" t="s">
        <v>4085</v>
      </c>
      <c r="E372" t="s">
        <v>4086</v>
      </c>
      <c r="F372" t="s">
        <v>4087</v>
      </c>
      <c r="G372" t="s">
        <v>15</v>
      </c>
      <c r="H372" t="s">
        <v>4088</v>
      </c>
      <c r="I372" t="s">
        <v>93</v>
      </c>
      <c r="J372" t="s">
        <v>1114</v>
      </c>
      <c r="K372" t="s">
        <v>433</v>
      </c>
      <c r="L372" t="s">
        <v>77</v>
      </c>
      <c r="M372" t="s">
        <v>498</v>
      </c>
      <c r="N372" t="s">
        <v>4089</v>
      </c>
      <c r="O372" t="s">
        <v>4090</v>
      </c>
      <c r="P372" t="s">
        <v>113</v>
      </c>
      <c r="Q372" t="s">
        <v>142</v>
      </c>
      <c r="R372" t="s">
        <v>4091</v>
      </c>
      <c r="S372" t="s">
        <v>4092</v>
      </c>
      <c r="T372" t="s">
        <v>2248</v>
      </c>
      <c r="U372" t="s">
        <v>80</v>
      </c>
      <c r="V372" t="s">
        <v>4093</v>
      </c>
      <c r="W372" t="s">
        <v>433</v>
      </c>
      <c r="X372" t="s">
        <v>4094</v>
      </c>
      <c r="Y372" t="s">
        <v>4095</v>
      </c>
    </row>
    <row r="373" spans="1:25">
      <c r="A373" t="s">
        <v>4096</v>
      </c>
      <c r="B373" t="s">
        <v>2195</v>
      </c>
      <c r="C373" t="s">
        <v>29</v>
      </c>
      <c r="D373" t="s">
        <v>4097</v>
      </c>
      <c r="E373" t="s">
        <v>4098</v>
      </c>
      <c r="F373" t="s">
        <v>4099</v>
      </c>
      <c r="G373" t="s">
        <v>15</v>
      </c>
      <c r="H373" t="s">
        <v>4100</v>
      </c>
      <c r="I373" t="s">
        <v>93</v>
      </c>
      <c r="J373" t="s">
        <v>373</v>
      </c>
      <c r="K373" t="s">
        <v>1364</v>
      </c>
      <c r="L373" t="s">
        <v>125</v>
      </c>
      <c r="M373" t="s">
        <v>4101</v>
      </c>
      <c r="N373" t="s">
        <v>4102</v>
      </c>
      <c r="O373" t="s">
        <v>461</v>
      </c>
      <c r="P373" t="s">
        <v>113</v>
      </c>
      <c r="Q373" t="s">
        <v>487</v>
      </c>
      <c r="R373" t="s">
        <v>4103</v>
      </c>
      <c r="S373" t="s">
        <v>4104</v>
      </c>
      <c r="T373" t="s">
        <v>612</v>
      </c>
      <c r="U373" t="s">
        <v>4105</v>
      </c>
      <c r="V373" t="s">
        <v>397</v>
      </c>
      <c r="W373" t="s">
        <v>4106</v>
      </c>
      <c r="X373" t="s">
        <v>4107</v>
      </c>
      <c r="Y373" t="s">
        <v>4108</v>
      </c>
    </row>
    <row r="374" spans="1:25">
      <c r="A374" t="s">
        <v>4109</v>
      </c>
      <c r="B374" t="s">
        <v>2195</v>
      </c>
      <c r="C374" t="s">
        <v>29</v>
      </c>
      <c r="D374" t="s">
        <v>4110</v>
      </c>
      <c r="E374" t="s">
        <v>4111</v>
      </c>
      <c r="F374" t="s">
        <v>4112</v>
      </c>
      <c r="G374" t="s">
        <v>15</v>
      </c>
      <c r="H374" t="s">
        <v>4113</v>
      </c>
      <c r="I374" t="s">
        <v>93</v>
      </c>
      <c r="J374" t="s">
        <v>406</v>
      </c>
      <c r="K374" t="s">
        <v>433</v>
      </c>
      <c r="L374" t="s">
        <v>77</v>
      </c>
      <c r="M374" t="s">
        <v>4114</v>
      </c>
      <c r="N374" t="s">
        <v>199</v>
      </c>
      <c r="O374" t="s">
        <v>461</v>
      </c>
      <c r="P374" t="s">
        <v>172</v>
      </c>
      <c r="Q374" t="s">
        <v>99</v>
      </c>
      <c r="R374" t="s">
        <v>80</v>
      </c>
      <c r="S374" t="s">
        <v>4115</v>
      </c>
      <c r="T374" t="s">
        <v>80</v>
      </c>
      <c r="U374" t="s">
        <v>80</v>
      </c>
      <c r="V374" t="s">
        <v>882</v>
      </c>
      <c r="W374" t="s">
        <v>4116</v>
      </c>
      <c r="X374" t="s">
        <v>4117</v>
      </c>
      <c r="Y374" t="s">
        <v>80</v>
      </c>
    </row>
    <row r="375" spans="1:25">
      <c r="A375" t="s">
        <v>4118</v>
      </c>
      <c r="B375" t="s">
        <v>2195</v>
      </c>
      <c r="C375" t="s">
        <v>29</v>
      </c>
      <c r="D375" t="s">
        <v>4119</v>
      </c>
      <c r="E375" t="s">
        <v>4120</v>
      </c>
      <c r="F375" t="s">
        <v>4121</v>
      </c>
      <c r="G375" t="s">
        <v>15</v>
      </c>
      <c r="H375" t="s">
        <v>4122</v>
      </c>
      <c r="I375" t="s">
        <v>93</v>
      </c>
      <c r="J375" t="s">
        <v>4123</v>
      </c>
      <c r="K375" t="s">
        <v>433</v>
      </c>
      <c r="L375" t="s">
        <v>125</v>
      </c>
      <c r="M375" t="s">
        <v>4124</v>
      </c>
      <c r="N375" t="s">
        <v>4125</v>
      </c>
      <c r="O375" t="s">
        <v>4126</v>
      </c>
      <c r="P375" t="s">
        <v>81</v>
      </c>
      <c r="Q375" t="s">
        <v>99</v>
      </c>
      <c r="R375" t="s">
        <v>4127</v>
      </c>
      <c r="S375" t="s">
        <v>4128</v>
      </c>
      <c r="T375" t="s">
        <v>3474</v>
      </c>
      <c r="U375" t="s">
        <v>4129</v>
      </c>
      <c r="V375" t="s">
        <v>4130</v>
      </c>
      <c r="W375" t="s">
        <v>2398</v>
      </c>
      <c r="X375" t="s">
        <v>4131</v>
      </c>
      <c r="Y375" t="s">
        <v>4132</v>
      </c>
    </row>
    <row r="376" spans="1:25">
      <c r="A376" t="s">
        <v>4133</v>
      </c>
      <c r="B376" t="s">
        <v>2195</v>
      </c>
      <c r="C376" t="s">
        <v>29</v>
      </c>
      <c r="D376" t="s">
        <v>4134</v>
      </c>
      <c r="E376" t="s">
        <v>4135</v>
      </c>
      <c r="F376" t="s">
        <v>4136</v>
      </c>
      <c r="G376" t="s">
        <v>15</v>
      </c>
      <c r="H376" t="s">
        <v>4137</v>
      </c>
      <c r="I376" t="s">
        <v>93</v>
      </c>
      <c r="J376" t="s">
        <v>1199</v>
      </c>
      <c r="K376" t="s">
        <v>2493</v>
      </c>
      <c r="L376" t="s">
        <v>77</v>
      </c>
      <c r="M376" t="s">
        <v>374</v>
      </c>
      <c r="N376" t="s">
        <v>221</v>
      </c>
      <c r="O376" t="s">
        <v>80</v>
      </c>
      <c r="P376" t="s">
        <v>81</v>
      </c>
      <c r="Q376" t="s">
        <v>82</v>
      </c>
      <c r="R376" t="s">
        <v>80</v>
      </c>
      <c r="S376" t="s">
        <v>4138</v>
      </c>
      <c r="T376" t="s">
        <v>80</v>
      </c>
      <c r="U376" t="s">
        <v>80</v>
      </c>
      <c r="V376" t="s">
        <v>80</v>
      </c>
      <c r="W376" t="s">
        <v>80</v>
      </c>
      <c r="X376" t="s">
        <v>4139</v>
      </c>
      <c r="Y376" t="s">
        <v>80</v>
      </c>
    </row>
    <row r="377" spans="1:25">
      <c r="A377" t="s">
        <v>4140</v>
      </c>
      <c r="B377" t="s">
        <v>2195</v>
      </c>
      <c r="C377" t="s">
        <v>29</v>
      </c>
      <c r="D377" t="s">
        <v>4141</v>
      </c>
      <c r="E377" t="s">
        <v>4142</v>
      </c>
      <c r="F377" t="s">
        <v>4143</v>
      </c>
      <c r="G377" t="s">
        <v>15</v>
      </c>
      <c r="H377" t="s">
        <v>4144</v>
      </c>
      <c r="I377" t="s">
        <v>93</v>
      </c>
      <c r="J377" t="s">
        <v>2470</v>
      </c>
      <c r="K377" t="s">
        <v>433</v>
      </c>
      <c r="L377" t="s">
        <v>77</v>
      </c>
      <c r="M377" t="s">
        <v>1583</v>
      </c>
      <c r="N377" t="s">
        <v>2471</v>
      </c>
      <c r="O377" t="s">
        <v>80</v>
      </c>
      <c r="P377" t="s">
        <v>81</v>
      </c>
      <c r="Q377" t="s">
        <v>99</v>
      </c>
      <c r="R377" t="s">
        <v>80</v>
      </c>
      <c r="S377" t="s">
        <v>4145</v>
      </c>
      <c r="T377" t="s">
        <v>80</v>
      </c>
      <c r="U377" t="s">
        <v>80</v>
      </c>
      <c r="V377" t="s">
        <v>80</v>
      </c>
      <c r="W377" t="s">
        <v>80</v>
      </c>
      <c r="X377" t="s">
        <v>4146</v>
      </c>
      <c r="Y377" t="s">
        <v>4147</v>
      </c>
    </row>
    <row r="378" spans="1:25">
      <c r="A378" t="s">
        <v>4148</v>
      </c>
      <c r="B378" t="s">
        <v>2195</v>
      </c>
      <c r="C378" t="s">
        <v>29</v>
      </c>
      <c r="D378" t="s">
        <v>4149</v>
      </c>
      <c r="E378" t="s">
        <v>4150</v>
      </c>
      <c r="F378" t="s">
        <v>4151</v>
      </c>
      <c r="G378" t="s">
        <v>15</v>
      </c>
      <c r="H378" t="s">
        <v>4152</v>
      </c>
      <c r="I378" t="s">
        <v>93</v>
      </c>
      <c r="J378" t="s">
        <v>1199</v>
      </c>
      <c r="K378" t="s">
        <v>3671</v>
      </c>
      <c r="L378" t="s">
        <v>125</v>
      </c>
      <c r="M378" t="s">
        <v>1317</v>
      </c>
      <c r="N378" t="s">
        <v>4153</v>
      </c>
      <c r="O378" t="s">
        <v>450</v>
      </c>
      <c r="P378" t="s">
        <v>81</v>
      </c>
      <c r="Q378" t="s">
        <v>201</v>
      </c>
      <c r="R378" t="s">
        <v>80</v>
      </c>
      <c r="S378" t="s">
        <v>4154</v>
      </c>
      <c r="T378" t="s">
        <v>172</v>
      </c>
      <c r="U378" t="s">
        <v>172</v>
      </c>
      <c r="V378" t="s">
        <v>4155</v>
      </c>
      <c r="W378" t="s">
        <v>80</v>
      </c>
      <c r="X378" t="s">
        <v>4156</v>
      </c>
      <c r="Y378" t="s">
        <v>80</v>
      </c>
    </row>
    <row r="379" ht="409.5" spans="1:25">
      <c r="A379" t="s">
        <v>4157</v>
      </c>
      <c r="B379" t="s">
        <v>2195</v>
      </c>
      <c r="C379" t="s">
        <v>29</v>
      </c>
      <c r="D379" t="s">
        <v>4158</v>
      </c>
      <c r="E379" t="s">
        <v>4159</v>
      </c>
      <c r="F379" t="s">
        <v>4160</v>
      </c>
      <c r="G379" t="s">
        <v>15</v>
      </c>
      <c r="H379" t="s">
        <v>4161</v>
      </c>
      <c r="I379" t="s">
        <v>93</v>
      </c>
      <c r="J379" t="s">
        <v>2406</v>
      </c>
      <c r="K379" t="s">
        <v>433</v>
      </c>
      <c r="L379" t="s">
        <v>125</v>
      </c>
      <c r="M379" t="s">
        <v>419</v>
      </c>
      <c r="N379" t="s">
        <v>253</v>
      </c>
      <c r="O379" t="s">
        <v>310</v>
      </c>
      <c r="P379" t="s">
        <v>81</v>
      </c>
      <c r="Q379" t="s">
        <v>114</v>
      </c>
      <c r="R379" t="s">
        <v>4162</v>
      </c>
      <c r="S379" t="s">
        <v>4163</v>
      </c>
      <c r="T379" t="s">
        <v>337</v>
      </c>
      <c r="U379" t="s">
        <v>253</v>
      </c>
      <c r="V379" t="s">
        <v>2406</v>
      </c>
      <c r="W379" t="s">
        <v>80</v>
      </c>
      <c r="X379" s="1" t="s">
        <v>4164</v>
      </c>
      <c r="Y379" t="s">
        <v>4165</v>
      </c>
    </row>
    <row r="380" spans="1:25">
      <c r="A380" t="s">
        <v>4166</v>
      </c>
      <c r="B380" t="s">
        <v>2195</v>
      </c>
      <c r="C380" t="s">
        <v>29</v>
      </c>
      <c r="D380" t="s">
        <v>4167</v>
      </c>
      <c r="E380" t="s">
        <v>4168</v>
      </c>
      <c r="F380" t="s">
        <v>4169</v>
      </c>
      <c r="G380" t="s">
        <v>15</v>
      </c>
      <c r="H380" t="s">
        <v>4170</v>
      </c>
      <c r="I380" t="s">
        <v>93</v>
      </c>
      <c r="J380" t="s">
        <v>4171</v>
      </c>
      <c r="K380" t="s">
        <v>433</v>
      </c>
      <c r="L380" t="s">
        <v>77</v>
      </c>
      <c r="M380" t="s">
        <v>1077</v>
      </c>
      <c r="N380" t="s">
        <v>4172</v>
      </c>
      <c r="O380" t="s">
        <v>80</v>
      </c>
      <c r="P380" t="s">
        <v>113</v>
      </c>
      <c r="Q380" t="s">
        <v>201</v>
      </c>
      <c r="R380" t="s">
        <v>80</v>
      </c>
      <c r="S380" t="s">
        <v>4173</v>
      </c>
      <c r="T380" t="s">
        <v>80</v>
      </c>
      <c r="U380" t="s">
        <v>80</v>
      </c>
      <c r="V380" t="s">
        <v>80</v>
      </c>
      <c r="W380" t="s">
        <v>80</v>
      </c>
      <c r="X380" t="s">
        <v>4174</v>
      </c>
      <c r="Y380" t="s">
        <v>80</v>
      </c>
    </row>
    <row r="381" ht="409.5" spans="1:25">
      <c r="A381" t="s">
        <v>4175</v>
      </c>
      <c r="B381" t="s">
        <v>2195</v>
      </c>
      <c r="C381" t="s">
        <v>29</v>
      </c>
      <c r="D381" t="s">
        <v>4176</v>
      </c>
      <c r="E381" t="s">
        <v>4177</v>
      </c>
      <c r="F381" t="s">
        <v>4178</v>
      </c>
      <c r="G381" t="s">
        <v>15</v>
      </c>
      <c r="H381" t="s">
        <v>4179</v>
      </c>
      <c r="I381" t="s">
        <v>93</v>
      </c>
      <c r="J381" t="s">
        <v>389</v>
      </c>
      <c r="K381" t="s">
        <v>3215</v>
      </c>
      <c r="L381" t="s">
        <v>77</v>
      </c>
      <c r="M381" t="s">
        <v>4180</v>
      </c>
      <c r="N381" t="s">
        <v>4181</v>
      </c>
      <c r="O381" t="s">
        <v>393</v>
      </c>
      <c r="P381" t="s">
        <v>81</v>
      </c>
      <c r="Q381" t="s">
        <v>201</v>
      </c>
      <c r="R381" t="s">
        <v>4182</v>
      </c>
      <c r="S381" t="s">
        <v>4183</v>
      </c>
      <c r="T381" t="s">
        <v>1105</v>
      </c>
      <c r="U381" t="s">
        <v>1572</v>
      </c>
      <c r="V381" t="s">
        <v>4180</v>
      </c>
      <c r="W381" t="s">
        <v>4184</v>
      </c>
      <c r="X381" s="1" t="s">
        <v>4185</v>
      </c>
      <c r="Y381" t="s">
        <v>4186</v>
      </c>
    </row>
    <row r="382" spans="1:25">
      <c r="A382" t="s">
        <v>4187</v>
      </c>
      <c r="B382" t="s">
        <v>2195</v>
      </c>
      <c r="C382" t="s">
        <v>29</v>
      </c>
      <c r="D382" t="s">
        <v>4188</v>
      </c>
      <c r="E382" t="s">
        <v>4189</v>
      </c>
      <c r="F382" t="s">
        <v>4190</v>
      </c>
      <c r="G382" t="s">
        <v>15</v>
      </c>
      <c r="H382" t="s">
        <v>4191</v>
      </c>
      <c r="I382" t="s">
        <v>93</v>
      </c>
      <c r="J382" t="s">
        <v>389</v>
      </c>
      <c r="K382" t="s">
        <v>433</v>
      </c>
      <c r="L382" t="s">
        <v>125</v>
      </c>
      <c r="M382" t="s">
        <v>2589</v>
      </c>
      <c r="N382" t="s">
        <v>1484</v>
      </c>
      <c r="O382" t="s">
        <v>322</v>
      </c>
      <c r="P382" t="s">
        <v>81</v>
      </c>
      <c r="Q382" t="s">
        <v>82</v>
      </c>
      <c r="R382" t="s">
        <v>4192</v>
      </c>
      <c r="S382" t="s">
        <v>4193</v>
      </c>
      <c r="T382" t="s">
        <v>337</v>
      </c>
      <c r="U382" t="s">
        <v>836</v>
      </c>
      <c r="V382" t="s">
        <v>3593</v>
      </c>
      <c r="W382" t="s">
        <v>172</v>
      </c>
      <c r="X382" t="s">
        <v>4194</v>
      </c>
      <c r="Y382" t="s">
        <v>4195</v>
      </c>
    </row>
    <row r="383" spans="1:25">
      <c r="A383" t="s">
        <v>4196</v>
      </c>
      <c r="B383" t="s">
        <v>2195</v>
      </c>
      <c r="C383" t="s">
        <v>29</v>
      </c>
      <c r="D383" t="s">
        <v>4197</v>
      </c>
      <c r="E383" t="s">
        <v>4198</v>
      </c>
      <c r="F383" t="s">
        <v>4199</v>
      </c>
      <c r="G383" t="s">
        <v>15</v>
      </c>
      <c r="H383" t="s">
        <v>4200</v>
      </c>
      <c r="I383" t="s">
        <v>93</v>
      </c>
      <c r="J383" t="s">
        <v>389</v>
      </c>
      <c r="K383" t="s">
        <v>433</v>
      </c>
      <c r="L383" t="s">
        <v>77</v>
      </c>
      <c r="M383" t="s">
        <v>4201</v>
      </c>
      <c r="N383" t="s">
        <v>4202</v>
      </c>
      <c r="O383" t="s">
        <v>80</v>
      </c>
      <c r="P383" t="s">
        <v>113</v>
      </c>
      <c r="Q383" t="s">
        <v>201</v>
      </c>
      <c r="R383" t="s">
        <v>80</v>
      </c>
      <c r="S383" t="s">
        <v>4203</v>
      </c>
      <c r="T383" t="s">
        <v>80</v>
      </c>
      <c r="U383" t="s">
        <v>80</v>
      </c>
      <c r="V383" t="s">
        <v>80</v>
      </c>
      <c r="W383" t="s">
        <v>80</v>
      </c>
      <c r="X383" t="s">
        <v>4204</v>
      </c>
      <c r="Y383" t="s">
        <v>80</v>
      </c>
    </row>
    <row r="384" spans="1:25">
      <c r="A384" t="s">
        <v>4205</v>
      </c>
      <c r="B384" t="s">
        <v>2195</v>
      </c>
      <c r="C384" t="s">
        <v>29</v>
      </c>
      <c r="D384" t="s">
        <v>4206</v>
      </c>
      <c r="E384" t="s">
        <v>4207</v>
      </c>
      <c r="F384" t="s">
        <v>4208</v>
      </c>
      <c r="G384" t="s">
        <v>15</v>
      </c>
      <c r="H384" t="s">
        <v>4209</v>
      </c>
      <c r="I384" t="s">
        <v>93</v>
      </c>
      <c r="J384" t="s">
        <v>94</v>
      </c>
      <c r="K384" t="s">
        <v>4210</v>
      </c>
      <c r="L384" t="s">
        <v>77</v>
      </c>
      <c r="M384" t="s">
        <v>990</v>
      </c>
      <c r="N384" t="s">
        <v>1384</v>
      </c>
      <c r="O384" t="s">
        <v>80</v>
      </c>
      <c r="P384" t="s">
        <v>81</v>
      </c>
      <c r="Q384" t="s">
        <v>82</v>
      </c>
      <c r="R384" t="s">
        <v>80</v>
      </c>
      <c r="S384" t="s">
        <v>4211</v>
      </c>
      <c r="T384" t="s">
        <v>80</v>
      </c>
      <c r="U384" t="s">
        <v>80</v>
      </c>
      <c r="V384" t="s">
        <v>80</v>
      </c>
      <c r="W384" t="s">
        <v>80</v>
      </c>
      <c r="X384" t="s">
        <v>4212</v>
      </c>
      <c r="Y384" t="s">
        <v>80</v>
      </c>
    </row>
    <row r="385" spans="1:25">
      <c r="A385" t="s">
        <v>4213</v>
      </c>
      <c r="B385" t="s">
        <v>2195</v>
      </c>
      <c r="C385" t="s">
        <v>29</v>
      </c>
      <c r="D385" t="s">
        <v>4214</v>
      </c>
      <c r="E385" t="s">
        <v>4215</v>
      </c>
      <c r="F385" t="s">
        <v>4216</v>
      </c>
      <c r="G385" t="s">
        <v>15</v>
      </c>
      <c r="H385" t="s">
        <v>4217</v>
      </c>
      <c r="I385" t="s">
        <v>93</v>
      </c>
      <c r="J385" t="s">
        <v>4218</v>
      </c>
      <c r="K385" t="s">
        <v>433</v>
      </c>
      <c r="L385" t="s">
        <v>77</v>
      </c>
      <c r="M385" t="s">
        <v>4219</v>
      </c>
      <c r="N385" t="s">
        <v>1336</v>
      </c>
      <c r="O385" t="s">
        <v>80</v>
      </c>
      <c r="P385" t="s">
        <v>81</v>
      </c>
      <c r="Q385" t="s">
        <v>142</v>
      </c>
      <c r="R385" t="s">
        <v>4220</v>
      </c>
      <c r="S385" t="s">
        <v>4221</v>
      </c>
      <c r="T385" t="s">
        <v>80</v>
      </c>
      <c r="U385" t="s">
        <v>80</v>
      </c>
      <c r="V385" t="s">
        <v>932</v>
      </c>
      <c r="W385" t="s">
        <v>4222</v>
      </c>
      <c r="X385" t="s">
        <v>4223</v>
      </c>
      <c r="Y385" t="s">
        <v>4224</v>
      </c>
    </row>
    <row r="386" spans="1:25">
      <c r="A386" t="s">
        <v>4225</v>
      </c>
      <c r="B386" t="s">
        <v>2195</v>
      </c>
      <c r="C386" t="s">
        <v>29</v>
      </c>
      <c r="D386" t="s">
        <v>4226</v>
      </c>
      <c r="E386" t="s">
        <v>4227</v>
      </c>
      <c r="F386" t="s">
        <v>4228</v>
      </c>
      <c r="G386" t="s">
        <v>15</v>
      </c>
      <c r="H386" t="s">
        <v>4229</v>
      </c>
      <c r="I386" t="s">
        <v>93</v>
      </c>
      <c r="J386" t="s">
        <v>4230</v>
      </c>
      <c r="K386" t="s">
        <v>433</v>
      </c>
      <c r="L386" t="s">
        <v>77</v>
      </c>
      <c r="M386" t="s">
        <v>4231</v>
      </c>
      <c r="N386" t="s">
        <v>1384</v>
      </c>
      <c r="O386" t="s">
        <v>461</v>
      </c>
      <c r="P386" t="s">
        <v>81</v>
      </c>
      <c r="Q386" t="s">
        <v>99</v>
      </c>
      <c r="R386" t="s">
        <v>4232</v>
      </c>
      <c r="S386" t="s">
        <v>4233</v>
      </c>
      <c r="T386" t="s">
        <v>172</v>
      </c>
      <c r="U386" t="s">
        <v>172</v>
      </c>
      <c r="V386" t="s">
        <v>932</v>
      </c>
      <c r="W386" t="s">
        <v>80</v>
      </c>
      <c r="X386" t="s">
        <v>4234</v>
      </c>
      <c r="Y386" t="s">
        <v>172</v>
      </c>
    </row>
    <row r="387" spans="1:25">
      <c r="A387" t="s">
        <v>4235</v>
      </c>
      <c r="B387" t="s">
        <v>2195</v>
      </c>
      <c r="C387" t="s">
        <v>29</v>
      </c>
      <c r="D387" t="s">
        <v>4236</v>
      </c>
      <c r="E387" t="s">
        <v>4237</v>
      </c>
      <c r="F387" t="s">
        <v>4238</v>
      </c>
      <c r="G387" t="s">
        <v>15</v>
      </c>
      <c r="H387" t="s">
        <v>4239</v>
      </c>
      <c r="I387" t="s">
        <v>93</v>
      </c>
      <c r="J387" t="s">
        <v>4240</v>
      </c>
      <c r="K387" t="s">
        <v>433</v>
      </c>
      <c r="L387" t="s">
        <v>125</v>
      </c>
      <c r="M387" t="s">
        <v>4241</v>
      </c>
      <c r="N387" t="s">
        <v>408</v>
      </c>
      <c r="O387" t="s">
        <v>80</v>
      </c>
      <c r="P387" t="s">
        <v>113</v>
      </c>
      <c r="Q387" t="s">
        <v>201</v>
      </c>
      <c r="R387" t="s">
        <v>4242</v>
      </c>
      <c r="S387" t="s">
        <v>4243</v>
      </c>
      <c r="T387" t="s">
        <v>80</v>
      </c>
      <c r="U387" t="s">
        <v>80</v>
      </c>
      <c r="V387" t="s">
        <v>80</v>
      </c>
      <c r="W387" t="s">
        <v>80</v>
      </c>
      <c r="X387" t="s">
        <v>4244</v>
      </c>
      <c r="Y387" t="s">
        <v>4245</v>
      </c>
    </row>
    <row r="388" spans="1:25">
      <c r="A388" t="s">
        <v>4246</v>
      </c>
      <c r="B388" t="s">
        <v>2195</v>
      </c>
      <c r="C388" t="s">
        <v>29</v>
      </c>
      <c r="D388" t="s">
        <v>4247</v>
      </c>
      <c r="E388" t="s">
        <v>4248</v>
      </c>
      <c r="F388" t="s">
        <v>4249</v>
      </c>
      <c r="G388" t="s">
        <v>15</v>
      </c>
      <c r="H388" t="s">
        <v>4250</v>
      </c>
      <c r="I388" t="s">
        <v>93</v>
      </c>
      <c r="J388" t="s">
        <v>880</v>
      </c>
      <c r="K388" t="s">
        <v>4251</v>
      </c>
      <c r="L388" t="s">
        <v>77</v>
      </c>
      <c r="M388" t="s">
        <v>296</v>
      </c>
      <c r="N388" t="s">
        <v>4252</v>
      </c>
      <c r="O388" t="s">
        <v>254</v>
      </c>
      <c r="P388" t="s">
        <v>200</v>
      </c>
      <c r="Q388" t="s">
        <v>82</v>
      </c>
      <c r="R388" t="s">
        <v>4253</v>
      </c>
      <c r="S388" t="s">
        <v>4254</v>
      </c>
      <c r="T388" t="s">
        <v>80</v>
      </c>
      <c r="U388" t="s">
        <v>80</v>
      </c>
      <c r="V388" t="s">
        <v>80</v>
      </c>
      <c r="W388" t="s">
        <v>80</v>
      </c>
      <c r="X388" t="s">
        <v>4255</v>
      </c>
      <c r="Y388" t="s">
        <v>4256</v>
      </c>
    </row>
    <row r="389" spans="1:25">
      <c r="A389" t="s">
        <v>4257</v>
      </c>
      <c r="B389" t="s">
        <v>2195</v>
      </c>
      <c r="C389" t="s">
        <v>29</v>
      </c>
      <c r="D389" t="s">
        <v>4258</v>
      </c>
      <c r="E389" t="s">
        <v>4259</v>
      </c>
      <c r="F389" t="s">
        <v>4260</v>
      </c>
      <c r="G389" t="s">
        <v>15</v>
      </c>
      <c r="H389" t="s">
        <v>4261</v>
      </c>
      <c r="I389" t="s">
        <v>93</v>
      </c>
      <c r="J389" t="s">
        <v>1957</v>
      </c>
      <c r="K389" t="s">
        <v>433</v>
      </c>
      <c r="L389" t="s">
        <v>77</v>
      </c>
      <c r="M389" t="s">
        <v>1905</v>
      </c>
      <c r="N389" t="s">
        <v>4262</v>
      </c>
      <c r="O389" t="s">
        <v>254</v>
      </c>
      <c r="P389" t="s">
        <v>113</v>
      </c>
      <c r="Q389" t="s">
        <v>172</v>
      </c>
      <c r="R389" t="s">
        <v>80</v>
      </c>
      <c r="S389" t="s">
        <v>4263</v>
      </c>
      <c r="T389" t="s">
        <v>726</v>
      </c>
      <c r="U389" t="s">
        <v>2288</v>
      </c>
      <c r="V389" t="s">
        <v>80</v>
      </c>
      <c r="W389" t="s">
        <v>80</v>
      </c>
      <c r="X389" t="s">
        <v>4264</v>
      </c>
      <c r="Y389" t="s">
        <v>80</v>
      </c>
    </row>
    <row r="390" spans="1:25">
      <c r="A390" t="s">
        <v>4265</v>
      </c>
      <c r="B390" t="s">
        <v>2195</v>
      </c>
      <c r="C390" t="s">
        <v>29</v>
      </c>
      <c r="D390" t="s">
        <v>4266</v>
      </c>
      <c r="E390" t="s">
        <v>4267</v>
      </c>
      <c r="F390" t="s">
        <v>4268</v>
      </c>
      <c r="G390" t="s">
        <v>15</v>
      </c>
      <c r="H390" t="s">
        <v>4269</v>
      </c>
      <c r="I390" t="s">
        <v>93</v>
      </c>
      <c r="J390" t="s">
        <v>1957</v>
      </c>
      <c r="K390" t="s">
        <v>433</v>
      </c>
      <c r="L390" t="s">
        <v>1764</v>
      </c>
      <c r="M390" t="s">
        <v>2051</v>
      </c>
      <c r="N390" t="s">
        <v>4270</v>
      </c>
      <c r="O390" t="s">
        <v>80</v>
      </c>
      <c r="P390" t="s">
        <v>81</v>
      </c>
      <c r="Q390" t="s">
        <v>82</v>
      </c>
      <c r="R390" t="s">
        <v>4271</v>
      </c>
      <c r="S390" t="s">
        <v>4272</v>
      </c>
      <c r="T390" t="s">
        <v>4273</v>
      </c>
      <c r="U390" t="s">
        <v>4274</v>
      </c>
      <c r="V390" t="s">
        <v>2051</v>
      </c>
      <c r="W390" t="s">
        <v>2398</v>
      </c>
      <c r="X390" t="s">
        <v>4275</v>
      </c>
      <c r="Y390" t="s">
        <v>80</v>
      </c>
    </row>
    <row r="391" spans="1:25">
      <c r="A391" t="s">
        <v>4276</v>
      </c>
      <c r="B391" t="s">
        <v>2195</v>
      </c>
      <c r="C391" t="s">
        <v>29</v>
      </c>
      <c r="D391" t="s">
        <v>4277</v>
      </c>
      <c r="E391" t="s">
        <v>4278</v>
      </c>
      <c r="F391" t="s">
        <v>4279</v>
      </c>
      <c r="G391" t="s">
        <v>15</v>
      </c>
      <c r="H391" t="s">
        <v>4280</v>
      </c>
      <c r="I391" t="s">
        <v>93</v>
      </c>
      <c r="J391" t="s">
        <v>432</v>
      </c>
      <c r="K391" t="s">
        <v>1036</v>
      </c>
      <c r="L391" t="s">
        <v>77</v>
      </c>
      <c r="M391" t="s">
        <v>643</v>
      </c>
      <c r="N391" t="s">
        <v>253</v>
      </c>
      <c r="O391" t="s">
        <v>254</v>
      </c>
      <c r="P391" t="s">
        <v>81</v>
      </c>
      <c r="Q391" t="s">
        <v>82</v>
      </c>
      <c r="R391" t="s">
        <v>4281</v>
      </c>
      <c r="S391" t="s">
        <v>4282</v>
      </c>
      <c r="T391" t="s">
        <v>1105</v>
      </c>
      <c r="U391" t="s">
        <v>97</v>
      </c>
      <c r="V391" t="s">
        <v>432</v>
      </c>
      <c r="W391" t="s">
        <v>4283</v>
      </c>
      <c r="X391" t="s">
        <v>4284</v>
      </c>
      <c r="Y391" t="s">
        <v>4285</v>
      </c>
    </row>
    <row r="392" spans="1:25">
      <c r="A392" t="s">
        <v>4286</v>
      </c>
      <c r="B392" t="s">
        <v>2195</v>
      </c>
      <c r="C392" t="s">
        <v>29</v>
      </c>
      <c r="D392" t="s">
        <v>4287</v>
      </c>
      <c r="E392" t="s">
        <v>4288</v>
      </c>
      <c r="F392" t="s">
        <v>4289</v>
      </c>
      <c r="G392" t="s">
        <v>15</v>
      </c>
      <c r="H392" t="s">
        <v>4290</v>
      </c>
      <c r="I392" t="s">
        <v>93</v>
      </c>
      <c r="J392" t="s">
        <v>346</v>
      </c>
      <c r="K392" t="s">
        <v>433</v>
      </c>
      <c r="L392" t="s">
        <v>77</v>
      </c>
      <c r="M392" t="s">
        <v>296</v>
      </c>
      <c r="N392" t="s">
        <v>2623</v>
      </c>
      <c r="O392" t="s">
        <v>677</v>
      </c>
      <c r="P392" t="s">
        <v>81</v>
      </c>
      <c r="Q392" t="s">
        <v>142</v>
      </c>
      <c r="R392" t="s">
        <v>4291</v>
      </c>
      <c r="S392" t="s">
        <v>4292</v>
      </c>
      <c r="T392" t="s">
        <v>4293</v>
      </c>
      <c r="U392" t="s">
        <v>80</v>
      </c>
      <c r="V392" t="s">
        <v>932</v>
      </c>
      <c r="W392" t="s">
        <v>80</v>
      </c>
      <c r="X392" t="s">
        <v>4294</v>
      </c>
      <c r="Y392" t="s">
        <v>4295</v>
      </c>
    </row>
    <row r="393" spans="1:25">
      <c r="A393" t="s">
        <v>4296</v>
      </c>
      <c r="B393" t="s">
        <v>2195</v>
      </c>
      <c r="C393" t="s">
        <v>29</v>
      </c>
      <c r="D393" t="s">
        <v>4297</v>
      </c>
      <c r="E393" t="s">
        <v>4298</v>
      </c>
      <c r="F393" t="s">
        <v>4299</v>
      </c>
      <c r="G393" t="s">
        <v>15</v>
      </c>
      <c r="H393" t="s">
        <v>4300</v>
      </c>
      <c r="I393" t="s">
        <v>93</v>
      </c>
      <c r="J393" t="s">
        <v>373</v>
      </c>
      <c r="K393" t="s">
        <v>1364</v>
      </c>
      <c r="L393" t="s">
        <v>125</v>
      </c>
      <c r="M393" t="s">
        <v>4301</v>
      </c>
      <c r="N393" t="s">
        <v>4302</v>
      </c>
      <c r="O393" t="s">
        <v>4303</v>
      </c>
      <c r="P393" t="s">
        <v>113</v>
      </c>
      <c r="Q393" t="s">
        <v>142</v>
      </c>
      <c r="R393" t="s">
        <v>4304</v>
      </c>
      <c r="S393" t="s">
        <v>4301</v>
      </c>
      <c r="T393" t="s">
        <v>1367</v>
      </c>
      <c r="U393" t="s">
        <v>4305</v>
      </c>
      <c r="V393" t="s">
        <v>1095</v>
      </c>
      <c r="W393" t="s">
        <v>4306</v>
      </c>
      <c r="X393" t="s">
        <v>4307</v>
      </c>
      <c r="Y393" t="s">
        <v>4308</v>
      </c>
    </row>
    <row r="394" spans="1:25">
      <c r="A394" t="s">
        <v>4309</v>
      </c>
      <c r="B394" t="s">
        <v>2195</v>
      </c>
      <c r="C394" t="s">
        <v>29</v>
      </c>
      <c r="D394" t="s">
        <v>4310</v>
      </c>
      <c r="E394" t="s">
        <v>4311</v>
      </c>
      <c r="F394" t="s">
        <v>4312</v>
      </c>
      <c r="G394" t="s">
        <v>15</v>
      </c>
      <c r="H394" t="s">
        <v>4313</v>
      </c>
      <c r="I394" t="s">
        <v>93</v>
      </c>
      <c r="J394" t="s">
        <v>2742</v>
      </c>
      <c r="K394" t="s">
        <v>3793</v>
      </c>
      <c r="L394" t="s">
        <v>125</v>
      </c>
      <c r="M394" t="s">
        <v>3142</v>
      </c>
      <c r="N394" t="s">
        <v>253</v>
      </c>
      <c r="O394" t="s">
        <v>557</v>
      </c>
      <c r="P394" t="s">
        <v>81</v>
      </c>
      <c r="Q394" t="s">
        <v>82</v>
      </c>
      <c r="R394" t="s">
        <v>4314</v>
      </c>
      <c r="S394" t="s">
        <v>3142</v>
      </c>
      <c r="T394" t="s">
        <v>3715</v>
      </c>
      <c r="U394" t="s">
        <v>97</v>
      </c>
      <c r="V394" t="s">
        <v>4315</v>
      </c>
      <c r="W394" t="s">
        <v>80</v>
      </c>
      <c r="X394" t="s">
        <v>4316</v>
      </c>
      <c r="Y394" t="s">
        <v>80</v>
      </c>
    </row>
    <row r="395" ht="409.5" spans="1:25">
      <c r="A395" t="s">
        <v>4317</v>
      </c>
      <c r="B395" t="s">
        <v>2195</v>
      </c>
      <c r="C395" t="s">
        <v>29</v>
      </c>
      <c r="D395" t="s">
        <v>4318</v>
      </c>
      <c r="E395" t="s">
        <v>4319</v>
      </c>
      <c r="F395" t="s">
        <v>4320</v>
      </c>
      <c r="G395" t="s">
        <v>15</v>
      </c>
      <c r="H395" t="s">
        <v>4321</v>
      </c>
      <c r="I395" t="s">
        <v>93</v>
      </c>
      <c r="J395" t="s">
        <v>3439</v>
      </c>
      <c r="K395" t="s">
        <v>433</v>
      </c>
      <c r="L395" t="s">
        <v>125</v>
      </c>
      <c r="M395" t="s">
        <v>4322</v>
      </c>
      <c r="N395" t="s">
        <v>4323</v>
      </c>
      <c r="O395" t="s">
        <v>254</v>
      </c>
      <c r="P395" t="s">
        <v>200</v>
      </c>
      <c r="Q395" t="s">
        <v>114</v>
      </c>
      <c r="R395" t="s">
        <v>4324</v>
      </c>
      <c r="S395" t="s">
        <v>4325</v>
      </c>
      <c r="T395" t="s">
        <v>80</v>
      </c>
      <c r="U395" t="s">
        <v>80</v>
      </c>
      <c r="V395" t="s">
        <v>80</v>
      </c>
      <c r="W395" t="s">
        <v>4326</v>
      </c>
      <c r="X395" s="1" t="s">
        <v>4327</v>
      </c>
      <c r="Y395" t="s">
        <v>4328</v>
      </c>
    </row>
    <row r="396" spans="1:25">
      <c r="A396" t="s">
        <v>4329</v>
      </c>
      <c r="B396" t="s">
        <v>2195</v>
      </c>
      <c r="C396" t="s">
        <v>29</v>
      </c>
      <c r="D396" t="s">
        <v>4330</v>
      </c>
      <c r="E396" t="s">
        <v>4331</v>
      </c>
      <c r="F396" t="s">
        <v>4332</v>
      </c>
      <c r="G396" t="s">
        <v>15</v>
      </c>
      <c r="H396" t="s">
        <v>4333</v>
      </c>
      <c r="I396" t="s">
        <v>93</v>
      </c>
      <c r="J396" t="s">
        <v>1608</v>
      </c>
      <c r="K396" t="s">
        <v>1373</v>
      </c>
      <c r="L396" t="s">
        <v>125</v>
      </c>
      <c r="M396" t="s">
        <v>4334</v>
      </c>
      <c r="N396" t="s">
        <v>1649</v>
      </c>
      <c r="O396" t="s">
        <v>4335</v>
      </c>
      <c r="P396" t="s">
        <v>81</v>
      </c>
      <c r="Q396" t="s">
        <v>82</v>
      </c>
      <c r="R396" t="s">
        <v>4336</v>
      </c>
      <c r="S396" t="s">
        <v>4337</v>
      </c>
      <c r="T396" t="s">
        <v>726</v>
      </c>
      <c r="U396" t="s">
        <v>4338</v>
      </c>
      <c r="V396" t="s">
        <v>4339</v>
      </c>
      <c r="W396" t="s">
        <v>4340</v>
      </c>
      <c r="X396" t="s">
        <v>4341</v>
      </c>
      <c r="Y396" t="s">
        <v>80</v>
      </c>
    </row>
    <row r="397" spans="1:25">
      <c r="A397" t="s">
        <v>4342</v>
      </c>
      <c r="B397" t="s">
        <v>2195</v>
      </c>
      <c r="C397" t="s">
        <v>29</v>
      </c>
      <c r="D397" t="s">
        <v>4343</v>
      </c>
      <c r="E397" t="s">
        <v>4344</v>
      </c>
      <c r="F397" t="s">
        <v>4345</v>
      </c>
      <c r="G397" t="s">
        <v>15</v>
      </c>
      <c r="H397" t="s">
        <v>4346</v>
      </c>
      <c r="I397" t="s">
        <v>93</v>
      </c>
      <c r="J397" t="s">
        <v>109</v>
      </c>
      <c r="K397" t="s">
        <v>433</v>
      </c>
      <c r="L397" t="s">
        <v>125</v>
      </c>
      <c r="M397" t="s">
        <v>643</v>
      </c>
      <c r="N397" t="s">
        <v>1778</v>
      </c>
      <c r="O397" t="s">
        <v>80</v>
      </c>
      <c r="P397" t="s">
        <v>81</v>
      </c>
      <c r="Q397" t="s">
        <v>82</v>
      </c>
      <c r="R397" t="s">
        <v>80</v>
      </c>
      <c r="S397" t="s">
        <v>4347</v>
      </c>
      <c r="T397" t="s">
        <v>337</v>
      </c>
      <c r="U397" t="s">
        <v>1778</v>
      </c>
      <c r="V397" t="s">
        <v>80</v>
      </c>
      <c r="W397" t="s">
        <v>80</v>
      </c>
      <c r="X397" t="s">
        <v>4348</v>
      </c>
      <c r="Y397" t="s">
        <v>80</v>
      </c>
    </row>
    <row r="398" spans="1:25">
      <c r="A398" t="s">
        <v>4349</v>
      </c>
      <c r="B398" t="s">
        <v>2195</v>
      </c>
      <c r="C398" t="s">
        <v>29</v>
      </c>
      <c r="D398" t="s">
        <v>4350</v>
      </c>
      <c r="E398" t="s">
        <v>4351</v>
      </c>
      <c r="F398" t="s">
        <v>4352</v>
      </c>
      <c r="G398" t="s">
        <v>15</v>
      </c>
      <c r="H398" t="s">
        <v>4353</v>
      </c>
      <c r="I398" t="s">
        <v>93</v>
      </c>
      <c r="J398" t="s">
        <v>1957</v>
      </c>
      <c r="K398" t="s">
        <v>433</v>
      </c>
      <c r="L398" t="s">
        <v>77</v>
      </c>
      <c r="M398" t="s">
        <v>419</v>
      </c>
      <c r="N398" t="s">
        <v>545</v>
      </c>
      <c r="O398" t="s">
        <v>80</v>
      </c>
      <c r="P398" t="s">
        <v>81</v>
      </c>
      <c r="Q398" t="s">
        <v>82</v>
      </c>
      <c r="R398" t="s">
        <v>80</v>
      </c>
      <c r="S398" t="s">
        <v>4354</v>
      </c>
      <c r="T398" t="s">
        <v>80</v>
      </c>
      <c r="U398" t="s">
        <v>80</v>
      </c>
      <c r="V398" t="s">
        <v>80</v>
      </c>
      <c r="W398" t="s">
        <v>80</v>
      </c>
      <c r="X398" t="s">
        <v>4355</v>
      </c>
      <c r="Y398" t="s">
        <v>4356</v>
      </c>
    </row>
    <row r="399" spans="1:25">
      <c r="A399" t="s">
        <v>4357</v>
      </c>
      <c r="B399" t="s">
        <v>2195</v>
      </c>
      <c r="C399" t="s">
        <v>29</v>
      </c>
      <c r="D399" t="s">
        <v>4358</v>
      </c>
      <c r="E399" t="s">
        <v>4359</v>
      </c>
      <c r="F399" t="s">
        <v>4360</v>
      </c>
      <c r="G399" t="s">
        <v>15</v>
      </c>
      <c r="H399" t="s">
        <v>3335</v>
      </c>
      <c r="I399" t="s">
        <v>93</v>
      </c>
      <c r="J399" t="s">
        <v>94</v>
      </c>
      <c r="K399" t="s">
        <v>3671</v>
      </c>
      <c r="L399" t="s">
        <v>77</v>
      </c>
      <c r="M399" t="s">
        <v>296</v>
      </c>
      <c r="N399" t="s">
        <v>1778</v>
      </c>
      <c r="O399" t="s">
        <v>80</v>
      </c>
      <c r="P399" t="s">
        <v>113</v>
      </c>
      <c r="Q399" t="s">
        <v>114</v>
      </c>
      <c r="R399" t="s">
        <v>80</v>
      </c>
      <c r="S399" t="s">
        <v>4361</v>
      </c>
      <c r="T399" t="s">
        <v>4362</v>
      </c>
      <c r="U399" t="s">
        <v>1744</v>
      </c>
      <c r="V399" t="s">
        <v>80</v>
      </c>
      <c r="W399" t="s">
        <v>80</v>
      </c>
      <c r="X399" t="s">
        <v>4363</v>
      </c>
      <c r="Y399" t="s">
        <v>80</v>
      </c>
    </row>
    <row r="400" spans="1:25">
      <c r="A400" t="s">
        <v>4364</v>
      </c>
      <c r="B400" t="s">
        <v>2195</v>
      </c>
      <c r="C400" t="s">
        <v>29</v>
      </c>
      <c r="D400" t="s">
        <v>4365</v>
      </c>
      <c r="E400" t="s">
        <v>4366</v>
      </c>
      <c r="F400" t="s">
        <v>4367</v>
      </c>
      <c r="G400" t="s">
        <v>15</v>
      </c>
      <c r="H400" t="s">
        <v>4368</v>
      </c>
      <c r="I400" t="s">
        <v>93</v>
      </c>
      <c r="J400" t="s">
        <v>522</v>
      </c>
      <c r="K400" t="s">
        <v>433</v>
      </c>
      <c r="L400" t="s">
        <v>609</v>
      </c>
      <c r="M400" t="s">
        <v>4369</v>
      </c>
      <c r="N400" t="s">
        <v>336</v>
      </c>
      <c r="O400" t="s">
        <v>80</v>
      </c>
      <c r="P400" t="s">
        <v>200</v>
      </c>
      <c r="Q400" t="s">
        <v>82</v>
      </c>
      <c r="R400" t="s">
        <v>4370</v>
      </c>
      <c r="S400" t="s">
        <v>4371</v>
      </c>
      <c r="T400" t="s">
        <v>80</v>
      </c>
      <c r="U400" t="s">
        <v>80</v>
      </c>
      <c r="V400" t="s">
        <v>80</v>
      </c>
      <c r="W400" t="s">
        <v>80</v>
      </c>
      <c r="X400" t="s">
        <v>4372</v>
      </c>
      <c r="Y400" t="s">
        <v>80</v>
      </c>
    </row>
    <row r="401" spans="1:25">
      <c r="A401" t="s">
        <v>4373</v>
      </c>
      <c r="B401" t="s">
        <v>2195</v>
      </c>
      <c r="C401" t="s">
        <v>29</v>
      </c>
      <c r="D401" t="s">
        <v>4374</v>
      </c>
      <c r="E401" t="s">
        <v>4375</v>
      </c>
      <c r="F401" t="s">
        <v>4376</v>
      </c>
      <c r="G401" t="s">
        <v>15</v>
      </c>
      <c r="H401" t="s">
        <v>4377</v>
      </c>
      <c r="I401" t="s">
        <v>93</v>
      </c>
      <c r="J401" t="s">
        <v>1957</v>
      </c>
      <c r="K401" t="s">
        <v>3793</v>
      </c>
      <c r="L401" t="s">
        <v>125</v>
      </c>
      <c r="M401" t="s">
        <v>374</v>
      </c>
      <c r="N401" t="s">
        <v>4378</v>
      </c>
      <c r="O401" t="s">
        <v>80</v>
      </c>
      <c r="P401" t="s">
        <v>81</v>
      </c>
      <c r="Q401" t="s">
        <v>255</v>
      </c>
      <c r="R401" t="s">
        <v>80</v>
      </c>
      <c r="S401" t="s">
        <v>4379</v>
      </c>
      <c r="T401" t="s">
        <v>80</v>
      </c>
      <c r="U401" t="s">
        <v>80</v>
      </c>
      <c r="V401" t="s">
        <v>80</v>
      </c>
      <c r="W401" t="s">
        <v>80</v>
      </c>
      <c r="X401" t="s">
        <v>4380</v>
      </c>
      <c r="Y401" t="s">
        <v>80</v>
      </c>
    </row>
    <row r="402" spans="1:25">
      <c r="A402" t="s">
        <v>4381</v>
      </c>
      <c r="B402" t="s">
        <v>2195</v>
      </c>
      <c r="C402" t="s">
        <v>29</v>
      </c>
      <c r="D402" t="s">
        <v>4382</v>
      </c>
      <c r="E402" t="s">
        <v>4383</v>
      </c>
      <c r="F402" t="s">
        <v>4384</v>
      </c>
      <c r="G402" t="s">
        <v>15</v>
      </c>
      <c r="H402" t="s">
        <v>4385</v>
      </c>
      <c r="I402" t="s">
        <v>93</v>
      </c>
      <c r="J402" t="s">
        <v>522</v>
      </c>
      <c r="K402" t="s">
        <v>2493</v>
      </c>
      <c r="L402" t="s">
        <v>77</v>
      </c>
      <c r="M402" t="s">
        <v>296</v>
      </c>
      <c r="N402" t="s">
        <v>4386</v>
      </c>
      <c r="O402" t="s">
        <v>80</v>
      </c>
      <c r="P402" t="s">
        <v>200</v>
      </c>
      <c r="Q402" t="s">
        <v>82</v>
      </c>
      <c r="R402" t="s">
        <v>80</v>
      </c>
      <c r="S402" t="s">
        <v>1544</v>
      </c>
      <c r="T402" t="s">
        <v>80</v>
      </c>
      <c r="U402" t="s">
        <v>80</v>
      </c>
      <c r="V402" t="s">
        <v>80</v>
      </c>
      <c r="W402" t="s">
        <v>80</v>
      </c>
      <c r="X402" t="s">
        <v>4387</v>
      </c>
      <c r="Y402" t="s">
        <v>80</v>
      </c>
    </row>
    <row r="403" spans="1:25">
      <c r="A403" t="s">
        <v>4388</v>
      </c>
      <c r="B403" t="s">
        <v>2195</v>
      </c>
      <c r="C403" t="s">
        <v>29</v>
      </c>
      <c r="D403" t="s">
        <v>4389</v>
      </c>
      <c r="E403" t="s">
        <v>4390</v>
      </c>
      <c r="F403" t="s">
        <v>4391</v>
      </c>
      <c r="G403" t="s">
        <v>15</v>
      </c>
      <c r="H403" t="s">
        <v>4392</v>
      </c>
      <c r="I403" t="s">
        <v>93</v>
      </c>
      <c r="J403" t="s">
        <v>109</v>
      </c>
      <c r="K403" t="s">
        <v>433</v>
      </c>
      <c r="L403" t="s">
        <v>77</v>
      </c>
      <c r="M403" t="s">
        <v>296</v>
      </c>
      <c r="N403" t="s">
        <v>3427</v>
      </c>
      <c r="O403" t="s">
        <v>4393</v>
      </c>
      <c r="P403" t="s">
        <v>81</v>
      </c>
      <c r="Q403" t="s">
        <v>82</v>
      </c>
      <c r="R403" t="s">
        <v>4394</v>
      </c>
      <c r="S403" t="s">
        <v>1633</v>
      </c>
      <c r="T403" t="s">
        <v>4395</v>
      </c>
      <c r="U403" t="s">
        <v>3427</v>
      </c>
      <c r="V403" t="s">
        <v>932</v>
      </c>
      <c r="W403" t="s">
        <v>80</v>
      </c>
      <c r="X403" t="s">
        <v>4396</v>
      </c>
      <c r="Y403" t="s">
        <v>4397</v>
      </c>
    </row>
    <row r="404" spans="1:25">
      <c r="A404" t="s">
        <v>4398</v>
      </c>
      <c r="B404" t="s">
        <v>2195</v>
      </c>
      <c r="C404" t="s">
        <v>29</v>
      </c>
      <c r="D404" t="s">
        <v>4399</v>
      </c>
      <c r="E404" t="s">
        <v>4400</v>
      </c>
      <c r="F404" t="s">
        <v>4401</v>
      </c>
      <c r="G404" t="s">
        <v>15</v>
      </c>
      <c r="H404" t="s">
        <v>4402</v>
      </c>
      <c r="I404" t="s">
        <v>93</v>
      </c>
      <c r="J404" t="s">
        <v>1262</v>
      </c>
      <c r="K404" t="s">
        <v>2050</v>
      </c>
      <c r="L404" t="s">
        <v>77</v>
      </c>
      <c r="M404" t="s">
        <v>296</v>
      </c>
      <c r="N404" t="s">
        <v>4403</v>
      </c>
      <c r="O404" t="s">
        <v>80</v>
      </c>
      <c r="P404" t="s">
        <v>81</v>
      </c>
      <c r="Q404" t="s">
        <v>82</v>
      </c>
      <c r="R404" t="s">
        <v>80</v>
      </c>
      <c r="S404" t="s">
        <v>4404</v>
      </c>
      <c r="T404" t="s">
        <v>4405</v>
      </c>
      <c r="U404" t="s">
        <v>4406</v>
      </c>
      <c r="V404" t="s">
        <v>2967</v>
      </c>
      <c r="W404" t="s">
        <v>80</v>
      </c>
      <c r="X404" t="s">
        <v>4407</v>
      </c>
      <c r="Y404" t="s">
        <v>80</v>
      </c>
    </row>
    <row r="405" spans="1:25">
      <c r="A405" t="s">
        <v>4408</v>
      </c>
      <c r="B405" t="s">
        <v>2195</v>
      </c>
      <c r="C405" t="s">
        <v>29</v>
      </c>
      <c r="D405" t="s">
        <v>4409</v>
      </c>
      <c r="E405" t="s">
        <v>4410</v>
      </c>
      <c r="F405" t="s">
        <v>4411</v>
      </c>
      <c r="G405" t="s">
        <v>15</v>
      </c>
      <c r="H405" t="s">
        <v>4412</v>
      </c>
      <c r="I405" t="s">
        <v>93</v>
      </c>
      <c r="J405" t="s">
        <v>4413</v>
      </c>
      <c r="K405" t="s">
        <v>347</v>
      </c>
      <c r="L405" t="s">
        <v>77</v>
      </c>
      <c r="M405" t="s">
        <v>1077</v>
      </c>
      <c r="N405" t="s">
        <v>243</v>
      </c>
      <c r="O405" t="s">
        <v>80</v>
      </c>
      <c r="P405" t="s">
        <v>81</v>
      </c>
      <c r="Q405" t="s">
        <v>201</v>
      </c>
      <c r="R405" t="s">
        <v>80</v>
      </c>
      <c r="S405" t="s">
        <v>4414</v>
      </c>
      <c r="T405" t="s">
        <v>3715</v>
      </c>
      <c r="U405" t="s">
        <v>4415</v>
      </c>
      <c r="V405" t="s">
        <v>4416</v>
      </c>
      <c r="W405" t="s">
        <v>172</v>
      </c>
      <c r="X405" t="s">
        <v>4417</v>
      </c>
      <c r="Y405" t="s">
        <v>80</v>
      </c>
    </row>
    <row r="406" spans="1:25">
      <c r="A406" t="s">
        <v>4418</v>
      </c>
      <c r="B406" t="s">
        <v>2195</v>
      </c>
      <c r="C406" t="s">
        <v>29</v>
      </c>
      <c r="D406" t="s">
        <v>4419</v>
      </c>
      <c r="E406" t="s">
        <v>4420</v>
      </c>
      <c r="F406" t="s">
        <v>4421</v>
      </c>
      <c r="G406" t="s">
        <v>15</v>
      </c>
      <c r="H406" t="s">
        <v>4422</v>
      </c>
      <c r="I406" t="s">
        <v>93</v>
      </c>
      <c r="J406" t="s">
        <v>109</v>
      </c>
      <c r="K406" t="s">
        <v>1364</v>
      </c>
      <c r="L406" t="s">
        <v>77</v>
      </c>
      <c r="M406" t="s">
        <v>308</v>
      </c>
      <c r="N406" t="s">
        <v>4423</v>
      </c>
      <c r="O406" t="s">
        <v>80</v>
      </c>
      <c r="P406" t="s">
        <v>113</v>
      </c>
      <c r="Q406" t="s">
        <v>142</v>
      </c>
      <c r="R406" t="s">
        <v>80</v>
      </c>
      <c r="S406" t="s">
        <v>4424</v>
      </c>
      <c r="T406" t="s">
        <v>80</v>
      </c>
      <c r="U406" t="s">
        <v>80</v>
      </c>
      <c r="V406" t="s">
        <v>3593</v>
      </c>
      <c r="W406" t="s">
        <v>80</v>
      </c>
      <c r="X406" t="s">
        <v>4425</v>
      </c>
      <c r="Y406" t="s">
        <v>4426</v>
      </c>
    </row>
    <row r="407" spans="1:25">
      <c r="A407" t="s">
        <v>4427</v>
      </c>
      <c r="B407" t="s">
        <v>2195</v>
      </c>
      <c r="C407" t="s">
        <v>29</v>
      </c>
      <c r="D407" t="s">
        <v>4428</v>
      </c>
      <c r="E407" t="s">
        <v>4429</v>
      </c>
      <c r="F407" t="s">
        <v>4430</v>
      </c>
      <c r="G407" t="s">
        <v>15</v>
      </c>
      <c r="H407" t="s">
        <v>1372</v>
      </c>
      <c r="I407" t="s">
        <v>93</v>
      </c>
      <c r="J407" t="s">
        <v>389</v>
      </c>
      <c r="K407" t="s">
        <v>433</v>
      </c>
      <c r="L407" t="s">
        <v>125</v>
      </c>
      <c r="M407" t="s">
        <v>4431</v>
      </c>
      <c r="N407" t="s">
        <v>435</v>
      </c>
      <c r="O407" t="s">
        <v>80</v>
      </c>
      <c r="P407" t="s">
        <v>81</v>
      </c>
      <c r="Q407" t="s">
        <v>82</v>
      </c>
      <c r="R407" t="s">
        <v>4432</v>
      </c>
      <c r="S407" t="s">
        <v>4433</v>
      </c>
      <c r="T407" t="s">
        <v>204</v>
      </c>
      <c r="U407" t="s">
        <v>1778</v>
      </c>
      <c r="V407" t="s">
        <v>4434</v>
      </c>
      <c r="W407" t="s">
        <v>4435</v>
      </c>
      <c r="X407" t="s">
        <v>4436</v>
      </c>
      <c r="Y407" t="s">
        <v>4437</v>
      </c>
    </row>
    <row r="408" spans="1:25">
      <c r="A408" t="s">
        <v>4438</v>
      </c>
      <c r="B408" t="s">
        <v>2195</v>
      </c>
      <c r="C408" t="s">
        <v>29</v>
      </c>
      <c r="D408" t="s">
        <v>4439</v>
      </c>
      <c r="E408" t="s">
        <v>4440</v>
      </c>
      <c r="F408" t="s">
        <v>4441</v>
      </c>
      <c r="G408" t="s">
        <v>15</v>
      </c>
      <c r="H408" t="s">
        <v>4442</v>
      </c>
      <c r="I408" t="s">
        <v>93</v>
      </c>
      <c r="J408" t="s">
        <v>4443</v>
      </c>
      <c r="K408" t="s">
        <v>4444</v>
      </c>
      <c r="L408" t="s">
        <v>77</v>
      </c>
      <c r="M408" t="s">
        <v>419</v>
      </c>
      <c r="N408" t="s">
        <v>392</v>
      </c>
      <c r="O408" t="s">
        <v>310</v>
      </c>
      <c r="P408" t="s">
        <v>81</v>
      </c>
      <c r="Q408" t="s">
        <v>82</v>
      </c>
      <c r="R408" t="s">
        <v>4445</v>
      </c>
      <c r="S408" t="s">
        <v>4446</v>
      </c>
      <c r="T408" t="s">
        <v>1105</v>
      </c>
      <c r="U408" t="s">
        <v>2770</v>
      </c>
      <c r="V408" t="s">
        <v>932</v>
      </c>
      <c r="W408" t="s">
        <v>4447</v>
      </c>
      <c r="X408" t="s">
        <v>4448</v>
      </c>
      <c r="Y408" t="s">
        <v>4449</v>
      </c>
    </row>
    <row r="409" spans="1:25">
      <c r="A409" t="s">
        <v>4450</v>
      </c>
      <c r="B409" t="s">
        <v>2195</v>
      </c>
      <c r="C409" t="s">
        <v>29</v>
      </c>
      <c r="D409" t="s">
        <v>4451</v>
      </c>
      <c r="E409" t="s">
        <v>4452</v>
      </c>
      <c r="F409" t="s">
        <v>4453</v>
      </c>
      <c r="G409" t="s">
        <v>15</v>
      </c>
      <c r="H409" t="s">
        <v>4454</v>
      </c>
      <c r="I409" t="s">
        <v>93</v>
      </c>
      <c r="J409" t="s">
        <v>94</v>
      </c>
      <c r="K409" t="s">
        <v>433</v>
      </c>
      <c r="L409" t="s">
        <v>77</v>
      </c>
      <c r="M409" t="s">
        <v>4455</v>
      </c>
      <c r="N409" t="s">
        <v>243</v>
      </c>
      <c r="O409" t="s">
        <v>1471</v>
      </c>
      <c r="P409" t="s">
        <v>81</v>
      </c>
      <c r="Q409" t="s">
        <v>82</v>
      </c>
      <c r="R409" t="s">
        <v>4456</v>
      </c>
      <c r="S409" t="s">
        <v>4457</v>
      </c>
      <c r="T409" t="s">
        <v>4273</v>
      </c>
      <c r="U409" t="s">
        <v>243</v>
      </c>
      <c r="V409" t="s">
        <v>4458</v>
      </c>
      <c r="W409" t="s">
        <v>4459</v>
      </c>
      <c r="X409" t="s">
        <v>4460</v>
      </c>
      <c r="Y409" t="s">
        <v>4461</v>
      </c>
    </row>
    <row r="410" spans="1:25">
      <c r="A410" t="s">
        <v>4462</v>
      </c>
      <c r="B410" t="s">
        <v>2195</v>
      </c>
      <c r="C410" t="s">
        <v>29</v>
      </c>
      <c r="D410" t="s">
        <v>4463</v>
      </c>
      <c r="E410" t="s">
        <v>4464</v>
      </c>
      <c r="F410" t="s">
        <v>4465</v>
      </c>
      <c r="G410" t="s">
        <v>15</v>
      </c>
      <c r="H410" t="s">
        <v>4466</v>
      </c>
      <c r="I410" t="s">
        <v>93</v>
      </c>
      <c r="J410" t="s">
        <v>94</v>
      </c>
      <c r="K410" t="s">
        <v>433</v>
      </c>
      <c r="L410" t="s">
        <v>77</v>
      </c>
      <c r="M410" t="s">
        <v>4467</v>
      </c>
      <c r="N410" t="s">
        <v>1336</v>
      </c>
      <c r="O410" t="s">
        <v>4468</v>
      </c>
      <c r="P410" t="s">
        <v>81</v>
      </c>
      <c r="Q410" t="s">
        <v>82</v>
      </c>
      <c r="R410" t="s">
        <v>4469</v>
      </c>
      <c r="S410" t="s">
        <v>4470</v>
      </c>
      <c r="T410" t="s">
        <v>172</v>
      </c>
      <c r="U410" t="s">
        <v>172</v>
      </c>
      <c r="V410" t="s">
        <v>4471</v>
      </c>
      <c r="W410" t="s">
        <v>172</v>
      </c>
      <c r="X410" t="s">
        <v>4472</v>
      </c>
      <c r="Y410" t="s">
        <v>4473</v>
      </c>
    </row>
    <row r="411" spans="1:25">
      <c r="A411" t="s">
        <v>4474</v>
      </c>
      <c r="B411" t="s">
        <v>2195</v>
      </c>
      <c r="C411" t="s">
        <v>29</v>
      </c>
      <c r="D411" t="s">
        <v>4475</v>
      </c>
      <c r="E411" t="s">
        <v>4476</v>
      </c>
      <c r="F411" t="s">
        <v>4477</v>
      </c>
      <c r="G411" t="s">
        <v>15</v>
      </c>
      <c r="H411" t="s">
        <v>4478</v>
      </c>
      <c r="I411" t="s">
        <v>93</v>
      </c>
      <c r="J411" t="s">
        <v>373</v>
      </c>
      <c r="K411" t="s">
        <v>433</v>
      </c>
      <c r="L411" t="s">
        <v>77</v>
      </c>
      <c r="M411" t="s">
        <v>622</v>
      </c>
      <c r="N411" t="s">
        <v>4479</v>
      </c>
      <c r="O411" t="s">
        <v>80</v>
      </c>
      <c r="P411" t="s">
        <v>113</v>
      </c>
      <c r="Q411" t="s">
        <v>142</v>
      </c>
      <c r="R411" t="s">
        <v>80</v>
      </c>
      <c r="S411" t="s">
        <v>4480</v>
      </c>
      <c r="T411" t="s">
        <v>80</v>
      </c>
      <c r="U411" t="s">
        <v>80</v>
      </c>
      <c r="V411" t="s">
        <v>80</v>
      </c>
      <c r="W411" t="s">
        <v>80</v>
      </c>
      <c r="X411" t="s">
        <v>4481</v>
      </c>
      <c r="Y411" t="s">
        <v>80</v>
      </c>
    </row>
    <row r="412" spans="1:25">
      <c r="A412" t="s">
        <v>4482</v>
      </c>
      <c r="B412" t="s">
        <v>2195</v>
      </c>
      <c r="C412" t="s">
        <v>29</v>
      </c>
      <c r="D412" t="s">
        <v>4483</v>
      </c>
      <c r="E412" t="s">
        <v>4484</v>
      </c>
      <c r="F412" t="s">
        <v>4485</v>
      </c>
      <c r="G412" t="s">
        <v>15</v>
      </c>
      <c r="H412" t="s">
        <v>4486</v>
      </c>
      <c r="I412" t="s">
        <v>93</v>
      </c>
      <c r="J412" t="s">
        <v>633</v>
      </c>
      <c r="K412" t="s">
        <v>1068</v>
      </c>
      <c r="L412" t="s">
        <v>125</v>
      </c>
      <c r="M412" t="s">
        <v>407</v>
      </c>
      <c r="N412" t="s">
        <v>556</v>
      </c>
      <c r="O412" t="s">
        <v>461</v>
      </c>
      <c r="P412" t="s">
        <v>81</v>
      </c>
      <c r="Q412" t="s">
        <v>114</v>
      </c>
      <c r="R412" t="s">
        <v>80</v>
      </c>
      <c r="S412" t="s">
        <v>4487</v>
      </c>
      <c r="T412" t="s">
        <v>726</v>
      </c>
      <c r="U412" t="s">
        <v>4488</v>
      </c>
      <c r="V412" t="s">
        <v>932</v>
      </c>
      <c r="W412" t="s">
        <v>80</v>
      </c>
      <c r="X412" t="s">
        <v>4489</v>
      </c>
      <c r="Y412" t="s">
        <v>4490</v>
      </c>
    </row>
    <row r="413" spans="1:25">
      <c r="A413" t="s">
        <v>4491</v>
      </c>
      <c r="B413" t="s">
        <v>2195</v>
      </c>
      <c r="C413" t="s">
        <v>29</v>
      </c>
      <c r="D413" t="s">
        <v>4492</v>
      </c>
      <c r="E413" t="s">
        <v>4493</v>
      </c>
      <c r="F413" t="s">
        <v>4494</v>
      </c>
      <c r="G413" t="s">
        <v>15</v>
      </c>
      <c r="H413" t="s">
        <v>4495</v>
      </c>
      <c r="I413" t="s">
        <v>93</v>
      </c>
      <c r="J413" t="s">
        <v>4496</v>
      </c>
      <c r="K413" t="s">
        <v>433</v>
      </c>
      <c r="L413" t="s">
        <v>77</v>
      </c>
      <c r="M413" t="s">
        <v>4497</v>
      </c>
      <c r="N413" t="s">
        <v>4498</v>
      </c>
      <c r="O413" t="s">
        <v>80</v>
      </c>
      <c r="P413" t="s">
        <v>113</v>
      </c>
      <c r="Q413" t="s">
        <v>142</v>
      </c>
      <c r="R413" t="s">
        <v>80</v>
      </c>
      <c r="S413" t="s">
        <v>1544</v>
      </c>
      <c r="T413" t="s">
        <v>1105</v>
      </c>
      <c r="U413" t="s">
        <v>4499</v>
      </c>
      <c r="V413" t="s">
        <v>80</v>
      </c>
      <c r="W413" t="s">
        <v>80</v>
      </c>
      <c r="X413" t="s">
        <v>4500</v>
      </c>
      <c r="Y413" t="s">
        <v>80</v>
      </c>
    </row>
    <row r="414" spans="1:25">
      <c r="A414" t="s">
        <v>4501</v>
      </c>
      <c r="B414" t="s">
        <v>2195</v>
      </c>
      <c r="C414" t="s">
        <v>29</v>
      </c>
      <c r="D414" t="s">
        <v>4502</v>
      </c>
      <c r="E414" t="s">
        <v>4503</v>
      </c>
      <c r="F414" t="s">
        <v>4504</v>
      </c>
      <c r="G414" t="s">
        <v>15</v>
      </c>
      <c r="H414" t="s">
        <v>4217</v>
      </c>
      <c r="I414" t="s">
        <v>93</v>
      </c>
      <c r="J414" t="s">
        <v>473</v>
      </c>
      <c r="K414" t="s">
        <v>433</v>
      </c>
      <c r="L414" t="s">
        <v>77</v>
      </c>
      <c r="M414" t="s">
        <v>622</v>
      </c>
      <c r="N414" t="s">
        <v>243</v>
      </c>
      <c r="O414" t="s">
        <v>80</v>
      </c>
      <c r="P414" t="s">
        <v>81</v>
      </c>
      <c r="Q414" t="s">
        <v>99</v>
      </c>
      <c r="R414" t="s">
        <v>4505</v>
      </c>
      <c r="S414" t="s">
        <v>4506</v>
      </c>
      <c r="T414" t="s">
        <v>4507</v>
      </c>
      <c r="U414" t="s">
        <v>1384</v>
      </c>
      <c r="V414" t="s">
        <v>80</v>
      </c>
      <c r="W414" t="s">
        <v>80</v>
      </c>
      <c r="X414" t="s">
        <v>4508</v>
      </c>
      <c r="Y414" t="s">
        <v>4509</v>
      </c>
    </row>
    <row r="415" spans="1:25">
      <c r="A415" t="s">
        <v>4510</v>
      </c>
      <c r="B415" t="s">
        <v>2195</v>
      </c>
      <c r="C415" t="s">
        <v>29</v>
      </c>
      <c r="D415" t="s">
        <v>4511</v>
      </c>
      <c r="E415" t="s">
        <v>4512</v>
      </c>
      <c r="F415" t="s">
        <v>4513</v>
      </c>
      <c r="G415" t="s">
        <v>15</v>
      </c>
      <c r="H415" t="s">
        <v>4514</v>
      </c>
      <c r="I415" t="s">
        <v>93</v>
      </c>
      <c r="J415" t="s">
        <v>1047</v>
      </c>
      <c r="K415" t="s">
        <v>433</v>
      </c>
      <c r="L415" t="s">
        <v>125</v>
      </c>
      <c r="M415" t="s">
        <v>797</v>
      </c>
      <c r="N415" t="s">
        <v>321</v>
      </c>
      <c r="O415" t="s">
        <v>4515</v>
      </c>
      <c r="P415" t="s">
        <v>81</v>
      </c>
      <c r="Q415" t="s">
        <v>201</v>
      </c>
      <c r="R415" t="s">
        <v>4516</v>
      </c>
      <c r="S415" t="s">
        <v>4517</v>
      </c>
      <c r="T415" t="s">
        <v>1105</v>
      </c>
      <c r="U415" t="s">
        <v>4518</v>
      </c>
      <c r="V415" t="s">
        <v>4519</v>
      </c>
      <c r="W415" t="s">
        <v>4520</v>
      </c>
      <c r="X415" t="s">
        <v>4521</v>
      </c>
      <c r="Y415" t="s">
        <v>4522</v>
      </c>
    </row>
    <row r="416" spans="1:25">
      <c r="A416" t="s">
        <v>4523</v>
      </c>
      <c r="B416" t="s">
        <v>2195</v>
      </c>
      <c r="C416" t="s">
        <v>29</v>
      </c>
      <c r="D416" t="s">
        <v>4524</v>
      </c>
      <c r="E416" t="s">
        <v>4525</v>
      </c>
      <c r="F416" t="s">
        <v>4526</v>
      </c>
      <c r="G416" t="s">
        <v>15</v>
      </c>
      <c r="H416" t="s">
        <v>4377</v>
      </c>
      <c r="I416" t="s">
        <v>93</v>
      </c>
      <c r="J416" t="s">
        <v>406</v>
      </c>
      <c r="K416" t="s">
        <v>433</v>
      </c>
      <c r="L416" t="s">
        <v>77</v>
      </c>
      <c r="M416" t="s">
        <v>1135</v>
      </c>
      <c r="N416" t="s">
        <v>420</v>
      </c>
      <c r="O416" t="s">
        <v>80</v>
      </c>
      <c r="P416" t="s">
        <v>81</v>
      </c>
      <c r="Q416" t="s">
        <v>201</v>
      </c>
      <c r="R416" t="s">
        <v>80</v>
      </c>
      <c r="S416" t="s">
        <v>4527</v>
      </c>
      <c r="T416" t="s">
        <v>80</v>
      </c>
      <c r="U416" t="s">
        <v>80</v>
      </c>
      <c r="V416" t="s">
        <v>80</v>
      </c>
      <c r="W416" t="s">
        <v>80</v>
      </c>
      <c r="X416" t="s">
        <v>4528</v>
      </c>
      <c r="Y416" t="s">
        <v>80</v>
      </c>
    </row>
    <row r="417" spans="1:25">
      <c r="A417" t="s">
        <v>4529</v>
      </c>
      <c r="B417" t="s">
        <v>2195</v>
      </c>
      <c r="C417" t="s">
        <v>29</v>
      </c>
      <c r="D417" t="s">
        <v>4530</v>
      </c>
      <c r="E417" t="s">
        <v>4531</v>
      </c>
      <c r="F417" t="s">
        <v>4532</v>
      </c>
      <c r="G417" t="s">
        <v>15</v>
      </c>
      <c r="H417" t="s">
        <v>4533</v>
      </c>
      <c r="I417" t="s">
        <v>93</v>
      </c>
      <c r="J417" t="s">
        <v>4534</v>
      </c>
      <c r="K417" t="s">
        <v>1777</v>
      </c>
      <c r="L417" t="s">
        <v>125</v>
      </c>
      <c r="M417" t="s">
        <v>296</v>
      </c>
      <c r="N417" t="s">
        <v>420</v>
      </c>
      <c r="O417" t="s">
        <v>677</v>
      </c>
      <c r="P417" t="s">
        <v>81</v>
      </c>
      <c r="Q417" t="s">
        <v>99</v>
      </c>
      <c r="R417" t="s">
        <v>4535</v>
      </c>
      <c r="S417" t="s">
        <v>4536</v>
      </c>
      <c r="T417" t="s">
        <v>3715</v>
      </c>
      <c r="U417" t="s">
        <v>1484</v>
      </c>
      <c r="V417" t="s">
        <v>932</v>
      </c>
      <c r="W417" t="s">
        <v>4537</v>
      </c>
      <c r="X417" t="s">
        <v>4538</v>
      </c>
      <c r="Y417" t="s">
        <v>4539</v>
      </c>
    </row>
    <row r="418" spans="1:25">
      <c r="A418" t="s">
        <v>4540</v>
      </c>
      <c r="B418" t="s">
        <v>2195</v>
      </c>
      <c r="C418" t="s">
        <v>29</v>
      </c>
      <c r="D418" t="s">
        <v>4541</v>
      </c>
      <c r="E418" t="s">
        <v>4542</v>
      </c>
      <c r="F418" t="s">
        <v>4543</v>
      </c>
      <c r="G418" t="s">
        <v>15</v>
      </c>
      <c r="H418" t="s">
        <v>4544</v>
      </c>
      <c r="I418" t="s">
        <v>93</v>
      </c>
      <c r="J418" t="s">
        <v>1262</v>
      </c>
      <c r="K418" t="s">
        <v>555</v>
      </c>
      <c r="L418" t="s">
        <v>77</v>
      </c>
      <c r="M418" t="s">
        <v>1407</v>
      </c>
      <c r="N418" t="s">
        <v>4545</v>
      </c>
      <c r="O418" t="s">
        <v>80</v>
      </c>
      <c r="P418" t="s">
        <v>81</v>
      </c>
      <c r="Q418" t="s">
        <v>82</v>
      </c>
      <c r="R418" t="s">
        <v>80</v>
      </c>
      <c r="S418" t="s">
        <v>4546</v>
      </c>
      <c r="T418" t="s">
        <v>80</v>
      </c>
      <c r="U418" t="s">
        <v>80</v>
      </c>
      <c r="V418" t="s">
        <v>80</v>
      </c>
      <c r="W418" t="s">
        <v>80</v>
      </c>
      <c r="X418" t="s">
        <v>4547</v>
      </c>
      <c r="Y418" t="s">
        <v>80</v>
      </c>
    </row>
    <row r="419" spans="1:25">
      <c r="A419" t="s">
        <v>4548</v>
      </c>
      <c r="B419" t="s">
        <v>2195</v>
      </c>
      <c r="C419" t="s">
        <v>30</v>
      </c>
      <c r="D419" t="s">
        <v>4549</v>
      </c>
      <c r="E419" t="s">
        <v>4550</v>
      </c>
      <c r="F419" t="s">
        <v>4551</v>
      </c>
      <c r="G419" t="s">
        <v>31</v>
      </c>
      <c r="H419" t="s">
        <v>4552</v>
      </c>
      <c r="I419" t="s">
        <v>93</v>
      </c>
      <c r="J419" t="s">
        <v>94</v>
      </c>
      <c r="K419" t="s">
        <v>1406</v>
      </c>
      <c r="L419" t="s">
        <v>77</v>
      </c>
      <c r="M419" t="s">
        <v>4553</v>
      </c>
      <c r="N419" t="s">
        <v>221</v>
      </c>
      <c r="O419" t="s">
        <v>310</v>
      </c>
      <c r="P419" t="s">
        <v>81</v>
      </c>
      <c r="Q419" t="s">
        <v>82</v>
      </c>
      <c r="R419" t="s">
        <v>4554</v>
      </c>
      <c r="S419" t="s">
        <v>4555</v>
      </c>
      <c r="T419" t="s">
        <v>726</v>
      </c>
      <c r="U419" t="s">
        <v>535</v>
      </c>
      <c r="V419" t="s">
        <v>4556</v>
      </c>
      <c r="W419" t="s">
        <v>172</v>
      </c>
      <c r="X419" t="s">
        <v>4557</v>
      </c>
      <c r="Y419" t="s">
        <v>80</v>
      </c>
    </row>
    <row r="420" spans="1:25">
      <c r="A420" t="s">
        <v>4558</v>
      </c>
      <c r="B420" t="s">
        <v>2195</v>
      </c>
      <c r="C420" t="s">
        <v>30</v>
      </c>
      <c r="D420" t="s">
        <v>4559</v>
      </c>
      <c r="E420" t="s">
        <v>4560</v>
      </c>
      <c r="F420" t="s">
        <v>4561</v>
      </c>
      <c r="G420" t="s">
        <v>31</v>
      </c>
      <c r="H420" t="s">
        <v>4562</v>
      </c>
      <c r="I420" t="s">
        <v>93</v>
      </c>
      <c r="J420" t="s">
        <v>522</v>
      </c>
      <c r="K420" t="s">
        <v>1406</v>
      </c>
      <c r="L420" t="s">
        <v>125</v>
      </c>
      <c r="M420" t="s">
        <v>407</v>
      </c>
      <c r="N420" t="s">
        <v>253</v>
      </c>
      <c r="O420" t="s">
        <v>677</v>
      </c>
      <c r="P420" t="s">
        <v>81</v>
      </c>
      <c r="Q420" t="s">
        <v>82</v>
      </c>
      <c r="R420" t="s">
        <v>4563</v>
      </c>
      <c r="S420" t="s">
        <v>4564</v>
      </c>
      <c r="T420" t="s">
        <v>4565</v>
      </c>
      <c r="U420" t="s">
        <v>253</v>
      </c>
      <c r="V420" t="s">
        <v>522</v>
      </c>
      <c r="W420" t="s">
        <v>4566</v>
      </c>
      <c r="X420" t="s">
        <v>4567</v>
      </c>
      <c r="Y420" t="s">
        <v>4568</v>
      </c>
    </row>
    <row r="421" spans="1:25">
      <c r="A421" t="s">
        <v>4569</v>
      </c>
      <c r="B421" t="s">
        <v>2195</v>
      </c>
      <c r="C421" t="s">
        <v>30</v>
      </c>
      <c r="D421" t="s">
        <v>4570</v>
      </c>
      <c r="E421" t="s">
        <v>4571</v>
      </c>
      <c r="F421" t="s">
        <v>4572</v>
      </c>
      <c r="G421" t="s">
        <v>31</v>
      </c>
      <c r="H421" t="s">
        <v>4573</v>
      </c>
      <c r="I421" t="s">
        <v>93</v>
      </c>
      <c r="J421" t="s">
        <v>473</v>
      </c>
      <c r="K421" t="s">
        <v>3470</v>
      </c>
      <c r="L421" t="s">
        <v>77</v>
      </c>
      <c r="M421" t="s">
        <v>1978</v>
      </c>
      <c r="N421" t="s">
        <v>233</v>
      </c>
      <c r="O421" t="s">
        <v>80</v>
      </c>
      <c r="P421" t="s">
        <v>200</v>
      </c>
      <c r="Q421" t="s">
        <v>114</v>
      </c>
      <c r="R421" t="s">
        <v>80</v>
      </c>
      <c r="S421" t="s">
        <v>4574</v>
      </c>
      <c r="T421" t="s">
        <v>4575</v>
      </c>
      <c r="U421" t="s">
        <v>4576</v>
      </c>
      <c r="V421" t="s">
        <v>80</v>
      </c>
      <c r="W421" t="s">
        <v>80</v>
      </c>
      <c r="X421" t="s">
        <v>4577</v>
      </c>
      <c r="Y421" t="s">
        <v>80</v>
      </c>
    </row>
    <row r="422" spans="1:25">
      <c r="A422" t="s">
        <v>4578</v>
      </c>
      <c r="B422" t="s">
        <v>2195</v>
      </c>
      <c r="C422" t="s">
        <v>30</v>
      </c>
      <c r="D422" t="s">
        <v>4579</v>
      </c>
      <c r="E422" t="s">
        <v>4580</v>
      </c>
      <c r="F422" t="s">
        <v>4581</v>
      </c>
      <c r="G422" t="s">
        <v>31</v>
      </c>
      <c r="H422" t="s">
        <v>4582</v>
      </c>
      <c r="I422" t="s">
        <v>93</v>
      </c>
      <c r="J422" t="s">
        <v>522</v>
      </c>
      <c r="K422" t="s">
        <v>4583</v>
      </c>
      <c r="L422" t="s">
        <v>77</v>
      </c>
      <c r="M422" t="s">
        <v>4584</v>
      </c>
      <c r="N422" t="s">
        <v>1418</v>
      </c>
      <c r="O422" t="s">
        <v>80</v>
      </c>
      <c r="P422" t="s">
        <v>81</v>
      </c>
      <c r="Q422" t="s">
        <v>82</v>
      </c>
      <c r="R422" t="s">
        <v>80</v>
      </c>
      <c r="S422" t="s">
        <v>4585</v>
      </c>
      <c r="T422" t="s">
        <v>204</v>
      </c>
      <c r="U422" t="s">
        <v>1418</v>
      </c>
      <c r="V422" t="s">
        <v>522</v>
      </c>
      <c r="W422" t="s">
        <v>4586</v>
      </c>
      <c r="X422" t="s">
        <v>4587</v>
      </c>
      <c r="Y422" t="s">
        <v>4588</v>
      </c>
    </row>
    <row r="423" spans="1:25">
      <c r="A423" t="s">
        <v>4589</v>
      </c>
      <c r="B423" t="s">
        <v>2195</v>
      </c>
      <c r="C423" t="s">
        <v>30</v>
      </c>
      <c r="D423" t="s">
        <v>4590</v>
      </c>
      <c r="E423" t="s">
        <v>4591</v>
      </c>
      <c r="F423" t="s">
        <v>4592</v>
      </c>
      <c r="G423" t="s">
        <v>31</v>
      </c>
      <c r="H423" t="s">
        <v>4593</v>
      </c>
      <c r="I423" t="s">
        <v>93</v>
      </c>
      <c r="J423" t="s">
        <v>522</v>
      </c>
      <c r="K423" t="s">
        <v>1406</v>
      </c>
      <c r="L423" t="s">
        <v>125</v>
      </c>
      <c r="M423" t="s">
        <v>1345</v>
      </c>
      <c r="N423" t="s">
        <v>253</v>
      </c>
      <c r="O423" t="s">
        <v>80</v>
      </c>
      <c r="P423" t="s">
        <v>81</v>
      </c>
      <c r="Q423" t="s">
        <v>82</v>
      </c>
      <c r="R423" t="s">
        <v>80</v>
      </c>
      <c r="S423" t="s">
        <v>4594</v>
      </c>
      <c r="T423" t="s">
        <v>204</v>
      </c>
      <c r="U423" t="s">
        <v>253</v>
      </c>
      <c r="V423" t="s">
        <v>522</v>
      </c>
      <c r="W423" t="s">
        <v>4586</v>
      </c>
      <c r="X423" t="s">
        <v>4587</v>
      </c>
      <c r="Y423" t="s">
        <v>4595</v>
      </c>
    </row>
    <row r="424" spans="1:25">
      <c r="A424" t="s">
        <v>4596</v>
      </c>
      <c r="B424" t="s">
        <v>2195</v>
      </c>
      <c r="C424" t="s">
        <v>30</v>
      </c>
      <c r="D424" t="s">
        <v>4597</v>
      </c>
      <c r="E424" t="s">
        <v>4598</v>
      </c>
      <c r="F424" t="s">
        <v>4599</v>
      </c>
      <c r="G424" t="s">
        <v>31</v>
      </c>
      <c r="H424" t="s">
        <v>4600</v>
      </c>
      <c r="I424" t="s">
        <v>93</v>
      </c>
      <c r="J424" t="s">
        <v>123</v>
      </c>
      <c r="K424" t="s">
        <v>3215</v>
      </c>
      <c r="L424" t="s">
        <v>125</v>
      </c>
      <c r="M424" t="s">
        <v>4124</v>
      </c>
      <c r="N424" t="s">
        <v>1384</v>
      </c>
      <c r="O424" t="s">
        <v>80</v>
      </c>
      <c r="P424" t="s">
        <v>81</v>
      </c>
      <c r="Q424" t="s">
        <v>82</v>
      </c>
      <c r="R424" t="s">
        <v>4601</v>
      </c>
      <c r="S424" t="s">
        <v>4602</v>
      </c>
      <c r="T424" t="s">
        <v>4603</v>
      </c>
      <c r="U424" t="s">
        <v>336</v>
      </c>
      <c r="V424" t="s">
        <v>4604</v>
      </c>
      <c r="W424" t="s">
        <v>80</v>
      </c>
      <c r="X424" t="s">
        <v>4605</v>
      </c>
      <c r="Y424" t="s">
        <v>4606</v>
      </c>
    </row>
    <row r="425" spans="1:25">
      <c r="A425" t="s">
        <v>4607</v>
      </c>
      <c r="B425" t="s">
        <v>2195</v>
      </c>
      <c r="C425" t="s">
        <v>30</v>
      </c>
      <c r="D425" t="s">
        <v>4608</v>
      </c>
      <c r="E425" t="s">
        <v>4609</v>
      </c>
      <c r="F425" t="s">
        <v>4610</v>
      </c>
      <c r="G425" t="s">
        <v>31</v>
      </c>
      <c r="H425" t="s">
        <v>4611</v>
      </c>
      <c r="I425" t="s">
        <v>93</v>
      </c>
      <c r="J425" t="s">
        <v>522</v>
      </c>
      <c r="K425" t="s">
        <v>1406</v>
      </c>
      <c r="L425" t="s">
        <v>125</v>
      </c>
      <c r="M425" t="s">
        <v>4612</v>
      </c>
      <c r="N425" t="s">
        <v>253</v>
      </c>
      <c r="O425" t="s">
        <v>80</v>
      </c>
      <c r="P425" t="s">
        <v>81</v>
      </c>
      <c r="Q425" t="s">
        <v>82</v>
      </c>
      <c r="R425" t="s">
        <v>80</v>
      </c>
      <c r="S425" t="s">
        <v>4594</v>
      </c>
      <c r="T425" t="s">
        <v>204</v>
      </c>
      <c r="U425" t="s">
        <v>253</v>
      </c>
      <c r="V425" t="s">
        <v>522</v>
      </c>
      <c r="W425" t="s">
        <v>4586</v>
      </c>
      <c r="X425" t="s">
        <v>4613</v>
      </c>
      <c r="Y425" t="s">
        <v>4614</v>
      </c>
    </row>
    <row r="426" spans="1:25">
      <c r="A426" t="s">
        <v>4615</v>
      </c>
      <c r="B426" t="s">
        <v>2195</v>
      </c>
      <c r="C426" t="s">
        <v>30</v>
      </c>
      <c r="D426" t="s">
        <v>4616</v>
      </c>
      <c r="E426" t="s">
        <v>4617</v>
      </c>
      <c r="F426" t="s">
        <v>4618</v>
      </c>
      <c r="G426" t="s">
        <v>31</v>
      </c>
      <c r="H426" t="s">
        <v>4619</v>
      </c>
      <c r="I426" t="s">
        <v>93</v>
      </c>
      <c r="J426" t="s">
        <v>389</v>
      </c>
      <c r="K426" t="s">
        <v>1003</v>
      </c>
      <c r="L426" t="s">
        <v>77</v>
      </c>
      <c r="M426" t="s">
        <v>4620</v>
      </c>
      <c r="N426" t="s">
        <v>723</v>
      </c>
      <c r="O426" t="s">
        <v>254</v>
      </c>
      <c r="P426" t="s">
        <v>4621</v>
      </c>
      <c r="Q426" t="s">
        <v>82</v>
      </c>
      <c r="R426" t="s">
        <v>4622</v>
      </c>
      <c r="S426" t="s">
        <v>4623</v>
      </c>
      <c r="T426" t="s">
        <v>4624</v>
      </c>
      <c r="U426" t="s">
        <v>545</v>
      </c>
      <c r="V426" t="s">
        <v>4625</v>
      </c>
      <c r="W426" t="s">
        <v>811</v>
      </c>
      <c r="X426" t="s">
        <v>4626</v>
      </c>
      <c r="Y426" t="s">
        <v>4627</v>
      </c>
    </row>
    <row r="427" spans="1:25">
      <c r="A427" t="s">
        <v>4628</v>
      </c>
      <c r="B427" t="s">
        <v>2195</v>
      </c>
      <c r="C427" t="s">
        <v>30</v>
      </c>
      <c r="D427" t="s">
        <v>4629</v>
      </c>
      <c r="E427" t="s">
        <v>4630</v>
      </c>
      <c r="F427" t="s">
        <v>4631</v>
      </c>
      <c r="G427" t="s">
        <v>31</v>
      </c>
      <c r="H427" t="s">
        <v>4632</v>
      </c>
      <c r="I427" t="s">
        <v>93</v>
      </c>
      <c r="J427" t="s">
        <v>522</v>
      </c>
      <c r="K427" t="s">
        <v>1406</v>
      </c>
      <c r="L427" t="s">
        <v>125</v>
      </c>
      <c r="M427" t="s">
        <v>4633</v>
      </c>
      <c r="N427" t="s">
        <v>253</v>
      </c>
      <c r="O427" t="s">
        <v>80</v>
      </c>
      <c r="P427" t="s">
        <v>81</v>
      </c>
      <c r="Q427" t="s">
        <v>82</v>
      </c>
      <c r="R427" t="s">
        <v>80</v>
      </c>
      <c r="S427" t="s">
        <v>4594</v>
      </c>
      <c r="T427" t="s">
        <v>204</v>
      </c>
      <c r="U427" t="s">
        <v>253</v>
      </c>
      <c r="V427" t="s">
        <v>522</v>
      </c>
      <c r="W427" t="s">
        <v>4586</v>
      </c>
      <c r="X427" t="s">
        <v>4587</v>
      </c>
      <c r="Y427" t="s">
        <v>4614</v>
      </c>
    </row>
    <row r="428" spans="1:25">
      <c r="A428" t="s">
        <v>4634</v>
      </c>
      <c r="B428" t="s">
        <v>2195</v>
      </c>
      <c r="C428" t="s">
        <v>30</v>
      </c>
      <c r="D428" t="s">
        <v>4635</v>
      </c>
      <c r="E428" t="s">
        <v>4636</v>
      </c>
      <c r="F428" t="s">
        <v>4561</v>
      </c>
      <c r="G428" t="s">
        <v>31</v>
      </c>
      <c r="H428" t="s">
        <v>4637</v>
      </c>
      <c r="I428" t="s">
        <v>93</v>
      </c>
      <c r="J428" t="s">
        <v>522</v>
      </c>
      <c r="K428" t="s">
        <v>1406</v>
      </c>
      <c r="L428" t="s">
        <v>125</v>
      </c>
      <c r="M428" t="s">
        <v>4638</v>
      </c>
      <c r="N428" t="s">
        <v>253</v>
      </c>
      <c r="O428" t="s">
        <v>80</v>
      </c>
      <c r="P428" t="s">
        <v>81</v>
      </c>
      <c r="Q428" t="s">
        <v>82</v>
      </c>
      <c r="R428" t="s">
        <v>80</v>
      </c>
      <c r="S428" t="s">
        <v>4594</v>
      </c>
      <c r="T428" t="s">
        <v>204</v>
      </c>
      <c r="U428" t="s">
        <v>253</v>
      </c>
      <c r="V428" t="s">
        <v>522</v>
      </c>
      <c r="W428" t="s">
        <v>4586</v>
      </c>
      <c r="X428" t="s">
        <v>4587</v>
      </c>
      <c r="Y428" t="s">
        <v>4614</v>
      </c>
    </row>
    <row r="429" spans="1:25">
      <c r="A429" t="s">
        <v>4639</v>
      </c>
      <c r="B429" t="s">
        <v>2195</v>
      </c>
      <c r="C429" t="s">
        <v>30</v>
      </c>
      <c r="D429" t="s">
        <v>4640</v>
      </c>
      <c r="E429" t="s">
        <v>4641</v>
      </c>
      <c r="F429" t="s">
        <v>4642</v>
      </c>
      <c r="G429" t="s">
        <v>31</v>
      </c>
      <c r="H429" t="s">
        <v>4392</v>
      </c>
      <c r="I429" t="s">
        <v>93</v>
      </c>
      <c r="J429" t="s">
        <v>522</v>
      </c>
      <c r="K429" t="s">
        <v>1406</v>
      </c>
      <c r="L429" t="s">
        <v>125</v>
      </c>
      <c r="M429" t="s">
        <v>4643</v>
      </c>
      <c r="N429" t="s">
        <v>253</v>
      </c>
      <c r="O429" t="s">
        <v>80</v>
      </c>
      <c r="P429" t="s">
        <v>81</v>
      </c>
      <c r="Q429" t="s">
        <v>82</v>
      </c>
      <c r="R429" t="s">
        <v>80</v>
      </c>
      <c r="S429" t="s">
        <v>4594</v>
      </c>
      <c r="T429" t="s">
        <v>4644</v>
      </c>
      <c r="U429" t="s">
        <v>253</v>
      </c>
      <c r="V429" t="s">
        <v>522</v>
      </c>
      <c r="W429" t="s">
        <v>4586</v>
      </c>
      <c r="X429" t="s">
        <v>4587</v>
      </c>
      <c r="Y429" t="s">
        <v>4645</v>
      </c>
    </row>
    <row r="430" spans="1:25">
      <c r="A430" t="s">
        <v>4646</v>
      </c>
      <c r="B430" t="s">
        <v>2195</v>
      </c>
      <c r="C430" t="s">
        <v>30</v>
      </c>
      <c r="D430" t="s">
        <v>4647</v>
      </c>
      <c r="E430" t="s">
        <v>4648</v>
      </c>
      <c r="F430" t="s">
        <v>4649</v>
      </c>
      <c r="G430" t="s">
        <v>31</v>
      </c>
      <c r="H430" t="s">
        <v>4650</v>
      </c>
      <c r="I430" t="s">
        <v>93</v>
      </c>
      <c r="J430" t="s">
        <v>522</v>
      </c>
      <c r="K430" t="s">
        <v>1406</v>
      </c>
      <c r="L430" t="s">
        <v>125</v>
      </c>
      <c r="M430" t="s">
        <v>4651</v>
      </c>
      <c r="N430" t="s">
        <v>253</v>
      </c>
      <c r="O430" t="s">
        <v>80</v>
      </c>
      <c r="P430" t="s">
        <v>81</v>
      </c>
      <c r="Q430" t="s">
        <v>99</v>
      </c>
      <c r="R430" t="s">
        <v>80</v>
      </c>
      <c r="S430" t="s">
        <v>4594</v>
      </c>
      <c r="T430" t="s">
        <v>4644</v>
      </c>
      <c r="U430" t="s">
        <v>253</v>
      </c>
      <c r="V430" t="s">
        <v>522</v>
      </c>
      <c r="W430" t="s">
        <v>4586</v>
      </c>
      <c r="X430" t="s">
        <v>4587</v>
      </c>
      <c r="Y430" t="s">
        <v>4614</v>
      </c>
    </row>
    <row r="431" spans="1:25">
      <c r="A431" t="s">
        <v>4652</v>
      </c>
      <c r="B431" t="s">
        <v>2195</v>
      </c>
      <c r="C431" t="s">
        <v>30</v>
      </c>
      <c r="D431" t="s">
        <v>4653</v>
      </c>
      <c r="E431" t="s">
        <v>4654</v>
      </c>
      <c r="F431" t="s">
        <v>4655</v>
      </c>
      <c r="G431" t="s">
        <v>31</v>
      </c>
      <c r="H431" t="s">
        <v>4656</v>
      </c>
      <c r="I431" t="s">
        <v>93</v>
      </c>
      <c r="J431" t="s">
        <v>522</v>
      </c>
      <c r="K431" t="s">
        <v>1406</v>
      </c>
      <c r="L431" t="s">
        <v>125</v>
      </c>
      <c r="M431" t="s">
        <v>1978</v>
      </c>
      <c r="N431" t="s">
        <v>253</v>
      </c>
      <c r="O431" t="s">
        <v>80</v>
      </c>
      <c r="P431" t="s">
        <v>81</v>
      </c>
      <c r="Q431" t="s">
        <v>99</v>
      </c>
      <c r="R431" t="s">
        <v>80</v>
      </c>
      <c r="S431" t="s">
        <v>4594</v>
      </c>
      <c r="T431" t="s">
        <v>4644</v>
      </c>
      <c r="U431" t="s">
        <v>253</v>
      </c>
      <c r="V431" t="s">
        <v>522</v>
      </c>
      <c r="W431" t="s">
        <v>4586</v>
      </c>
      <c r="X431" t="s">
        <v>4613</v>
      </c>
      <c r="Y431" t="s">
        <v>4657</v>
      </c>
    </row>
    <row r="432" spans="1:25">
      <c r="A432" t="s">
        <v>4658</v>
      </c>
      <c r="B432" t="s">
        <v>2195</v>
      </c>
      <c r="C432" t="s">
        <v>30</v>
      </c>
      <c r="D432" t="s">
        <v>4659</v>
      </c>
      <c r="E432" t="s">
        <v>4660</v>
      </c>
      <c r="F432" t="s">
        <v>4661</v>
      </c>
      <c r="G432" t="s">
        <v>15</v>
      </c>
      <c r="H432" t="s">
        <v>4662</v>
      </c>
      <c r="I432" t="s">
        <v>93</v>
      </c>
      <c r="J432" t="s">
        <v>1608</v>
      </c>
      <c r="K432" t="s">
        <v>1406</v>
      </c>
      <c r="L432" t="s">
        <v>125</v>
      </c>
      <c r="M432" t="s">
        <v>643</v>
      </c>
      <c r="N432" t="s">
        <v>4663</v>
      </c>
      <c r="O432" t="s">
        <v>80</v>
      </c>
      <c r="P432" t="s">
        <v>200</v>
      </c>
      <c r="Q432" t="s">
        <v>99</v>
      </c>
      <c r="R432" t="s">
        <v>80</v>
      </c>
      <c r="S432" t="s">
        <v>4664</v>
      </c>
      <c r="T432" t="s">
        <v>80</v>
      </c>
      <c r="U432" t="s">
        <v>80</v>
      </c>
      <c r="V432" t="s">
        <v>80</v>
      </c>
      <c r="W432" t="s">
        <v>80</v>
      </c>
      <c r="X432" t="s">
        <v>4665</v>
      </c>
      <c r="Y432" t="s">
        <v>80</v>
      </c>
    </row>
    <row r="433" spans="1:25">
      <c r="A433" t="s">
        <v>4666</v>
      </c>
      <c r="B433" t="s">
        <v>2195</v>
      </c>
      <c r="C433" t="s">
        <v>30</v>
      </c>
      <c r="D433" t="s">
        <v>4667</v>
      </c>
      <c r="E433" t="s">
        <v>4668</v>
      </c>
      <c r="F433" t="s">
        <v>4669</v>
      </c>
      <c r="G433" t="s">
        <v>15</v>
      </c>
      <c r="H433" t="s">
        <v>4670</v>
      </c>
      <c r="I433" t="s">
        <v>93</v>
      </c>
      <c r="J433" t="s">
        <v>2082</v>
      </c>
      <c r="K433" t="s">
        <v>1406</v>
      </c>
      <c r="L433" t="s">
        <v>4671</v>
      </c>
      <c r="M433" t="s">
        <v>4672</v>
      </c>
      <c r="N433" t="s">
        <v>535</v>
      </c>
      <c r="O433" t="s">
        <v>80</v>
      </c>
      <c r="P433" t="s">
        <v>81</v>
      </c>
      <c r="Q433" t="s">
        <v>82</v>
      </c>
      <c r="R433" t="s">
        <v>80</v>
      </c>
      <c r="S433" t="s">
        <v>4155</v>
      </c>
      <c r="T433" t="s">
        <v>80</v>
      </c>
      <c r="U433" t="s">
        <v>80</v>
      </c>
      <c r="V433" t="s">
        <v>80</v>
      </c>
      <c r="W433" t="s">
        <v>80</v>
      </c>
      <c r="X433" t="s">
        <v>4673</v>
      </c>
      <c r="Y433" t="s">
        <v>80</v>
      </c>
    </row>
    <row r="434" spans="1:25">
      <c r="A434" t="s">
        <v>4674</v>
      </c>
      <c r="B434" t="s">
        <v>2195</v>
      </c>
      <c r="C434" t="s">
        <v>30</v>
      </c>
      <c r="D434" t="s">
        <v>4675</v>
      </c>
      <c r="E434" t="s">
        <v>4676</v>
      </c>
      <c r="F434" t="s">
        <v>4677</v>
      </c>
      <c r="G434" t="s">
        <v>15</v>
      </c>
      <c r="H434" t="s">
        <v>4678</v>
      </c>
      <c r="I434" t="s">
        <v>93</v>
      </c>
      <c r="J434" t="s">
        <v>1608</v>
      </c>
      <c r="K434" t="s">
        <v>1406</v>
      </c>
      <c r="L434" t="s">
        <v>125</v>
      </c>
      <c r="M434" t="s">
        <v>78</v>
      </c>
      <c r="N434" t="s">
        <v>97</v>
      </c>
      <c r="O434" t="s">
        <v>895</v>
      </c>
      <c r="P434" t="s">
        <v>81</v>
      </c>
      <c r="Q434" t="s">
        <v>114</v>
      </c>
      <c r="R434" t="s">
        <v>4679</v>
      </c>
      <c r="S434" t="s">
        <v>4680</v>
      </c>
      <c r="T434" t="s">
        <v>4644</v>
      </c>
      <c r="U434" t="s">
        <v>253</v>
      </c>
      <c r="V434" t="s">
        <v>1608</v>
      </c>
      <c r="W434" t="s">
        <v>80</v>
      </c>
      <c r="X434" t="s">
        <v>4681</v>
      </c>
      <c r="Y434" t="s">
        <v>4682</v>
      </c>
    </row>
    <row r="435" spans="1:25">
      <c r="A435" t="s">
        <v>4683</v>
      </c>
      <c r="B435" t="s">
        <v>2195</v>
      </c>
      <c r="C435" t="s">
        <v>30</v>
      </c>
      <c r="D435" t="s">
        <v>4684</v>
      </c>
      <c r="E435" t="s">
        <v>4685</v>
      </c>
      <c r="F435" t="s">
        <v>4686</v>
      </c>
      <c r="G435" t="s">
        <v>15</v>
      </c>
      <c r="H435" t="s">
        <v>4687</v>
      </c>
      <c r="I435" t="s">
        <v>93</v>
      </c>
      <c r="J435" t="s">
        <v>1608</v>
      </c>
      <c r="K435" t="s">
        <v>1434</v>
      </c>
      <c r="L435" t="s">
        <v>77</v>
      </c>
      <c r="M435" t="s">
        <v>268</v>
      </c>
      <c r="N435" t="s">
        <v>253</v>
      </c>
      <c r="O435" t="s">
        <v>80</v>
      </c>
      <c r="P435" t="s">
        <v>4621</v>
      </c>
      <c r="Q435" t="s">
        <v>99</v>
      </c>
      <c r="R435" t="s">
        <v>80</v>
      </c>
      <c r="S435" t="s">
        <v>4688</v>
      </c>
      <c r="T435" t="s">
        <v>80</v>
      </c>
      <c r="U435" t="s">
        <v>80</v>
      </c>
      <c r="V435" t="s">
        <v>80</v>
      </c>
      <c r="W435" t="s">
        <v>80</v>
      </c>
      <c r="X435" t="s">
        <v>4689</v>
      </c>
      <c r="Y435" t="s">
        <v>80</v>
      </c>
    </row>
    <row r="436" spans="1:25">
      <c r="A436" t="s">
        <v>4690</v>
      </c>
      <c r="B436" t="s">
        <v>2195</v>
      </c>
      <c r="C436" t="s">
        <v>30</v>
      </c>
      <c r="D436" t="s">
        <v>4691</v>
      </c>
      <c r="E436" t="s">
        <v>4692</v>
      </c>
      <c r="F436" t="s">
        <v>4693</v>
      </c>
      <c r="G436" t="s">
        <v>15</v>
      </c>
      <c r="H436" t="s">
        <v>4694</v>
      </c>
      <c r="I436" t="s">
        <v>93</v>
      </c>
      <c r="J436" t="s">
        <v>1608</v>
      </c>
      <c r="K436" t="s">
        <v>1406</v>
      </c>
      <c r="L436" t="s">
        <v>77</v>
      </c>
      <c r="M436" t="s">
        <v>622</v>
      </c>
      <c r="N436" t="s">
        <v>1778</v>
      </c>
      <c r="O436" t="s">
        <v>80</v>
      </c>
      <c r="P436" t="s">
        <v>81</v>
      </c>
      <c r="Q436" t="s">
        <v>201</v>
      </c>
      <c r="R436" t="s">
        <v>80</v>
      </c>
      <c r="S436" t="s">
        <v>4695</v>
      </c>
      <c r="T436" t="s">
        <v>726</v>
      </c>
      <c r="U436" t="s">
        <v>1081</v>
      </c>
      <c r="V436" t="s">
        <v>1095</v>
      </c>
      <c r="W436" t="s">
        <v>4696</v>
      </c>
      <c r="X436" t="s">
        <v>4697</v>
      </c>
      <c r="Y436" t="s">
        <v>4698</v>
      </c>
    </row>
    <row r="437" spans="1:25">
      <c r="A437" t="s">
        <v>4699</v>
      </c>
      <c r="B437" t="s">
        <v>2195</v>
      </c>
      <c r="C437" t="s">
        <v>32</v>
      </c>
      <c r="D437" t="s">
        <v>4700</v>
      </c>
      <c r="E437" t="s">
        <v>4701</v>
      </c>
      <c r="F437" t="s">
        <v>4702</v>
      </c>
      <c r="G437" t="s">
        <v>15</v>
      </c>
      <c r="H437" t="s">
        <v>4703</v>
      </c>
      <c r="I437" t="s">
        <v>93</v>
      </c>
      <c r="J437" t="s">
        <v>109</v>
      </c>
      <c r="K437" t="s">
        <v>1566</v>
      </c>
      <c r="L437" t="s">
        <v>77</v>
      </c>
      <c r="M437" t="s">
        <v>308</v>
      </c>
      <c r="N437" t="s">
        <v>1347</v>
      </c>
      <c r="O437" t="s">
        <v>310</v>
      </c>
      <c r="P437" t="s">
        <v>113</v>
      </c>
      <c r="Q437" t="s">
        <v>201</v>
      </c>
      <c r="R437" t="s">
        <v>80</v>
      </c>
      <c r="S437" t="s">
        <v>4704</v>
      </c>
      <c r="T437" t="s">
        <v>80</v>
      </c>
      <c r="U437" t="s">
        <v>80</v>
      </c>
      <c r="V437" t="s">
        <v>80</v>
      </c>
      <c r="W437" t="s">
        <v>80</v>
      </c>
      <c r="X437" t="s">
        <v>4705</v>
      </c>
      <c r="Y437" t="s">
        <v>80</v>
      </c>
    </row>
    <row r="438" spans="1:25">
      <c r="A438" t="s">
        <v>4706</v>
      </c>
      <c r="B438" t="s">
        <v>2195</v>
      </c>
      <c r="C438" t="s">
        <v>32</v>
      </c>
      <c r="D438" t="s">
        <v>4707</v>
      </c>
      <c r="E438" t="s">
        <v>4708</v>
      </c>
      <c r="F438" t="s">
        <v>4709</v>
      </c>
      <c r="G438" t="s">
        <v>15</v>
      </c>
      <c r="H438" t="s">
        <v>4710</v>
      </c>
      <c r="I438" t="s">
        <v>93</v>
      </c>
      <c r="J438" t="s">
        <v>1957</v>
      </c>
      <c r="K438" t="s">
        <v>1533</v>
      </c>
      <c r="L438" t="s">
        <v>77</v>
      </c>
      <c r="M438" t="s">
        <v>772</v>
      </c>
      <c r="N438" t="s">
        <v>1336</v>
      </c>
      <c r="O438" t="s">
        <v>80</v>
      </c>
      <c r="P438" t="s">
        <v>81</v>
      </c>
      <c r="Q438" t="s">
        <v>82</v>
      </c>
      <c r="R438" t="s">
        <v>80</v>
      </c>
      <c r="S438" t="s">
        <v>4711</v>
      </c>
      <c r="T438" t="s">
        <v>1571</v>
      </c>
      <c r="U438" t="s">
        <v>199</v>
      </c>
      <c r="V438" t="s">
        <v>80</v>
      </c>
      <c r="W438" t="s">
        <v>80</v>
      </c>
      <c r="X438" t="s">
        <v>4712</v>
      </c>
      <c r="Y438" t="s">
        <v>80</v>
      </c>
    </row>
    <row r="439" ht="409.5" spans="1:25">
      <c r="A439" t="s">
        <v>4713</v>
      </c>
      <c r="B439" t="s">
        <v>2195</v>
      </c>
      <c r="C439" t="s">
        <v>32</v>
      </c>
      <c r="D439" t="s">
        <v>4714</v>
      </c>
      <c r="E439" t="s">
        <v>4715</v>
      </c>
      <c r="F439" t="s">
        <v>4716</v>
      </c>
      <c r="G439" t="s">
        <v>15</v>
      </c>
      <c r="H439" t="s">
        <v>2420</v>
      </c>
      <c r="I439" t="s">
        <v>93</v>
      </c>
      <c r="J439" t="s">
        <v>1089</v>
      </c>
      <c r="K439" t="s">
        <v>1595</v>
      </c>
      <c r="L439" t="s">
        <v>125</v>
      </c>
      <c r="M439" t="s">
        <v>1621</v>
      </c>
      <c r="N439" t="s">
        <v>4717</v>
      </c>
      <c r="O439" t="s">
        <v>4718</v>
      </c>
      <c r="P439" t="s">
        <v>81</v>
      </c>
      <c r="Q439" t="s">
        <v>99</v>
      </c>
      <c r="R439" t="s">
        <v>4719</v>
      </c>
      <c r="S439" t="s">
        <v>4720</v>
      </c>
      <c r="T439" t="s">
        <v>80</v>
      </c>
      <c r="U439" t="s">
        <v>80</v>
      </c>
      <c r="V439" t="s">
        <v>80</v>
      </c>
      <c r="W439" t="s">
        <v>80</v>
      </c>
      <c r="X439" s="1" t="s">
        <v>4721</v>
      </c>
      <c r="Y439" t="s">
        <v>80</v>
      </c>
    </row>
    <row r="440" spans="1:25">
      <c r="A440" t="s">
        <v>4722</v>
      </c>
      <c r="B440" t="s">
        <v>2195</v>
      </c>
      <c r="C440" t="s">
        <v>32</v>
      </c>
      <c r="D440" t="s">
        <v>4723</v>
      </c>
      <c r="E440" t="s">
        <v>4724</v>
      </c>
      <c r="F440" t="s">
        <v>4725</v>
      </c>
      <c r="G440" t="s">
        <v>15</v>
      </c>
      <c r="H440" t="s">
        <v>4726</v>
      </c>
      <c r="I440" t="s">
        <v>93</v>
      </c>
      <c r="J440" t="s">
        <v>123</v>
      </c>
      <c r="K440" t="s">
        <v>4727</v>
      </c>
      <c r="L440" t="s">
        <v>77</v>
      </c>
      <c r="M440" t="s">
        <v>1077</v>
      </c>
      <c r="N440" t="s">
        <v>336</v>
      </c>
      <c r="O440" t="s">
        <v>677</v>
      </c>
      <c r="P440" t="s">
        <v>81</v>
      </c>
      <c r="Q440" t="s">
        <v>99</v>
      </c>
      <c r="R440" t="s">
        <v>4728</v>
      </c>
      <c r="S440" t="s">
        <v>4729</v>
      </c>
      <c r="T440" t="s">
        <v>80</v>
      </c>
      <c r="U440" t="s">
        <v>80</v>
      </c>
      <c r="V440" t="s">
        <v>80</v>
      </c>
      <c r="W440" t="s">
        <v>2289</v>
      </c>
      <c r="X440" t="s">
        <v>4730</v>
      </c>
      <c r="Y440" t="s">
        <v>80</v>
      </c>
    </row>
    <row r="441" spans="1:25">
      <c r="A441" t="s">
        <v>4731</v>
      </c>
      <c r="B441" t="s">
        <v>2195</v>
      </c>
      <c r="C441" t="s">
        <v>32</v>
      </c>
      <c r="D441" t="s">
        <v>4732</v>
      </c>
      <c r="E441" t="s">
        <v>4733</v>
      </c>
      <c r="F441" t="s">
        <v>4734</v>
      </c>
      <c r="G441" t="s">
        <v>15</v>
      </c>
      <c r="H441" t="s">
        <v>4735</v>
      </c>
      <c r="I441" t="s">
        <v>74</v>
      </c>
      <c r="J441" t="s">
        <v>1582</v>
      </c>
      <c r="K441" t="s">
        <v>4736</v>
      </c>
      <c r="L441" t="s">
        <v>125</v>
      </c>
      <c r="M441" t="s">
        <v>1905</v>
      </c>
      <c r="N441" t="s">
        <v>4737</v>
      </c>
      <c r="O441" t="s">
        <v>80</v>
      </c>
      <c r="P441" t="s">
        <v>200</v>
      </c>
      <c r="Q441" t="s">
        <v>142</v>
      </c>
      <c r="R441" t="s">
        <v>80</v>
      </c>
      <c r="S441" t="s">
        <v>4738</v>
      </c>
      <c r="T441" t="s">
        <v>80</v>
      </c>
      <c r="U441" t="s">
        <v>80</v>
      </c>
      <c r="V441" t="s">
        <v>80</v>
      </c>
      <c r="W441" t="s">
        <v>80</v>
      </c>
      <c r="X441" t="s">
        <v>4739</v>
      </c>
      <c r="Y441" t="s">
        <v>80</v>
      </c>
    </row>
    <row r="442" spans="1:25">
      <c r="A442" t="s">
        <v>4740</v>
      </c>
      <c r="B442" t="s">
        <v>2195</v>
      </c>
      <c r="C442" t="s">
        <v>32</v>
      </c>
      <c r="D442" t="s">
        <v>4741</v>
      </c>
      <c r="E442" t="s">
        <v>4742</v>
      </c>
      <c r="F442" t="s">
        <v>4743</v>
      </c>
      <c r="G442" t="s">
        <v>15</v>
      </c>
      <c r="H442" t="s">
        <v>4744</v>
      </c>
      <c r="I442" t="s">
        <v>93</v>
      </c>
      <c r="J442" t="s">
        <v>2283</v>
      </c>
      <c r="K442" t="s">
        <v>1554</v>
      </c>
      <c r="L442" t="s">
        <v>77</v>
      </c>
      <c r="M442" t="s">
        <v>335</v>
      </c>
      <c r="N442" t="s">
        <v>1336</v>
      </c>
      <c r="O442" t="s">
        <v>80</v>
      </c>
      <c r="P442" t="s">
        <v>200</v>
      </c>
      <c r="Q442" t="s">
        <v>201</v>
      </c>
      <c r="R442" t="s">
        <v>80</v>
      </c>
      <c r="S442" t="s">
        <v>4745</v>
      </c>
      <c r="T442" t="s">
        <v>4746</v>
      </c>
      <c r="U442" t="s">
        <v>199</v>
      </c>
      <c r="V442" t="s">
        <v>4747</v>
      </c>
      <c r="W442" t="s">
        <v>80</v>
      </c>
      <c r="X442" t="s">
        <v>4748</v>
      </c>
      <c r="Y442" t="s">
        <v>4749</v>
      </c>
    </row>
    <row r="443" spans="1:25">
      <c r="A443" t="s">
        <v>4750</v>
      </c>
      <c r="B443" t="s">
        <v>2195</v>
      </c>
      <c r="C443" t="s">
        <v>32</v>
      </c>
      <c r="D443" t="s">
        <v>4751</v>
      </c>
      <c r="E443" t="s">
        <v>4752</v>
      </c>
      <c r="F443" t="s">
        <v>4753</v>
      </c>
      <c r="G443" t="s">
        <v>15</v>
      </c>
      <c r="H443" t="s">
        <v>4754</v>
      </c>
      <c r="I443" t="s">
        <v>93</v>
      </c>
      <c r="J443" t="s">
        <v>1089</v>
      </c>
      <c r="K443" t="s">
        <v>4736</v>
      </c>
      <c r="L443" t="s">
        <v>77</v>
      </c>
      <c r="M443" t="s">
        <v>4755</v>
      </c>
      <c r="N443" t="s">
        <v>763</v>
      </c>
      <c r="O443" t="s">
        <v>3027</v>
      </c>
      <c r="P443" t="s">
        <v>113</v>
      </c>
      <c r="Q443" t="s">
        <v>114</v>
      </c>
      <c r="R443" t="s">
        <v>4756</v>
      </c>
      <c r="S443" t="s">
        <v>4757</v>
      </c>
      <c r="T443" t="s">
        <v>4746</v>
      </c>
      <c r="U443" t="s">
        <v>80</v>
      </c>
      <c r="V443" t="s">
        <v>80</v>
      </c>
      <c r="W443" t="s">
        <v>80</v>
      </c>
      <c r="X443" t="s">
        <v>4758</v>
      </c>
      <c r="Y443" t="s">
        <v>172</v>
      </c>
    </row>
    <row r="444" spans="1:25">
      <c r="A444" t="s">
        <v>4759</v>
      </c>
      <c r="B444" t="s">
        <v>2195</v>
      </c>
      <c r="C444" t="s">
        <v>32</v>
      </c>
      <c r="D444" t="s">
        <v>4760</v>
      </c>
      <c r="E444" t="s">
        <v>4761</v>
      </c>
      <c r="F444" t="s">
        <v>4762</v>
      </c>
      <c r="G444" t="s">
        <v>31</v>
      </c>
      <c r="H444" t="s">
        <v>4763</v>
      </c>
      <c r="I444" t="s">
        <v>93</v>
      </c>
      <c r="J444" t="s">
        <v>447</v>
      </c>
      <c r="K444" t="s">
        <v>3308</v>
      </c>
      <c r="L444" t="s">
        <v>125</v>
      </c>
      <c r="M444" t="s">
        <v>4764</v>
      </c>
      <c r="N444" t="s">
        <v>1408</v>
      </c>
      <c r="O444" t="s">
        <v>80</v>
      </c>
      <c r="P444" t="s">
        <v>200</v>
      </c>
      <c r="Q444" t="s">
        <v>142</v>
      </c>
      <c r="R444" t="s">
        <v>4765</v>
      </c>
      <c r="S444" t="s">
        <v>4764</v>
      </c>
      <c r="T444" t="s">
        <v>4766</v>
      </c>
      <c r="U444" t="s">
        <v>4767</v>
      </c>
      <c r="V444" t="s">
        <v>4768</v>
      </c>
      <c r="W444" t="s">
        <v>80</v>
      </c>
      <c r="X444" t="s">
        <v>4769</v>
      </c>
      <c r="Y444" t="s">
        <v>4770</v>
      </c>
    </row>
    <row r="445" spans="1:25">
      <c r="A445" t="s">
        <v>4771</v>
      </c>
      <c r="B445" t="s">
        <v>2195</v>
      </c>
      <c r="C445" t="s">
        <v>32</v>
      </c>
      <c r="D445" t="s">
        <v>4772</v>
      </c>
      <c r="E445" t="s">
        <v>4773</v>
      </c>
      <c r="F445" t="s">
        <v>4774</v>
      </c>
      <c r="G445" t="s">
        <v>15</v>
      </c>
      <c r="H445" t="s">
        <v>4775</v>
      </c>
      <c r="I445" t="s">
        <v>93</v>
      </c>
      <c r="J445" t="s">
        <v>473</v>
      </c>
      <c r="K445" t="s">
        <v>1500</v>
      </c>
      <c r="L445" t="s">
        <v>77</v>
      </c>
      <c r="M445" t="s">
        <v>296</v>
      </c>
      <c r="N445" t="s">
        <v>535</v>
      </c>
      <c r="O445" t="s">
        <v>677</v>
      </c>
      <c r="P445" t="s">
        <v>200</v>
      </c>
      <c r="Q445" t="s">
        <v>82</v>
      </c>
      <c r="R445" t="s">
        <v>80</v>
      </c>
      <c r="S445" t="s">
        <v>4776</v>
      </c>
      <c r="T445" t="s">
        <v>4777</v>
      </c>
      <c r="U445" t="s">
        <v>1895</v>
      </c>
      <c r="V445" t="s">
        <v>2714</v>
      </c>
      <c r="W445" t="s">
        <v>80</v>
      </c>
      <c r="X445" t="s">
        <v>4778</v>
      </c>
      <c r="Y445" t="s">
        <v>4779</v>
      </c>
    </row>
    <row r="446" spans="1:25">
      <c r="A446" t="s">
        <v>4780</v>
      </c>
      <c r="B446" t="s">
        <v>2195</v>
      </c>
      <c r="C446" t="s">
        <v>32</v>
      </c>
      <c r="D446" t="s">
        <v>4781</v>
      </c>
      <c r="E446" t="s">
        <v>4782</v>
      </c>
      <c r="F446" t="s">
        <v>4783</v>
      </c>
      <c r="G446" t="s">
        <v>15</v>
      </c>
      <c r="H446" t="s">
        <v>4784</v>
      </c>
      <c r="I446" t="s">
        <v>93</v>
      </c>
      <c r="J446" t="s">
        <v>4785</v>
      </c>
      <c r="K446" t="s">
        <v>1554</v>
      </c>
      <c r="L446" t="s">
        <v>125</v>
      </c>
      <c r="M446" t="s">
        <v>242</v>
      </c>
      <c r="N446" t="s">
        <v>283</v>
      </c>
      <c r="O446" t="s">
        <v>80</v>
      </c>
      <c r="P446" t="s">
        <v>81</v>
      </c>
      <c r="Q446" t="s">
        <v>82</v>
      </c>
      <c r="R446" t="s">
        <v>80</v>
      </c>
      <c r="S446" t="s">
        <v>4786</v>
      </c>
      <c r="T446" t="s">
        <v>80</v>
      </c>
      <c r="U446" t="s">
        <v>80</v>
      </c>
      <c r="V446" t="s">
        <v>80</v>
      </c>
      <c r="W446" t="s">
        <v>80</v>
      </c>
      <c r="X446" t="s">
        <v>4787</v>
      </c>
      <c r="Y446" t="s">
        <v>80</v>
      </c>
    </row>
    <row r="447" spans="1:25">
      <c r="A447" t="s">
        <v>4788</v>
      </c>
      <c r="B447" t="s">
        <v>2195</v>
      </c>
      <c r="C447" t="s">
        <v>32</v>
      </c>
      <c r="D447" t="s">
        <v>4789</v>
      </c>
      <c r="E447" t="s">
        <v>4790</v>
      </c>
      <c r="F447" t="s">
        <v>4791</v>
      </c>
      <c r="G447" t="s">
        <v>15</v>
      </c>
      <c r="H447" t="s">
        <v>4792</v>
      </c>
      <c r="I447" t="s">
        <v>93</v>
      </c>
      <c r="J447" t="s">
        <v>4793</v>
      </c>
      <c r="K447" t="s">
        <v>1554</v>
      </c>
      <c r="L447" t="s">
        <v>125</v>
      </c>
      <c r="M447" t="s">
        <v>1290</v>
      </c>
      <c r="N447" t="s">
        <v>1778</v>
      </c>
      <c r="O447" t="s">
        <v>310</v>
      </c>
      <c r="P447" t="s">
        <v>81</v>
      </c>
      <c r="Q447" t="s">
        <v>142</v>
      </c>
      <c r="R447" t="s">
        <v>80</v>
      </c>
      <c r="S447" t="s">
        <v>4794</v>
      </c>
      <c r="T447" t="s">
        <v>204</v>
      </c>
      <c r="U447" t="s">
        <v>1778</v>
      </c>
      <c r="V447" t="s">
        <v>80</v>
      </c>
      <c r="W447" t="s">
        <v>80</v>
      </c>
      <c r="X447" t="s">
        <v>4795</v>
      </c>
      <c r="Y447" t="s">
        <v>4796</v>
      </c>
    </row>
    <row r="448" spans="1:25">
      <c r="A448" t="s">
        <v>4797</v>
      </c>
      <c r="B448" t="s">
        <v>2195</v>
      </c>
      <c r="C448" t="s">
        <v>32</v>
      </c>
      <c r="D448" t="s">
        <v>4798</v>
      </c>
      <c r="E448" t="s">
        <v>4799</v>
      </c>
      <c r="F448" t="s">
        <v>4800</v>
      </c>
      <c r="G448" t="s">
        <v>15</v>
      </c>
      <c r="H448" t="s">
        <v>4801</v>
      </c>
      <c r="I448" t="s">
        <v>93</v>
      </c>
      <c r="J448" t="s">
        <v>1047</v>
      </c>
      <c r="K448" t="s">
        <v>4736</v>
      </c>
      <c r="L448" t="s">
        <v>77</v>
      </c>
      <c r="M448" t="s">
        <v>4802</v>
      </c>
      <c r="N448" t="s">
        <v>1778</v>
      </c>
      <c r="O448" t="s">
        <v>254</v>
      </c>
      <c r="P448" t="s">
        <v>81</v>
      </c>
      <c r="Q448" t="s">
        <v>172</v>
      </c>
      <c r="R448" t="s">
        <v>4803</v>
      </c>
      <c r="S448" t="s">
        <v>4802</v>
      </c>
      <c r="T448" t="s">
        <v>4804</v>
      </c>
      <c r="U448" t="s">
        <v>4805</v>
      </c>
      <c r="V448" t="s">
        <v>1095</v>
      </c>
      <c r="W448" t="s">
        <v>4806</v>
      </c>
      <c r="X448" t="s">
        <v>4807</v>
      </c>
      <c r="Y448" t="s">
        <v>4808</v>
      </c>
    </row>
    <row r="449" spans="1:25">
      <c r="A449" t="s">
        <v>4809</v>
      </c>
      <c r="B449" t="s">
        <v>2195</v>
      </c>
      <c r="C449" t="s">
        <v>32</v>
      </c>
      <c r="D449" t="s">
        <v>4810</v>
      </c>
      <c r="E449" t="s">
        <v>4811</v>
      </c>
      <c r="F449" t="s">
        <v>4812</v>
      </c>
      <c r="G449" t="s">
        <v>31</v>
      </c>
      <c r="H449" t="s">
        <v>4813</v>
      </c>
      <c r="I449" t="s">
        <v>93</v>
      </c>
      <c r="J449" t="s">
        <v>4814</v>
      </c>
      <c r="K449" t="s">
        <v>1523</v>
      </c>
      <c r="L449" t="s">
        <v>77</v>
      </c>
      <c r="M449" t="s">
        <v>1407</v>
      </c>
      <c r="N449" t="s">
        <v>556</v>
      </c>
      <c r="O449" t="s">
        <v>80</v>
      </c>
      <c r="P449" t="s">
        <v>81</v>
      </c>
      <c r="Q449" t="s">
        <v>142</v>
      </c>
      <c r="R449" t="s">
        <v>80</v>
      </c>
      <c r="S449" t="s">
        <v>4815</v>
      </c>
      <c r="T449" t="s">
        <v>80</v>
      </c>
      <c r="U449" t="s">
        <v>80</v>
      </c>
      <c r="V449" t="s">
        <v>80</v>
      </c>
      <c r="W449" t="s">
        <v>80</v>
      </c>
      <c r="X449" t="s">
        <v>4816</v>
      </c>
      <c r="Y449" t="s">
        <v>80</v>
      </c>
    </row>
    <row r="450" spans="1:25">
      <c r="A450" t="s">
        <v>4817</v>
      </c>
      <c r="B450" t="s">
        <v>2195</v>
      </c>
      <c r="C450" t="s">
        <v>32</v>
      </c>
      <c r="D450" t="s">
        <v>4818</v>
      </c>
      <c r="E450" t="s">
        <v>4819</v>
      </c>
      <c r="F450" t="s">
        <v>4820</v>
      </c>
      <c r="G450" t="s">
        <v>15</v>
      </c>
      <c r="H450" t="s">
        <v>4821</v>
      </c>
      <c r="I450" t="s">
        <v>93</v>
      </c>
      <c r="J450" t="s">
        <v>1189</v>
      </c>
      <c r="K450" t="s">
        <v>4822</v>
      </c>
      <c r="L450" t="s">
        <v>77</v>
      </c>
      <c r="M450" t="s">
        <v>4823</v>
      </c>
      <c r="N450" t="s">
        <v>112</v>
      </c>
      <c r="O450" t="s">
        <v>80</v>
      </c>
      <c r="P450" t="s">
        <v>81</v>
      </c>
      <c r="Q450" t="s">
        <v>99</v>
      </c>
      <c r="R450" t="s">
        <v>80</v>
      </c>
      <c r="S450" t="s">
        <v>4823</v>
      </c>
      <c r="T450" t="s">
        <v>80</v>
      </c>
      <c r="U450" t="s">
        <v>80</v>
      </c>
      <c r="V450" t="s">
        <v>80</v>
      </c>
      <c r="W450" t="s">
        <v>80</v>
      </c>
      <c r="X450" t="s">
        <v>4824</v>
      </c>
      <c r="Y450" t="s">
        <v>80</v>
      </c>
    </row>
    <row r="451" spans="1:25">
      <c r="A451" t="s">
        <v>4825</v>
      </c>
      <c r="B451" t="s">
        <v>2195</v>
      </c>
      <c r="C451" t="s">
        <v>32</v>
      </c>
      <c r="D451" t="s">
        <v>4826</v>
      </c>
      <c r="E451" t="s">
        <v>4827</v>
      </c>
      <c r="F451" t="s">
        <v>4828</v>
      </c>
      <c r="G451" t="s">
        <v>15</v>
      </c>
      <c r="H451" t="s">
        <v>4829</v>
      </c>
      <c r="I451" t="s">
        <v>93</v>
      </c>
      <c r="J451" t="s">
        <v>4830</v>
      </c>
      <c r="K451" t="s">
        <v>1554</v>
      </c>
      <c r="L451" t="s">
        <v>77</v>
      </c>
      <c r="M451" t="s">
        <v>4831</v>
      </c>
      <c r="N451" t="s">
        <v>127</v>
      </c>
      <c r="O451" t="s">
        <v>4832</v>
      </c>
      <c r="P451" t="s">
        <v>200</v>
      </c>
      <c r="Q451" t="s">
        <v>82</v>
      </c>
      <c r="R451" t="s">
        <v>4833</v>
      </c>
      <c r="S451" t="s">
        <v>4834</v>
      </c>
      <c r="T451" t="s">
        <v>4835</v>
      </c>
      <c r="U451" t="s">
        <v>127</v>
      </c>
      <c r="V451" t="s">
        <v>4836</v>
      </c>
      <c r="W451" t="s">
        <v>546</v>
      </c>
      <c r="X451" t="s">
        <v>4837</v>
      </c>
      <c r="Y451" t="s">
        <v>4838</v>
      </c>
    </row>
    <row r="452" spans="1:25">
      <c r="A452" t="s">
        <v>4839</v>
      </c>
      <c r="B452" t="s">
        <v>2195</v>
      </c>
      <c r="C452" t="s">
        <v>32</v>
      </c>
      <c r="D452" t="s">
        <v>4840</v>
      </c>
      <c r="E452" t="s">
        <v>4841</v>
      </c>
      <c r="F452" t="s">
        <v>4842</v>
      </c>
      <c r="G452" t="s">
        <v>31</v>
      </c>
      <c r="H452" t="s">
        <v>4843</v>
      </c>
      <c r="I452" t="s">
        <v>93</v>
      </c>
      <c r="J452" t="s">
        <v>2082</v>
      </c>
      <c r="K452" t="s">
        <v>1554</v>
      </c>
      <c r="L452" t="s">
        <v>77</v>
      </c>
      <c r="M452" t="s">
        <v>296</v>
      </c>
      <c r="N452" t="s">
        <v>127</v>
      </c>
      <c r="O452" t="s">
        <v>677</v>
      </c>
      <c r="P452" t="s">
        <v>200</v>
      </c>
      <c r="Q452" t="s">
        <v>114</v>
      </c>
      <c r="R452" t="s">
        <v>4844</v>
      </c>
      <c r="S452" t="s">
        <v>4845</v>
      </c>
      <c r="T452" t="s">
        <v>4835</v>
      </c>
      <c r="U452" t="s">
        <v>336</v>
      </c>
      <c r="V452" t="s">
        <v>4846</v>
      </c>
      <c r="W452" t="s">
        <v>4847</v>
      </c>
      <c r="X452" t="s">
        <v>4848</v>
      </c>
      <c r="Y452" t="s">
        <v>4849</v>
      </c>
    </row>
    <row r="453" spans="1:25">
      <c r="A453" t="s">
        <v>4850</v>
      </c>
      <c r="B453" t="s">
        <v>2195</v>
      </c>
      <c r="C453" t="s">
        <v>32</v>
      </c>
      <c r="D453" t="s">
        <v>4851</v>
      </c>
      <c r="E453" t="s">
        <v>4852</v>
      </c>
      <c r="F453" t="s">
        <v>4853</v>
      </c>
      <c r="G453" t="s">
        <v>31</v>
      </c>
      <c r="H453" t="s">
        <v>4854</v>
      </c>
      <c r="I453" t="s">
        <v>93</v>
      </c>
      <c r="J453" t="s">
        <v>522</v>
      </c>
      <c r="K453" t="s">
        <v>1523</v>
      </c>
      <c r="L453" t="s">
        <v>1764</v>
      </c>
      <c r="M453" t="s">
        <v>4855</v>
      </c>
      <c r="N453" t="s">
        <v>199</v>
      </c>
      <c r="O453" t="s">
        <v>4856</v>
      </c>
      <c r="P453" t="s">
        <v>200</v>
      </c>
      <c r="Q453" t="s">
        <v>82</v>
      </c>
      <c r="R453" t="s">
        <v>4857</v>
      </c>
      <c r="S453" t="s">
        <v>4858</v>
      </c>
      <c r="T453" t="s">
        <v>726</v>
      </c>
      <c r="U453" t="s">
        <v>4859</v>
      </c>
      <c r="V453" t="s">
        <v>4860</v>
      </c>
      <c r="W453" t="s">
        <v>4861</v>
      </c>
      <c r="X453" t="s">
        <v>4862</v>
      </c>
      <c r="Y453" t="s">
        <v>4863</v>
      </c>
    </row>
    <row r="454" spans="1:25">
      <c r="A454" t="s">
        <v>4864</v>
      </c>
      <c r="B454" t="s">
        <v>2195</v>
      </c>
      <c r="C454" t="s">
        <v>32</v>
      </c>
      <c r="D454" t="s">
        <v>4865</v>
      </c>
      <c r="E454" t="s">
        <v>4866</v>
      </c>
      <c r="F454" t="s">
        <v>4867</v>
      </c>
      <c r="G454" t="s">
        <v>15</v>
      </c>
      <c r="H454" t="s">
        <v>4868</v>
      </c>
      <c r="I454" t="s">
        <v>93</v>
      </c>
      <c r="J454" t="s">
        <v>94</v>
      </c>
      <c r="K454" t="s">
        <v>4869</v>
      </c>
      <c r="L454" t="s">
        <v>77</v>
      </c>
      <c r="M454" t="s">
        <v>4870</v>
      </c>
      <c r="N454" t="s">
        <v>233</v>
      </c>
      <c r="O454" t="s">
        <v>80</v>
      </c>
      <c r="P454" t="s">
        <v>113</v>
      </c>
      <c r="Q454" t="s">
        <v>114</v>
      </c>
      <c r="R454" t="s">
        <v>80</v>
      </c>
      <c r="S454" t="s">
        <v>4871</v>
      </c>
      <c r="T454" t="s">
        <v>930</v>
      </c>
      <c r="U454" t="s">
        <v>2003</v>
      </c>
      <c r="V454" t="s">
        <v>498</v>
      </c>
      <c r="W454" t="s">
        <v>80</v>
      </c>
      <c r="X454" t="s">
        <v>4872</v>
      </c>
      <c r="Y454" t="s">
        <v>80</v>
      </c>
    </row>
    <row r="455" spans="1:25">
      <c r="A455" t="s">
        <v>4873</v>
      </c>
      <c r="B455" t="s">
        <v>2195</v>
      </c>
      <c r="C455" t="s">
        <v>32</v>
      </c>
      <c r="D455" t="s">
        <v>4874</v>
      </c>
      <c r="E455" t="s">
        <v>4875</v>
      </c>
      <c r="F455" t="s">
        <v>4876</v>
      </c>
      <c r="G455" t="s">
        <v>15</v>
      </c>
      <c r="H455" t="s">
        <v>4877</v>
      </c>
      <c r="I455" t="s">
        <v>93</v>
      </c>
      <c r="J455" t="s">
        <v>1241</v>
      </c>
      <c r="K455" t="s">
        <v>4736</v>
      </c>
      <c r="L455" t="s">
        <v>125</v>
      </c>
      <c r="M455" t="s">
        <v>4878</v>
      </c>
      <c r="N455" t="s">
        <v>4879</v>
      </c>
      <c r="O455" t="s">
        <v>4880</v>
      </c>
      <c r="P455" t="s">
        <v>81</v>
      </c>
      <c r="Q455" t="s">
        <v>82</v>
      </c>
      <c r="R455" t="s">
        <v>4881</v>
      </c>
      <c r="S455" t="s">
        <v>4882</v>
      </c>
      <c r="T455" t="s">
        <v>80</v>
      </c>
      <c r="U455" t="s">
        <v>80</v>
      </c>
      <c r="V455" t="s">
        <v>478</v>
      </c>
      <c r="W455" t="s">
        <v>80</v>
      </c>
      <c r="X455" t="s">
        <v>4883</v>
      </c>
      <c r="Y455" t="s">
        <v>80</v>
      </c>
    </row>
    <row r="456" spans="1:25">
      <c r="A456" t="s">
        <v>4884</v>
      </c>
      <c r="B456" t="s">
        <v>2195</v>
      </c>
      <c r="C456" t="s">
        <v>33</v>
      </c>
      <c r="D456" t="s">
        <v>4885</v>
      </c>
      <c r="E456" t="s">
        <v>4886</v>
      </c>
      <c r="F456" t="s">
        <v>4887</v>
      </c>
      <c r="G456" t="s">
        <v>15</v>
      </c>
      <c r="H456" t="s">
        <v>4888</v>
      </c>
      <c r="I456" t="s">
        <v>93</v>
      </c>
      <c r="J456" t="s">
        <v>373</v>
      </c>
      <c r="K456" t="s">
        <v>2050</v>
      </c>
      <c r="L456" t="s">
        <v>125</v>
      </c>
      <c r="M456" t="s">
        <v>882</v>
      </c>
      <c r="N456" t="s">
        <v>408</v>
      </c>
      <c r="O456" t="s">
        <v>80</v>
      </c>
      <c r="P456" t="s">
        <v>200</v>
      </c>
      <c r="Q456" t="s">
        <v>172</v>
      </c>
      <c r="R456" t="s">
        <v>80</v>
      </c>
      <c r="S456" t="s">
        <v>4889</v>
      </c>
      <c r="T456" t="s">
        <v>973</v>
      </c>
      <c r="U456" t="s">
        <v>1649</v>
      </c>
      <c r="V456" t="s">
        <v>932</v>
      </c>
      <c r="W456" t="s">
        <v>80</v>
      </c>
      <c r="X456" t="s">
        <v>4890</v>
      </c>
      <c r="Y456" t="s">
        <v>4891</v>
      </c>
    </row>
    <row r="457" spans="1:25">
      <c r="A457" t="s">
        <v>4892</v>
      </c>
      <c r="B457" t="s">
        <v>2195</v>
      </c>
      <c r="C457" t="s">
        <v>33</v>
      </c>
      <c r="D457" t="s">
        <v>4893</v>
      </c>
      <c r="E457" t="s">
        <v>4894</v>
      </c>
      <c r="F457" t="s">
        <v>4895</v>
      </c>
      <c r="G457" t="s">
        <v>15</v>
      </c>
      <c r="H457" t="s">
        <v>4896</v>
      </c>
      <c r="I457" t="s">
        <v>93</v>
      </c>
      <c r="J457" t="s">
        <v>123</v>
      </c>
      <c r="K457" t="s">
        <v>1690</v>
      </c>
      <c r="L457" t="s">
        <v>125</v>
      </c>
      <c r="M457" t="s">
        <v>407</v>
      </c>
      <c r="N457" t="s">
        <v>336</v>
      </c>
      <c r="O457" t="s">
        <v>461</v>
      </c>
      <c r="P457" t="s">
        <v>81</v>
      </c>
      <c r="Q457" t="s">
        <v>82</v>
      </c>
      <c r="R457" t="s">
        <v>4897</v>
      </c>
      <c r="S457" t="s">
        <v>4898</v>
      </c>
      <c r="T457" t="s">
        <v>204</v>
      </c>
      <c r="U457" t="s">
        <v>646</v>
      </c>
      <c r="V457" t="s">
        <v>4899</v>
      </c>
      <c r="W457" t="s">
        <v>80</v>
      </c>
      <c r="X457" t="s">
        <v>4900</v>
      </c>
      <c r="Y457" t="s">
        <v>80</v>
      </c>
    </row>
    <row r="458" spans="1:25">
      <c r="A458" t="s">
        <v>4901</v>
      </c>
      <c r="B458" t="s">
        <v>2195</v>
      </c>
      <c r="C458" t="s">
        <v>33</v>
      </c>
      <c r="D458" t="s">
        <v>4902</v>
      </c>
      <c r="E458" t="s">
        <v>4903</v>
      </c>
      <c r="F458" t="s">
        <v>4904</v>
      </c>
      <c r="G458" t="s">
        <v>15</v>
      </c>
      <c r="H458" t="s">
        <v>4905</v>
      </c>
      <c r="I458" t="s">
        <v>93</v>
      </c>
      <c r="J458" t="s">
        <v>4906</v>
      </c>
      <c r="K458" t="s">
        <v>4907</v>
      </c>
      <c r="L458" t="s">
        <v>77</v>
      </c>
      <c r="M458" t="s">
        <v>296</v>
      </c>
      <c r="N458" t="s">
        <v>2297</v>
      </c>
      <c r="O458" t="s">
        <v>677</v>
      </c>
      <c r="P458" t="s">
        <v>113</v>
      </c>
      <c r="Q458" t="s">
        <v>114</v>
      </c>
      <c r="R458" t="s">
        <v>80</v>
      </c>
      <c r="S458" t="s">
        <v>4908</v>
      </c>
      <c r="T458" t="s">
        <v>80</v>
      </c>
      <c r="U458" t="s">
        <v>80</v>
      </c>
      <c r="V458" t="s">
        <v>80</v>
      </c>
      <c r="W458" t="s">
        <v>80</v>
      </c>
      <c r="X458" t="s">
        <v>4909</v>
      </c>
      <c r="Y458" t="s">
        <v>80</v>
      </c>
    </row>
    <row r="459" spans="1:25">
      <c r="A459" t="s">
        <v>4910</v>
      </c>
      <c r="B459" t="s">
        <v>2195</v>
      </c>
      <c r="C459" t="s">
        <v>33</v>
      </c>
      <c r="D459" t="s">
        <v>4911</v>
      </c>
      <c r="E459" t="s">
        <v>4912</v>
      </c>
      <c r="F459" t="s">
        <v>4913</v>
      </c>
      <c r="G459" t="s">
        <v>31</v>
      </c>
      <c r="H459" t="s">
        <v>4914</v>
      </c>
      <c r="I459" t="s">
        <v>93</v>
      </c>
      <c r="J459" t="s">
        <v>4915</v>
      </c>
      <c r="K459" t="s">
        <v>1632</v>
      </c>
      <c r="L459" t="s">
        <v>77</v>
      </c>
      <c r="M459" t="s">
        <v>622</v>
      </c>
      <c r="N459" t="s">
        <v>349</v>
      </c>
      <c r="O459" t="s">
        <v>80</v>
      </c>
      <c r="P459" t="s">
        <v>81</v>
      </c>
      <c r="Q459" t="s">
        <v>201</v>
      </c>
      <c r="R459" t="s">
        <v>80</v>
      </c>
      <c r="S459" t="s">
        <v>2298</v>
      </c>
      <c r="T459" t="s">
        <v>2299</v>
      </c>
      <c r="U459" t="s">
        <v>4916</v>
      </c>
      <c r="V459" t="s">
        <v>478</v>
      </c>
      <c r="W459" t="s">
        <v>4917</v>
      </c>
      <c r="X459" t="s">
        <v>4918</v>
      </c>
      <c r="Y459" t="s">
        <v>4919</v>
      </c>
    </row>
    <row r="460" spans="1:25">
      <c r="A460" t="s">
        <v>4920</v>
      </c>
      <c r="B460" t="s">
        <v>2195</v>
      </c>
      <c r="C460" t="s">
        <v>33</v>
      </c>
      <c r="D460" t="s">
        <v>4921</v>
      </c>
      <c r="E460" t="s">
        <v>4922</v>
      </c>
      <c r="F460" t="s">
        <v>4923</v>
      </c>
      <c r="G460" t="s">
        <v>15</v>
      </c>
      <c r="H460" t="s">
        <v>2853</v>
      </c>
      <c r="I460" t="s">
        <v>93</v>
      </c>
      <c r="J460" t="s">
        <v>389</v>
      </c>
      <c r="K460" t="s">
        <v>4924</v>
      </c>
      <c r="L460" t="s">
        <v>125</v>
      </c>
      <c r="M460" t="s">
        <v>512</v>
      </c>
      <c r="N460" t="s">
        <v>535</v>
      </c>
      <c r="O460" t="s">
        <v>80</v>
      </c>
      <c r="P460" t="s">
        <v>81</v>
      </c>
      <c r="Q460" t="s">
        <v>82</v>
      </c>
      <c r="R460" t="s">
        <v>4925</v>
      </c>
      <c r="S460" t="s">
        <v>4926</v>
      </c>
      <c r="T460" t="s">
        <v>4927</v>
      </c>
      <c r="U460" t="s">
        <v>4928</v>
      </c>
      <c r="V460" t="s">
        <v>4929</v>
      </c>
      <c r="W460" t="s">
        <v>80</v>
      </c>
      <c r="X460" t="s">
        <v>4930</v>
      </c>
      <c r="Y460" t="s">
        <v>80</v>
      </c>
    </row>
    <row r="461" spans="1:25">
      <c r="A461" t="s">
        <v>4931</v>
      </c>
      <c r="B461" t="s">
        <v>2195</v>
      </c>
      <c r="C461" t="s">
        <v>33</v>
      </c>
      <c r="D461" t="s">
        <v>4932</v>
      </c>
      <c r="E461" t="s">
        <v>4933</v>
      </c>
      <c r="F461" t="s">
        <v>4934</v>
      </c>
      <c r="G461" t="s">
        <v>15</v>
      </c>
      <c r="H461" t="s">
        <v>4935</v>
      </c>
      <c r="I461" t="s">
        <v>93</v>
      </c>
      <c r="J461" t="s">
        <v>4936</v>
      </c>
      <c r="K461" t="s">
        <v>1681</v>
      </c>
      <c r="L461" t="s">
        <v>125</v>
      </c>
      <c r="M461" t="s">
        <v>4937</v>
      </c>
      <c r="N461" t="s">
        <v>253</v>
      </c>
      <c r="O461" t="s">
        <v>677</v>
      </c>
      <c r="P461" t="s">
        <v>81</v>
      </c>
      <c r="Q461" t="s">
        <v>255</v>
      </c>
      <c r="R461" t="s">
        <v>4938</v>
      </c>
      <c r="S461" t="s">
        <v>4939</v>
      </c>
      <c r="T461" t="s">
        <v>80</v>
      </c>
      <c r="U461" t="s">
        <v>80</v>
      </c>
      <c r="V461" t="s">
        <v>80</v>
      </c>
      <c r="W461" t="s">
        <v>80</v>
      </c>
      <c r="X461" t="s">
        <v>4940</v>
      </c>
      <c r="Y461" t="s">
        <v>80</v>
      </c>
    </row>
    <row r="462" spans="1:25">
      <c r="A462" t="s">
        <v>4941</v>
      </c>
      <c r="B462" t="s">
        <v>2195</v>
      </c>
      <c r="C462" t="s">
        <v>33</v>
      </c>
      <c r="D462" t="s">
        <v>4942</v>
      </c>
      <c r="E462" t="s">
        <v>4943</v>
      </c>
      <c r="F462" t="s">
        <v>4944</v>
      </c>
      <c r="G462" t="s">
        <v>15</v>
      </c>
      <c r="H462" t="s">
        <v>1543</v>
      </c>
      <c r="I462" t="s">
        <v>74</v>
      </c>
      <c r="J462" t="s">
        <v>4945</v>
      </c>
      <c r="K462" t="s">
        <v>1661</v>
      </c>
      <c r="L462" t="s">
        <v>77</v>
      </c>
      <c r="M462" t="s">
        <v>374</v>
      </c>
      <c r="N462" t="s">
        <v>375</v>
      </c>
      <c r="O462" t="s">
        <v>80</v>
      </c>
      <c r="P462" t="s">
        <v>81</v>
      </c>
      <c r="Q462" t="s">
        <v>4946</v>
      </c>
      <c r="R462" t="s">
        <v>80</v>
      </c>
      <c r="S462" t="s">
        <v>4947</v>
      </c>
      <c r="T462" t="s">
        <v>80</v>
      </c>
      <c r="U462" t="s">
        <v>80</v>
      </c>
      <c r="V462" t="s">
        <v>80</v>
      </c>
      <c r="W462" t="s">
        <v>80</v>
      </c>
      <c r="X462" t="s">
        <v>4948</v>
      </c>
      <c r="Y462" t="s">
        <v>4949</v>
      </c>
    </row>
    <row r="463" spans="1:25">
      <c r="A463" t="s">
        <v>4950</v>
      </c>
      <c r="B463" t="s">
        <v>2195</v>
      </c>
      <c r="C463" t="s">
        <v>33</v>
      </c>
      <c r="D463" t="s">
        <v>4951</v>
      </c>
      <c r="E463" t="s">
        <v>4952</v>
      </c>
      <c r="F463" t="s">
        <v>4953</v>
      </c>
      <c r="G463" t="s">
        <v>31</v>
      </c>
      <c r="H463" t="s">
        <v>4954</v>
      </c>
      <c r="I463" t="s">
        <v>93</v>
      </c>
      <c r="J463" t="s">
        <v>1189</v>
      </c>
      <c r="K463" t="s">
        <v>3631</v>
      </c>
      <c r="L463" t="s">
        <v>77</v>
      </c>
      <c r="M463" t="s">
        <v>4955</v>
      </c>
      <c r="N463" t="s">
        <v>556</v>
      </c>
      <c r="O463" t="s">
        <v>773</v>
      </c>
      <c r="P463" t="s">
        <v>4621</v>
      </c>
      <c r="Q463" t="s">
        <v>82</v>
      </c>
      <c r="R463" t="s">
        <v>4956</v>
      </c>
      <c r="S463" t="s">
        <v>4957</v>
      </c>
      <c r="T463" t="s">
        <v>172</v>
      </c>
      <c r="U463" t="s">
        <v>80</v>
      </c>
      <c r="V463" t="s">
        <v>4958</v>
      </c>
      <c r="W463" t="s">
        <v>80</v>
      </c>
      <c r="X463" t="s">
        <v>4959</v>
      </c>
      <c r="Y463" t="s">
        <v>4960</v>
      </c>
    </row>
    <row r="464" ht="409.5" spans="1:25">
      <c r="A464" t="s">
        <v>4961</v>
      </c>
      <c r="B464" t="s">
        <v>2195</v>
      </c>
      <c r="C464" t="s">
        <v>33</v>
      </c>
      <c r="D464" t="s">
        <v>4962</v>
      </c>
      <c r="E464" t="s">
        <v>4963</v>
      </c>
      <c r="F464" t="s">
        <v>4964</v>
      </c>
      <c r="G464" t="s">
        <v>15</v>
      </c>
      <c r="H464" t="s">
        <v>4965</v>
      </c>
      <c r="I464" t="s">
        <v>93</v>
      </c>
      <c r="J464" t="s">
        <v>522</v>
      </c>
      <c r="K464" t="s">
        <v>1681</v>
      </c>
      <c r="L464" t="s">
        <v>77</v>
      </c>
      <c r="M464" t="s">
        <v>1135</v>
      </c>
      <c r="N464" t="s">
        <v>221</v>
      </c>
      <c r="O464" t="s">
        <v>80</v>
      </c>
      <c r="P464" t="s">
        <v>81</v>
      </c>
      <c r="Q464" t="s">
        <v>82</v>
      </c>
      <c r="R464" t="s">
        <v>80</v>
      </c>
      <c r="S464" t="s">
        <v>4966</v>
      </c>
      <c r="T464" t="s">
        <v>80</v>
      </c>
      <c r="U464" t="s">
        <v>80</v>
      </c>
      <c r="V464" t="s">
        <v>80</v>
      </c>
      <c r="W464" t="s">
        <v>80</v>
      </c>
      <c r="X464" t="s">
        <v>4967</v>
      </c>
      <c r="Y464" s="1" t="s">
        <v>4968</v>
      </c>
    </row>
    <row r="465" spans="1:25">
      <c r="A465" t="s">
        <v>4969</v>
      </c>
      <c r="B465" t="s">
        <v>2195</v>
      </c>
      <c r="C465" t="s">
        <v>33</v>
      </c>
      <c r="D465" t="s">
        <v>4970</v>
      </c>
      <c r="E465" t="s">
        <v>4971</v>
      </c>
      <c r="F465" t="s">
        <v>4972</v>
      </c>
      <c r="G465" t="s">
        <v>15</v>
      </c>
      <c r="H465" t="s">
        <v>4973</v>
      </c>
      <c r="I465" t="s">
        <v>93</v>
      </c>
      <c r="J465" t="s">
        <v>473</v>
      </c>
      <c r="K465" t="s">
        <v>1681</v>
      </c>
      <c r="L465" t="s">
        <v>77</v>
      </c>
      <c r="M465" t="s">
        <v>643</v>
      </c>
      <c r="N465" t="s">
        <v>4974</v>
      </c>
      <c r="O465" t="s">
        <v>80</v>
      </c>
      <c r="P465" t="s">
        <v>81</v>
      </c>
      <c r="Q465" t="s">
        <v>82</v>
      </c>
      <c r="R465" t="s">
        <v>80</v>
      </c>
      <c r="S465" t="s">
        <v>4975</v>
      </c>
      <c r="T465" t="s">
        <v>378</v>
      </c>
      <c r="U465" t="s">
        <v>4274</v>
      </c>
      <c r="V465" t="s">
        <v>1095</v>
      </c>
      <c r="W465" t="s">
        <v>172</v>
      </c>
      <c r="X465" t="s">
        <v>4976</v>
      </c>
      <c r="Y465" t="s">
        <v>4977</v>
      </c>
    </row>
    <row r="466" spans="1:25">
      <c r="A466" t="s">
        <v>4978</v>
      </c>
      <c r="B466" t="s">
        <v>2195</v>
      </c>
      <c r="C466" t="s">
        <v>33</v>
      </c>
      <c r="D466" t="s">
        <v>4979</v>
      </c>
      <c r="E466" t="s">
        <v>4980</v>
      </c>
      <c r="F466" t="s">
        <v>4981</v>
      </c>
      <c r="G466" t="s">
        <v>31</v>
      </c>
      <c r="H466" t="s">
        <v>4982</v>
      </c>
      <c r="I466" t="s">
        <v>93</v>
      </c>
      <c r="J466" t="s">
        <v>660</v>
      </c>
      <c r="K466" t="s">
        <v>1681</v>
      </c>
      <c r="L466" t="s">
        <v>2103</v>
      </c>
      <c r="M466" t="s">
        <v>4983</v>
      </c>
      <c r="N466" t="s">
        <v>535</v>
      </c>
      <c r="O466" t="s">
        <v>80</v>
      </c>
      <c r="P466" t="s">
        <v>81</v>
      </c>
      <c r="Q466" t="s">
        <v>99</v>
      </c>
      <c r="R466" t="s">
        <v>80</v>
      </c>
      <c r="S466" t="s">
        <v>4984</v>
      </c>
      <c r="T466" t="s">
        <v>337</v>
      </c>
      <c r="U466" t="s">
        <v>535</v>
      </c>
      <c r="V466" t="s">
        <v>4985</v>
      </c>
      <c r="W466" t="s">
        <v>80</v>
      </c>
      <c r="X466" t="s">
        <v>4986</v>
      </c>
      <c r="Y466" t="s">
        <v>80</v>
      </c>
    </row>
    <row r="467" spans="1:25">
      <c r="A467" t="s">
        <v>4987</v>
      </c>
      <c r="B467" t="s">
        <v>2195</v>
      </c>
      <c r="C467" t="s">
        <v>33</v>
      </c>
      <c r="D467" t="s">
        <v>4988</v>
      </c>
      <c r="E467" t="s">
        <v>4989</v>
      </c>
      <c r="F467" t="s">
        <v>4990</v>
      </c>
      <c r="G467" t="s">
        <v>15</v>
      </c>
      <c r="H467" t="s">
        <v>4991</v>
      </c>
      <c r="I467" t="s">
        <v>93</v>
      </c>
      <c r="J467" t="s">
        <v>4992</v>
      </c>
      <c r="K467" t="s">
        <v>4993</v>
      </c>
      <c r="L467" t="s">
        <v>77</v>
      </c>
      <c r="M467" t="s">
        <v>1524</v>
      </c>
      <c r="N467" t="s">
        <v>112</v>
      </c>
      <c r="O467" t="s">
        <v>80</v>
      </c>
      <c r="P467" t="s">
        <v>113</v>
      </c>
      <c r="Q467" t="s">
        <v>142</v>
      </c>
      <c r="R467" t="s">
        <v>80</v>
      </c>
      <c r="S467" t="s">
        <v>4994</v>
      </c>
      <c r="T467" t="s">
        <v>80</v>
      </c>
      <c r="U467" t="s">
        <v>80</v>
      </c>
      <c r="V467" t="s">
        <v>80</v>
      </c>
      <c r="W467" t="s">
        <v>80</v>
      </c>
      <c r="X467" t="s">
        <v>4995</v>
      </c>
      <c r="Y467" t="s">
        <v>80</v>
      </c>
    </row>
    <row r="468" spans="1:25">
      <c r="A468" t="s">
        <v>4996</v>
      </c>
      <c r="B468" t="s">
        <v>2195</v>
      </c>
      <c r="C468" t="s">
        <v>33</v>
      </c>
      <c r="D468" t="s">
        <v>4997</v>
      </c>
      <c r="E468" t="s">
        <v>4998</v>
      </c>
      <c r="F468" t="s">
        <v>4999</v>
      </c>
      <c r="G468" t="s">
        <v>15</v>
      </c>
      <c r="H468" t="s">
        <v>5000</v>
      </c>
      <c r="I468" t="s">
        <v>93</v>
      </c>
      <c r="J468" t="s">
        <v>373</v>
      </c>
      <c r="K468" t="s">
        <v>5001</v>
      </c>
      <c r="L468" t="s">
        <v>77</v>
      </c>
      <c r="M468" t="s">
        <v>5002</v>
      </c>
      <c r="N468" t="s">
        <v>763</v>
      </c>
      <c r="O468" t="s">
        <v>80</v>
      </c>
      <c r="P468" t="s">
        <v>113</v>
      </c>
      <c r="Q468" t="s">
        <v>142</v>
      </c>
      <c r="R468" t="s">
        <v>80</v>
      </c>
      <c r="S468" t="s">
        <v>5003</v>
      </c>
      <c r="T468" t="s">
        <v>5004</v>
      </c>
      <c r="U468" t="s">
        <v>297</v>
      </c>
      <c r="V468" t="s">
        <v>3593</v>
      </c>
      <c r="W468" t="s">
        <v>80</v>
      </c>
      <c r="X468" t="s">
        <v>5005</v>
      </c>
      <c r="Y468" t="s">
        <v>5006</v>
      </c>
    </row>
    <row r="469" spans="1:25">
      <c r="A469" t="s">
        <v>5007</v>
      </c>
      <c r="B469" t="s">
        <v>2195</v>
      </c>
      <c r="C469" t="s">
        <v>33</v>
      </c>
      <c r="D469" t="s">
        <v>5008</v>
      </c>
      <c r="E469" t="s">
        <v>5009</v>
      </c>
      <c r="F469" t="s">
        <v>5010</v>
      </c>
      <c r="G469" t="s">
        <v>15</v>
      </c>
      <c r="H469" t="s">
        <v>1510</v>
      </c>
      <c r="I469" t="s">
        <v>93</v>
      </c>
      <c r="J469" t="s">
        <v>473</v>
      </c>
      <c r="K469" t="s">
        <v>3047</v>
      </c>
      <c r="L469" t="s">
        <v>125</v>
      </c>
      <c r="M469" t="s">
        <v>512</v>
      </c>
      <c r="N469" t="s">
        <v>258</v>
      </c>
      <c r="O469" t="s">
        <v>5011</v>
      </c>
      <c r="P469" t="s">
        <v>81</v>
      </c>
      <c r="Q469" t="s">
        <v>99</v>
      </c>
      <c r="R469" t="s">
        <v>80</v>
      </c>
      <c r="S469" t="s">
        <v>5012</v>
      </c>
      <c r="T469" t="s">
        <v>4927</v>
      </c>
      <c r="U469" t="s">
        <v>80</v>
      </c>
      <c r="V469" t="s">
        <v>932</v>
      </c>
      <c r="W469" t="s">
        <v>80</v>
      </c>
      <c r="X469" t="s">
        <v>5013</v>
      </c>
      <c r="Y469" t="s">
        <v>5014</v>
      </c>
    </row>
    <row r="470" spans="1:25">
      <c r="A470" t="s">
        <v>5015</v>
      </c>
      <c r="B470" t="s">
        <v>2195</v>
      </c>
      <c r="C470" t="s">
        <v>33</v>
      </c>
      <c r="D470" t="s">
        <v>5016</v>
      </c>
      <c r="E470" t="s">
        <v>5017</v>
      </c>
      <c r="F470" t="s">
        <v>5018</v>
      </c>
      <c r="G470" t="s">
        <v>15</v>
      </c>
      <c r="H470" t="s">
        <v>3385</v>
      </c>
      <c r="I470" t="s">
        <v>93</v>
      </c>
      <c r="J470" t="s">
        <v>5019</v>
      </c>
      <c r="K470" t="s">
        <v>1681</v>
      </c>
      <c r="L470" t="s">
        <v>77</v>
      </c>
      <c r="M470" t="s">
        <v>5020</v>
      </c>
      <c r="N470" t="s">
        <v>535</v>
      </c>
      <c r="O470" t="s">
        <v>5021</v>
      </c>
      <c r="P470" t="s">
        <v>81</v>
      </c>
      <c r="Q470" t="s">
        <v>82</v>
      </c>
      <c r="R470" t="s">
        <v>5022</v>
      </c>
      <c r="S470" t="s">
        <v>5023</v>
      </c>
      <c r="T470" t="s">
        <v>80</v>
      </c>
      <c r="U470" t="s">
        <v>80</v>
      </c>
      <c r="V470" t="s">
        <v>80</v>
      </c>
      <c r="W470" t="s">
        <v>80</v>
      </c>
      <c r="X470" t="s">
        <v>5024</v>
      </c>
      <c r="Y470" t="s">
        <v>80</v>
      </c>
    </row>
    <row r="471" spans="1:25">
      <c r="A471" t="s">
        <v>5025</v>
      </c>
      <c r="B471" t="s">
        <v>2195</v>
      </c>
      <c r="C471" t="s">
        <v>33</v>
      </c>
      <c r="D471" t="s">
        <v>5026</v>
      </c>
      <c r="E471" t="s">
        <v>5027</v>
      </c>
      <c r="F471" t="s">
        <v>5028</v>
      </c>
      <c r="G471" t="s">
        <v>15</v>
      </c>
      <c r="H471" t="s">
        <v>5029</v>
      </c>
      <c r="I471" t="s">
        <v>93</v>
      </c>
      <c r="J471" t="s">
        <v>633</v>
      </c>
      <c r="K471" t="s">
        <v>1102</v>
      </c>
      <c r="L471" t="s">
        <v>77</v>
      </c>
      <c r="M471" t="s">
        <v>296</v>
      </c>
      <c r="N471" t="s">
        <v>883</v>
      </c>
      <c r="O471" t="s">
        <v>461</v>
      </c>
      <c r="P471" t="s">
        <v>81</v>
      </c>
      <c r="Q471" t="s">
        <v>142</v>
      </c>
      <c r="R471" t="s">
        <v>5030</v>
      </c>
      <c r="S471" t="s">
        <v>5031</v>
      </c>
      <c r="T471" t="s">
        <v>80</v>
      </c>
      <c r="U471" t="s">
        <v>80</v>
      </c>
      <c r="V471" t="s">
        <v>80</v>
      </c>
      <c r="W471" t="s">
        <v>80</v>
      </c>
      <c r="X471" t="s">
        <v>5032</v>
      </c>
      <c r="Y471" t="s">
        <v>5033</v>
      </c>
    </row>
    <row r="472" spans="1:25">
      <c r="A472" t="s">
        <v>5034</v>
      </c>
      <c r="B472" t="s">
        <v>2195</v>
      </c>
      <c r="C472" t="s">
        <v>33</v>
      </c>
      <c r="D472" t="s">
        <v>5035</v>
      </c>
      <c r="E472" t="s">
        <v>5036</v>
      </c>
      <c r="F472" t="s">
        <v>5037</v>
      </c>
      <c r="G472" t="s">
        <v>31</v>
      </c>
      <c r="H472" t="s">
        <v>5038</v>
      </c>
      <c r="I472" t="s">
        <v>93</v>
      </c>
      <c r="J472" t="s">
        <v>406</v>
      </c>
      <c r="K472" t="s">
        <v>1681</v>
      </c>
      <c r="L472" t="s">
        <v>77</v>
      </c>
      <c r="M472" t="s">
        <v>5039</v>
      </c>
      <c r="N472" t="s">
        <v>253</v>
      </c>
      <c r="O472" t="s">
        <v>80</v>
      </c>
      <c r="P472" t="s">
        <v>81</v>
      </c>
      <c r="Q472" t="s">
        <v>82</v>
      </c>
      <c r="R472" t="s">
        <v>80</v>
      </c>
      <c r="S472" t="s">
        <v>3378</v>
      </c>
      <c r="T472" t="s">
        <v>5040</v>
      </c>
      <c r="U472" t="s">
        <v>97</v>
      </c>
      <c r="V472" t="s">
        <v>80</v>
      </c>
      <c r="W472" t="s">
        <v>80</v>
      </c>
      <c r="X472" t="s">
        <v>5041</v>
      </c>
      <c r="Y472" t="s">
        <v>5042</v>
      </c>
    </row>
    <row r="473" spans="1:25">
      <c r="A473" t="s">
        <v>5043</v>
      </c>
      <c r="B473" t="s">
        <v>2195</v>
      </c>
      <c r="C473" t="s">
        <v>33</v>
      </c>
      <c r="D473" t="s">
        <v>5044</v>
      </c>
      <c r="E473" t="s">
        <v>5045</v>
      </c>
      <c r="F473" t="s">
        <v>5046</v>
      </c>
      <c r="G473" t="s">
        <v>15</v>
      </c>
      <c r="H473" t="s">
        <v>5047</v>
      </c>
      <c r="I473" t="s">
        <v>93</v>
      </c>
      <c r="J473" t="s">
        <v>1383</v>
      </c>
      <c r="K473" t="s">
        <v>1681</v>
      </c>
      <c r="L473" t="s">
        <v>125</v>
      </c>
      <c r="M473" t="s">
        <v>5048</v>
      </c>
      <c r="N473" t="s">
        <v>183</v>
      </c>
      <c r="O473" t="s">
        <v>80</v>
      </c>
      <c r="P473" t="s">
        <v>81</v>
      </c>
      <c r="Q473" t="s">
        <v>82</v>
      </c>
      <c r="R473" t="s">
        <v>80</v>
      </c>
      <c r="S473" t="s">
        <v>5048</v>
      </c>
      <c r="T473" t="s">
        <v>5049</v>
      </c>
      <c r="U473" t="s">
        <v>183</v>
      </c>
      <c r="V473" t="s">
        <v>5050</v>
      </c>
      <c r="W473" t="s">
        <v>80</v>
      </c>
      <c r="X473" t="s">
        <v>5051</v>
      </c>
      <c r="Y473" t="s">
        <v>5052</v>
      </c>
    </row>
    <row r="474" spans="1:25">
      <c r="A474" t="s">
        <v>5053</v>
      </c>
      <c r="B474" t="s">
        <v>2195</v>
      </c>
      <c r="C474" t="s">
        <v>34</v>
      </c>
      <c r="D474" t="s">
        <v>5054</v>
      </c>
      <c r="E474" t="s">
        <v>5055</v>
      </c>
      <c r="F474" t="s">
        <v>5056</v>
      </c>
      <c r="G474" t="s">
        <v>15</v>
      </c>
      <c r="H474" t="s">
        <v>5057</v>
      </c>
      <c r="I474" t="s">
        <v>93</v>
      </c>
      <c r="J474" t="s">
        <v>5058</v>
      </c>
      <c r="K474" t="s">
        <v>95</v>
      </c>
      <c r="L474" t="s">
        <v>125</v>
      </c>
      <c r="M474" t="s">
        <v>5059</v>
      </c>
      <c r="N474" t="s">
        <v>5060</v>
      </c>
      <c r="O474" t="s">
        <v>5061</v>
      </c>
      <c r="P474" t="s">
        <v>81</v>
      </c>
      <c r="Q474" t="s">
        <v>142</v>
      </c>
      <c r="R474" t="s">
        <v>5062</v>
      </c>
      <c r="S474" t="s">
        <v>5063</v>
      </c>
      <c r="T474" t="s">
        <v>5064</v>
      </c>
      <c r="U474" t="s">
        <v>80</v>
      </c>
      <c r="V474" t="s">
        <v>80</v>
      </c>
      <c r="W474" t="s">
        <v>80</v>
      </c>
      <c r="X474" t="s">
        <v>5065</v>
      </c>
      <c r="Y474" t="s">
        <v>80</v>
      </c>
    </row>
    <row r="475" spans="1:25">
      <c r="A475" t="s">
        <v>5066</v>
      </c>
      <c r="B475" t="s">
        <v>2195</v>
      </c>
      <c r="C475" t="s">
        <v>34</v>
      </c>
      <c r="D475" t="s">
        <v>5067</v>
      </c>
      <c r="E475" t="s">
        <v>5068</v>
      </c>
      <c r="F475" t="s">
        <v>5069</v>
      </c>
      <c r="G475" t="s">
        <v>15</v>
      </c>
      <c r="H475" t="s">
        <v>5070</v>
      </c>
      <c r="I475" t="s">
        <v>93</v>
      </c>
      <c r="J475" t="s">
        <v>5058</v>
      </c>
      <c r="K475" t="s">
        <v>95</v>
      </c>
      <c r="L475" t="s">
        <v>125</v>
      </c>
      <c r="M475" t="s">
        <v>5071</v>
      </c>
      <c r="N475" t="s">
        <v>5060</v>
      </c>
      <c r="O475" t="s">
        <v>80</v>
      </c>
      <c r="P475" t="s">
        <v>81</v>
      </c>
      <c r="Q475" t="s">
        <v>82</v>
      </c>
      <c r="R475" t="s">
        <v>80</v>
      </c>
      <c r="S475" t="s">
        <v>5072</v>
      </c>
      <c r="T475" t="s">
        <v>80</v>
      </c>
      <c r="U475" t="s">
        <v>80</v>
      </c>
      <c r="V475" t="s">
        <v>80</v>
      </c>
      <c r="W475" t="s">
        <v>80</v>
      </c>
      <c r="X475" t="s">
        <v>5073</v>
      </c>
      <c r="Y475" t="s">
        <v>80</v>
      </c>
    </row>
    <row r="476" spans="1:25">
      <c r="A476" t="s">
        <v>5074</v>
      </c>
      <c r="B476" t="s">
        <v>2195</v>
      </c>
      <c r="C476" t="s">
        <v>34</v>
      </c>
      <c r="D476" t="s">
        <v>5075</v>
      </c>
      <c r="E476" t="s">
        <v>5076</v>
      </c>
      <c r="F476" t="s">
        <v>5077</v>
      </c>
      <c r="G476" t="s">
        <v>15</v>
      </c>
      <c r="H476" t="s">
        <v>5078</v>
      </c>
      <c r="I476" t="s">
        <v>93</v>
      </c>
      <c r="J476" t="s">
        <v>3439</v>
      </c>
      <c r="K476" t="s">
        <v>2482</v>
      </c>
      <c r="L476" t="s">
        <v>125</v>
      </c>
      <c r="M476" t="s">
        <v>5079</v>
      </c>
      <c r="N476" t="s">
        <v>2384</v>
      </c>
      <c r="O476" t="s">
        <v>569</v>
      </c>
      <c r="P476" t="s">
        <v>200</v>
      </c>
      <c r="Q476" t="s">
        <v>99</v>
      </c>
      <c r="R476" t="s">
        <v>5080</v>
      </c>
      <c r="S476" t="s">
        <v>5081</v>
      </c>
      <c r="T476" t="s">
        <v>5082</v>
      </c>
      <c r="U476" t="s">
        <v>1418</v>
      </c>
      <c r="V476" t="s">
        <v>3439</v>
      </c>
      <c r="W476" t="s">
        <v>80</v>
      </c>
      <c r="X476" t="s">
        <v>5083</v>
      </c>
      <c r="Y476" t="s">
        <v>5084</v>
      </c>
    </row>
    <row r="477" spans="1:25">
      <c r="A477" t="s">
        <v>5085</v>
      </c>
      <c r="B477" t="s">
        <v>2195</v>
      </c>
      <c r="C477" t="s">
        <v>34</v>
      </c>
      <c r="D477" t="s">
        <v>5086</v>
      </c>
      <c r="E477" t="s">
        <v>5087</v>
      </c>
      <c r="F477" t="s">
        <v>5088</v>
      </c>
      <c r="G477" t="s">
        <v>15</v>
      </c>
      <c r="H477" t="s">
        <v>5089</v>
      </c>
      <c r="I477" t="s">
        <v>93</v>
      </c>
      <c r="J477" t="s">
        <v>123</v>
      </c>
      <c r="K477" t="s">
        <v>124</v>
      </c>
      <c r="L477" t="s">
        <v>125</v>
      </c>
      <c r="M477" t="s">
        <v>5090</v>
      </c>
      <c r="N477" t="s">
        <v>253</v>
      </c>
      <c r="O477" t="s">
        <v>4303</v>
      </c>
      <c r="P477" t="s">
        <v>81</v>
      </c>
      <c r="Q477" t="s">
        <v>99</v>
      </c>
      <c r="R477" t="s">
        <v>5091</v>
      </c>
      <c r="S477" t="s">
        <v>5092</v>
      </c>
      <c r="T477" t="s">
        <v>80</v>
      </c>
      <c r="U477" t="s">
        <v>80</v>
      </c>
      <c r="V477" t="s">
        <v>80</v>
      </c>
      <c r="W477" t="s">
        <v>80</v>
      </c>
      <c r="X477" t="s">
        <v>5093</v>
      </c>
      <c r="Y477" t="s">
        <v>80</v>
      </c>
    </row>
    <row r="478" spans="1:25">
      <c r="A478" t="s">
        <v>5094</v>
      </c>
      <c r="B478" t="s">
        <v>2195</v>
      </c>
      <c r="C478" t="s">
        <v>34</v>
      </c>
      <c r="D478" t="s">
        <v>5095</v>
      </c>
      <c r="E478" t="s">
        <v>5096</v>
      </c>
      <c r="F478" t="s">
        <v>5097</v>
      </c>
      <c r="G478" t="s">
        <v>15</v>
      </c>
      <c r="H478" t="s">
        <v>5098</v>
      </c>
      <c r="I478" t="s">
        <v>93</v>
      </c>
      <c r="J478" t="s">
        <v>473</v>
      </c>
      <c r="K478" t="s">
        <v>95</v>
      </c>
      <c r="L478" t="s">
        <v>125</v>
      </c>
      <c r="M478" t="s">
        <v>1077</v>
      </c>
      <c r="N478" t="s">
        <v>535</v>
      </c>
      <c r="O478" t="s">
        <v>254</v>
      </c>
      <c r="P478" t="s">
        <v>81</v>
      </c>
      <c r="Q478" t="s">
        <v>99</v>
      </c>
      <c r="R478" t="s">
        <v>5099</v>
      </c>
      <c r="S478" t="s">
        <v>5100</v>
      </c>
      <c r="T478" t="s">
        <v>5101</v>
      </c>
      <c r="U478" t="s">
        <v>1008</v>
      </c>
      <c r="V478" t="s">
        <v>5102</v>
      </c>
      <c r="W478" t="s">
        <v>546</v>
      </c>
      <c r="X478" t="s">
        <v>5103</v>
      </c>
      <c r="Y478" t="s">
        <v>5104</v>
      </c>
    </row>
    <row r="479" spans="1:25">
      <c r="A479" t="s">
        <v>5105</v>
      </c>
      <c r="B479" t="s">
        <v>2195</v>
      </c>
      <c r="C479" t="s">
        <v>34</v>
      </c>
      <c r="D479" t="s">
        <v>5106</v>
      </c>
      <c r="E479" t="s">
        <v>35</v>
      </c>
      <c r="F479" t="s">
        <v>5107</v>
      </c>
      <c r="G479" t="s">
        <v>15</v>
      </c>
      <c r="H479" t="s">
        <v>5108</v>
      </c>
      <c r="I479" t="s">
        <v>93</v>
      </c>
      <c r="J479" t="s">
        <v>1363</v>
      </c>
      <c r="K479" t="s">
        <v>555</v>
      </c>
      <c r="L479" t="s">
        <v>125</v>
      </c>
      <c r="M479" t="s">
        <v>407</v>
      </c>
      <c r="N479" t="s">
        <v>2623</v>
      </c>
      <c r="O479" t="s">
        <v>461</v>
      </c>
      <c r="P479" t="s">
        <v>113</v>
      </c>
      <c r="Q479" t="s">
        <v>142</v>
      </c>
      <c r="R479" t="s">
        <v>80</v>
      </c>
      <c r="S479" t="s">
        <v>5109</v>
      </c>
      <c r="T479" t="s">
        <v>80</v>
      </c>
      <c r="U479" t="s">
        <v>80</v>
      </c>
      <c r="V479" t="s">
        <v>80</v>
      </c>
      <c r="W479" t="s">
        <v>80</v>
      </c>
      <c r="X479" t="s">
        <v>5110</v>
      </c>
      <c r="Y479" t="s">
        <v>80</v>
      </c>
    </row>
    <row r="480" spans="1:25">
      <c r="A480" t="s">
        <v>5111</v>
      </c>
      <c r="B480" t="s">
        <v>2195</v>
      </c>
      <c r="C480" t="s">
        <v>34</v>
      </c>
      <c r="D480" t="s">
        <v>5112</v>
      </c>
      <c r="E480" t="s">
        <v>5113</v>
      </c>
      <c r="F480" t="s">
        <v>5114</v>
      </c>
      <c r="G480" t="s">
        <v>15</v>
      </c>
      <c r="H480" t="s">
        <v>2915</v>
      </c>
      <c r="I480" t="s">
        <v>93</v>
      </c>
      <c r="J480" t="s">
        <v>432</v>
      </c>
      <c r="K480" t="s">
        <v>347</v>
      </c>
      <c r="L480" t="s">
        <v>125</v>
      </c>
      <c r="M480" t="s">
        <v>5115</v>
      </c>
      <c r="N480" t="s">
        <v>420</v>
      </c>
      <c r="O480" t="s">
        <v>5116</v>
      </c>
      <c r="P480" t="s">
        <v>81</v>
      </c>
      <c r="Q480" t="s">
        <v>114</v>
      </c>
      <c r="R480" t="s">
        <v>5117</v>
      </c>
      <c r="S480" t="s">
        <v>5118</v>
      </c>
      <c r="T480" t="s">
        <v>80</v>
      </c>
      <c r="U480" t="s">
        <v>80</v>
      </c>
      <c r="V480" t="s">
        <v>80</v>
      </c>
      <c r="W480" t="s">
        <v>80</v>
      </c>
      <c r="X480" t="s">
        <v>5119</v>
      </c>
      <c r="Y480" t="s">
        <v>80</v>
      </c>
    </row>
    <row r="481" spans="1:25">
      <c r="A481" t="s">
        <v>5120</v>
      </c>
      <c r="B481" t="s">
        <v>2195</v>
      </c>
      <c r="C481" t="s">
        <v>34</v>
      </c>
      <c r="D481" t="s">
        <v>5121</v>
      </c>
      <c r="E481" t="s">
        <v>5122</v>
      </c>
      <c r="F481" t="s">
        <v>5123</v>
      </c>
      <c r="G481" t="s">
        <v>15</v>
      </c>
      <c r="H481" t="s">
        <v>5124</v>
      </c>
      <c r="I481" t="s">
        <v>93</v>
      </c>
      <c r="J481" t="s">
        <v>4443</v>
      </c>
      <c r="K481" t="s">
        <v>5125</v>
      </c>
      <c r="L481" t="s">
        <v>696</v>
      </c>
      <c r="M481" t="s">
        <v>5126</v>
      </c>
      <c r="N481" t="s">
        <v>2084</v>
      </c>
      <c r="O481" t="s">
        <v>5127</v>
      </c>
      <c r="P481" t="s">
        <v>81</v>
      </c>
      <c r="Q481" t="s">
        <v>99</v>
      </c>
      <c r="R481" t="s">
        <v>80</v>
      </c>
      <c r="S481" t="s">
        <v>5128</v>
      </c>
      <c r="T481" t="s">
        <v>5129</v>
      </c>
      <c r="U481" t="s">
        <v>5130</v>
      </c>
      <c r="V481" t="s">
        <v>2543</v>
      </c>
      <c r="W481" t="s">
        <v>80</v>
      </c>
      <c r="X481" t="s">
        <v>5131</v>
      </c>
      <c r="Y481" t="s">
        <v>5132</v>
      </c>
    </row>
    <row r="482" spans="1:25">
      <c r="A482" t="s">
        <v>5133</v>
      </c>
      <c r="B482" t="s">
        <v>2195</v>
      </c>
      <c r="C482" t="s">
        <v>34</v>
      </c>
      <c r="D482" t="s">
        <v>5134</v>
      </c>
      <c r="E482" t="s">
        <v>5135</v>
      </c>
      <c r="F482" t="s">
        <v>5136</v>
      </c>
      <c r="G482" t="s">
        <v>15</v>
      </c>
      <c r="H482" t="s">
        <v>5137</v>
      </c>
      <c r="I482" t="s">
        <v>93</v>
      </c>
      <c r="J482" t="s">
        <v>151</v>
      </c>
      <c r="K482" t="s">
        <v>95</v>
      </c>
      <c r="L482" t="s">
        <v>5138</v>
      </c>
      <c r="M482" t="s">
        <v>5139</v>
      </c>
      <c r="N482" t="s">
        <v>5140</v>
      </c>
      <c r="O482" t="s">
        <v>80</v>
      </c>
      <c r="P482" t="s">
        <v>81</v>
      </c>
      <c r="Q482" t="s">
        <v>99</v>
      </c>
      <c r="R482" t="s">
        <v>80</v>
      </c>
      <c r="S482" t="s">
        <v>5141</v>
      </c>
      <c r="T482" t="s">
        <v>5142</v>
      </c>
      <c r="U482" t="s">
        <v>5143</v>
      </c>
      <c r="V482" t="s">
        <v>80</v>
      </c>
      <c r="W482" t="s">
        <v>80</v>
      </c>
      <c r="X482" t="s">
        <v>5144</v>
      </c>
      <c r="Y482" t="s">
        <v>80</v>
      </c>
    </row>
    <row r="483" spans="1:25">
      <c r="A483" t="s">
        <v>5145</v>
      </c>
      <c r="B483" t="s">
        <v>2195</v>
      </c>
      <c r="C483" t="s">
        <v>34</v>
      </c>
      <c r="D483" t="s">
        <v>5146</v>
      </c>
      <c r="E483" t="s">
        <v>5147</v>
      </c>
      <c r="F483" t="s">
        <v>5148</v>
      </c>
      <c r="G483" t="s">
        <v>15</v>
      </c>
      <c r="H483" t="s">
        <v>5149</v>
      </c>
      <c r="I483" t="s">
        <v>93</v>
      </c>
      <c r="J483" t="s">
        <v>151</v>
      </c>
      <c r="K483" t="s">
        <v>95</v>
      </c>
      <c r="L483" t="s">
        <v>2103</v>
      </c>
      <c r="M483" t="s">
        <v>5150</v>
      </c>
      <c r="N483" t="s">
        <v>5140</v>
      </c>
      <c r="O483" t="s">
        <v>80</v>
      </c>
      <c r="P483" t="s">
        <v>81</v>
      </c>
      <c r="Q483" t="s">
        <v>99</v>
      </c>
      <c r="R483" t="s">
        <v>5151</v>
      </c>
      <c r="S483" t="s">
        <v>5152</v>
      </c>
      <c r="T483" t="s">
        <v>5153</v>
      </c>
      <c r="U483" t="s">
        <v>158</v>
      </c>
      <c r="V483" t="s">
        <v>80</v>
      </c>
      <c r="W483" t="s">
        <v>80</v>
      </c>
      <c r="X483" t="s">
        <v>5154</v>
      </c>
      <c r="Y483" t="s">
        <v>80</v>
      </c>
    </row>
    <row r="484" spans="1:25">
      <c r="A484" t="s">
        <v>5155</v>
      </c>
      <c r="B484" t="s">
        <v>2195</v>
      </c>
      <c r="C484" t="s">
        <v>34</v>
      </c>
      <c r="D484" t="s">
        <v>5156</v>
      </c>
      <c r="E484" t="s">
        <v>5157</v>
      </c>
      <c r="F484" t="s">
        <v>5158</v>
      </c>
      <c r="G484" t="s">
        <v>15</v>
      </c>
      <c r="H484" t="s">
        <v>5159</v>
      </c>
      <c r="I484" t="s">
        <v>93</v>
      </c>
      <c r="J484" t="s">
        <v>522</v>
      </c>
      <c r="K484" t="s">
        <v>1904</v>
      </c>
      <c r="L484" t="s">
        <v>2421</v>
      </c>
      <c r="M484" t="s">
        <v>5160</v>
      </c>
      <c r="N484" t="s">
        <v>5161</v>
      </c>
      <c r="O484" t="s">
        <v>80</v>
      </c>
      <c r="P484" t="s">
        <v>81</v>
      </c>
      <c r="Q484" t="s">
        <v>82</v>
      </c>
      <c r="R484" t="s">
        <v>80</v>
      </c>
      <c r="S484" t="s">
        <v>5162</v>
      </c>
      <c r="T484" t="s">
        <v>80</v>
      </c>
      <c r="U484" t="s">
        <v>80</v>
      </c>
      <c r="V484" t="s">
        <v>80</v>
      </c>
      <c r="W484" t="s">
        <v>80</v>
      </c>
      <c r="X484" t="s">
        <v>5163</v>
      </c>
      <c r="Y484" t="s">
        <v>5164</v>
      </c>
    </row>
    <row r="485" spans="1:25">
      <c r="A485" t="s">
        <v>5165</v>
      </c>
      <c r="B485" t="s">
        <v>2195</v>
      </c>
      <c r="C485" t="s">
        <v>34</v>
      </c>
      <c r="D485" t="s">
        <v>5166</v>
      </c>
      <c r="E485" t="s">
        <v>5167</v>
      </c>
      <c r="F485" t="s">
        <v>5168</v>
      </c>
      <c r="G485" t="s">
        <v>15</v>
      </c>
      <c r="H485" t="s">
        <v>5169</v>
      </c>
      <c r="I485" t="s">
        <v>93</v>
      </c>
      <c r="J485" t="s">
        <v>3695</v>
      </c>
      <c r="K485" t="s">
        <v>95</v>
      </c>
      <c r="L485" t="s">
        <v>77</v>
      </c>
      <c r="M485" t="s">
        <v>374</v>
      </c>
      <c r="N485" t="s">
        <v>5170</v>
      </c>
      <c r="O485" t="s">
        <v>80</v>
      </c>
      <c r="P485" t="s">
        <v>81</v>
      </c>
      <c r="Q485" t="s">
        <v>99</v>
      </c>
      <c r="R485" t="s">
        <v>80</v>
      </c>
      <c r="S485" t="s">
        <v>5171</v>
      </c>
      <c r="T485" t="s">
        <v>80</v>
      </c>
      <c r="U485" t="s">
        <v>80</v>
      </c>
      <c r="V485" t="s">
        <v>80</v>
      </c>
      <c r="W485" t="s">
        <v>80</v>
      </c>
      <c r="X485" t="s">
        <v>5172</v>
      </c>
      <c r="Y485" t="s">
        <v>80</v>
      </c>
    </row>
    <row r="486" spans="1:25">
      <c r="A486" t="s">
        <v>5173</v>
      </c>
      <c r="B486" t="s">
        <v>2195</v>
      </c>
      <c r="C486" t="s">
        <v>34</v>
      </c>
      <c r="D486" t="s">
        <v>5174</v>
      </c>
      <c r="E486" t="s">
        <v>5175</v>
      </c>
      <c r="F486" t="s">
        <v>5176</v>
      </c>
      <c r="G486" t="s">
        <v>31</v>
      </c>
      <c r="H486" t="s">
        <v>5177</v>
      </c>
      <c r="I486" t="s">
        <v>93</v>
      </c>
      <c r="J486" t="s">
        <v>151</v>
      </c>
      <c r="K486" t="s">
        <v>95</v>
      </c>
      <c r="L486" t="s">
        <v>2103</v>
      </c>
      <c r="M486" t="s">
        <v>5178</v>
      </c>
      <c r="N486" t="s">
        <v>836</v>
      </c>
      <c r="O486" t="s">
        <v>5179</v>
      </c>
      <c r="P486" t="s">
        <v>81</v>
      </c>
      <c r="Q486" t="s">
        <v>5180</v>
      </c>
      <c r="R486" t="s">
        <v>80</v>
      </c>
      <c r="S486" t="s">
        <v>5181</v>
      </c>
      <c r="T486" t="s">
        <v>5182</v>
      </c>
      <c r="U486" t="s">
        <v>80</v>
      </c>
      <c r="V486" t="s">
        <v>80</v>
      </c>
      <c r="W486" t="s">
        <v>80</v>
      </c>
      <c r="X486" t="s">
        <v>5183</v>
      </c>
      <c r="Y486" t="s">
        <v>80</v>
      </c>
    </row>
    <row r="487" spans="1:25">
      <c r="A487" t="s">
        <v>5184</v>
      </c>
      <c r="B487" t="s">
        <v>2195</v>
      </c>
      <c r="C487" t="s">
        <v>34</v>
      </c>
      <c r="D487" t="s">
        <v>5185</v>
      </c>
      <c r="E487" t="s">
        <v>5186</v>
      </c>
      <c r="F487" t="s">
        <v>5187</v>
      </c>
      <c r="G487" t="s">
        <v>15</v>
      </c>
      <c r="H487" t="s">
        <v>5188</v>
      </c>
      <c r="I487" t="s">
        <v>93</v>
      </c>
      <c r="J487" t="s">
        <v>151</v>
      </c>
      <c r="K487" t="s">
        <v>95</v>
      </c>
      <c r="L487" t="s">
        <v>1764</v>
      </c>
      <c r="M487" t="s">
        <v>5189</v>
      </c>
      <c r="N487" t="s">
        <v>646</v>
      </c>
      <c r="O487" t="s">
        <v>5190</v>
      </c>
      <c r="P487" t="s">
        <v>81</v>
      </c>
      <c r="Q487" t="s">
        <v>82</v>
      </c>
      <c r="R487" t="s">
        <v>80</v>
      </c>
      <c r="S487" t="s">
        <v>5189</v>
      </c>
      <c r="T487" t="s">
        <v>5191</v>
      </c>
      <c r="U487" t="s">
        <v>80</v>
      </c>
      <c r="V487" t="s">
        <v>80</v>
      </c>
      <c r="W487" t="s">
        <v>80</v>
      </c>
      <c r="X487" t="s">
        <v>5192</v>
      </c>
      <c r="Y487" t="s">
        <v>80</v>
      </c>
    </row>
    <row r="488" spans="1:25">
      <c r="A488" t="s">
        <v>5193</v>
      </c>
      <c r="B488" t="s">
        <v>2195</v>
      </c>
      <c r="C488" t="s">
        <v>34</v>
      </c>
      <c r="D488" t="s">
        <v>5194</v>
      </c>
      <c r="E488" t="s">
        <v>5195</v>
      </c>
      <c r="F488" t="s">
        <v>5196</v>
      </c>
      <c r="G488" t="s">
        <v>15</v>
      </c>
      <c r="H488" t="s">
        <v>5197</v>
      </c>
      <c r="I488" t="s">
        <v>93</v>
      </c>
      <c r="J488" t="s">
        <v>522</v>
      </c>
      <c r="K488" t="s">
        <v>1904</v>
      </c>
      <c r="L488" t="s">
        <v>77</v>
      </c>
      <c r="M488" t="s">
        <v>5198</v>
      </c>
      <c r="N488" t="s">
        <v>1484</v>
      </c>
      <c r="O488" t="s">
        <v>80</v>
      </c>
      <c r="P488" t="s">
        <v>200</v>
      </c>
      <c r="Q488" t="s">
        <v>82</v>
      </c>
      <c r="R488" t="s">
        <v>80</v>
      </c>
      <c r="S488" t="s">
        <v>5199</v>
      </c>
      <c r="T488" t="s">
        <v>84</v>
      </c>
      <c r="U488" t="s">
        <v>80</v>
      </c>
      <c r="V488" t="s">
        <v>80</v>
      </c>
      <c r="W488" t="s">
        <v>80</v>
      </c>
      <c r="X488" t="s">
        <v>5200</v>
      </c>
      <c r="Y488" t="s">
        <v>80</v>
      </c>
    </row>
    <row r="489" spans="1:25">
      <c r="A489" t="s">
        <v>5201</v>
      </c>
      <c r="B489" t="s">
        <v>2195</v>
      </c>
      <c r="C489" t="s">
        <v>34</v>
      </c>
      <c r="D489" t="s">
        <v>5202</v>
      </c>
      <c r="E489" t="s">
        <v>5203</v>
      </c>
      <c r="F489" t="s">
        <v>5204</v>
      </c>
      <c r="G489" t="s">
        <v>15</v>
      </c>
      <c r="H489" t="s">
        <v>5205</v>
      </c>
      <c r="I489" t="s">
        <v>93</v>
      </c>
      <c r="J489" t="s">
        <v>5206</v>
      </c>
      <c r="K489" t="s">
        <v>95</v>
      </c>
      <c r="L489" t="s">
        <v>125</v>
      </c>
      <c r="M489" t="s">
        <v>3575</v>
      </c>
      <c r="N489" t="s">
        <v>243</v>
      </c>
      <c r="O489" t="s">
        <v>80</v>
      </c>
      <c r="P489" t="s">
        <v>81</v>
      </c>
      <c r="Q489" t="s">
        <v>82</v>
      </c>
      <c r="R489" t="s">
        <v>80</v>
      </c>
      <c r="S489" t="s">
        <v>5207</v>
      </c>
      <c r="T489" t="s">
        <v>726</v>
      </c>
      <c r="U489" t="s">
        <v>80</v>
      </c>
      <c r="V489" t="s">
        <v>80</v>
      </c>
      <c r="W489" t="s">
        <v>80</v>
      </c>
      <c r="X489" t="s">
        <v>5208</v>
      </c>
      <c r="Y489" t="s">
        <v>80</v>
      </c>
    </row>
    <row r="490" spans="1:25">
      <c r="A490" t="s">
        <v>5209</v>
      </c>
      <c r="B490" t="s">
        <v>2195</v>
      </c>
      <c r="C490" t="s">
        <v>34</v>
      </c>
      <c r="D490" t="s">
        <v>5210</v>
      </c>
      <c r="E490" t="s">
        <v>5211</v>
      </c>
      <c r="F490" t="s">
        <v>5212</v>
      </c>
      <c r="G490" t="s">
        <v>15</v>
      </c>
      <c r="H490" t="s">
        <v>5213</v>
      </c>
      <c r="I490" t="s">
        <v>93</v>
      </c>
      <c r="J490" t="s">
        <v>1199</v>
      </c>
      <c r="K490" t="s">
        <v>334</v>
      </c>
      <c r="L490" t="s">
        <v>125</v>
      </c>
      <c r="M490" t="s">
        <v>5214</v>
      </c>
      <c r="N490" t="s">
        <v>221</v>
      </c>
      <c r="O490" t="s">
        <v>172</v>
      </c>
      <c r="P490" t="s">
        <v>81</v>
      </c>
      <c r="Q490" t="s">
        <v>82</v>
      </c>
      <c r="R490" t="s">
        <v>172</v>
      </c>
      <c r="S490" t="s">
        <v>5215</v>
      </c>
      <c r="T490" t="s">
        <v>172</v>
      </c>
      <c r="U490" t="s">
        <v>172</v>
      </c>
      <c r="V490" t="s">
        <v>5216</v>
      </c>
      <c r="W490" t="s">
        <v>80</v>
      </c>
      <c r="X490" t="s">
        <v>5217</v>
      </c>
      <c r="Y490" t="s">
        <v>5218</v>
      </c>
    </row>
    <row r="491" spans="1:25">
      <c r="A491" t="s">
        <v>5219</v>
      </c>
      <c r="B491" t="s">
        <v>2195</v>
      </c>
      <c r="C491" t="s">
        <v>34</v>
      </c>
      <c r="D491" t="s">
        <v>5220</v>
      </c>
      <c r="E491" t="s">
        <v>5221</v>
      </c>
      <c r="F491" t="s">
        <v>5222</v>
      </c>
      <c r="G491" t="s">
        <v>15</v>
      </c>
      <c r="H491" t="s">
        <v>5223</v>
      </c>
      <c r="I491" t="s">
        <v>93</v>
      </c>
      <c r="J491" t="s">
        <v>5224</v>
      </c>
      <c r="K491" t="s">
        <v>5225</v>
      </c>
      <c r="L491" t="s">
        <v>125</v>
      </c>
      <c r="M491" t="s">
        <v>242</v>
      </c>
      <c r="N491" t="s">
        <v>708</v>
      </c>
      <c r="O491" t="s">
        <v>80</v>
      </c>
      <c r="P491" t="s">
        <v>81</v>
      </c>
      <c r="Q491" t="s">
        <v>142</v>
      </c>
      <c r="R491" t="s">
        <v>5226</v>
      </c>
      <c r="S491" t="s">
        <v>5227</v>
      </c>
      <c r="T491" t="s">
        <v>80</v>
      </c>
      <c r="U491" t="s">
        <v>80</v>
      </c>
      <c r="V491" t="s">
        <v>80</v>
      </c>
      <c r="W491" t="s">
        <v>80</v>
      </c>
      <c r="X491" t="s">
        <v>5228</v>
      </c>
      <c r="Y491" t="s">
        <v>5229</v>
      </c>
    </row>
    <row r="492" spans="1:25">
      <c r="A492" t="s">
        <v>5230</v>
      </c>
      <c r="B492" t="s">
        <v>2195</v>
      </c>
      <c r="C492" t="s">
        <v>34</v>
      </c>
      <c r="D492" t="s">
        <v>5231</v>
      </c>
      <c r="E492" t="s">
        <v>5232</v>
      </c>
      <c r="F492" t="s">
        <v>5233</v>
      </c>
      <c r="G492" t="s">
        <v>15</v>
      </c>
      <c r="H492" t="s">
        <v>5234</v>
      </c>
      <c r="I492" t="s">
        <v>93</v>
      </c>
      <c r="J492" t="s">
        <v>2470</v>
      </c>
      <c r="K492" t="s">
        <v>5235</v>
      </c>
      <c r="L492" t="s">
        <v>77</v>
      </c>
      <c r="M492" t="s">
        <v>374</v>
      </c>
      <c r="N492" t="s">
        <v>127</v>
      </c>
      <c r="O492" t="s">
        <v>269</v>
      </c>
      <c r="P492" t="s">
        <v>81</v>
      </c>
      <c r="Q492" t="s">
        <v>82</v>
      </c>
      <c r="R492" t="s">
        <v>80</v>
      </c>
      <c r="S492" t="s">
        <v>5236</v>
      </c>
      <c r="T492" t="s">
        <v>5237</v>
      </c>
      <c r="U492" t="s">
        <v>5238</v>
      </c>
      <c r="V492" t="s">
        <v>380</v>
      </c>
      <c r="W492" t="s">
        <v>5239</v>
      </c>
      <c r="X492" t="s">
        <v>5240</v>
      </c>
      <c r="Y492" t="s">
        <v>80</v>
      </c>
    </row>
    <row r="493" spans="1:25">
      <c r="A493" t="s">
        <v>5241</v>
      </c>
      <c r="B493" t="s">
        <v>2195</v>
      </c>
      <c r="C493" t="s">
        <v>36</v>
      </c>
      <c r="D493" t="s">
        <v>5242</v>
      </c>
      <c r="E493" t="s">
        <v>5243</v>
      </c>
      <c r="F493" t="s">
        <v>5244</v>
      </c>
      <c r="G493" t="s">
        <v>15</v>
      </c>
      <c r="H493" t="s">
        <v>5245</v>
      </c>
      <c r="I493" t="s">
        <v>93</v>
      </c>
      <c r="J493" t="s">
        <v>5246</v>
      </c>
      <c r="K493" t="s">
        <v>5247</v>
      </c>
      <c r="L493" t="s">
        <v>77</v>
      </c>
      <c r="M493" t="s">
        <v>5248</v>
      </c>
      <c r="N493" t="s">
        <v>646</v>
      </c>
      <c r="O493" t="s">
        <v>80</v>
      </c>
      <c r="P493" t="s">
        <v>81</v>
      </c>
      <c r="Q493" t="s">
        <v>82</v>
      </c>
      <c r="R493" t="s">
        <v>80</v>
      </c>
      <c r="S493" t="s">
        <v>5249</v>
      </c>
      <c r="T493" t="s">
        <v>5250</v>
      </c>
      <c r="U493" t="s">
        <v>336</v>
      </c>
      <c r="V493" t="s">
        <v>80</v>
      </c>
      <c r="W493" t="s">
        <v>80</v>
      </c>
      <c r="X493" t="s">
        <v>5251</v>
      </c>
      <c r="Y493" t="s">
        <v>5252</v>
      </c>
    </row>
    <row r="494" spans="1:25">
      <c r="A494" t="s">
        <v>5253</v>
      </c>
      <c r="B494" t="s">
        <v>2195</v>
      </c>
      <c r="C494" t="s">
        <v>36</v>
      </c>
      <c r="D494" t="s">
        <v>5254</v>
      </c>
      <c r="E494" t="s">
        <v>5255</v>
      </c>
      <c r="F494" t="s">
        <v>5256</v>
      </c>
      <c r="G494" t="s">
        <v>15</v>
      </c>
      <c r="H494" t="s">
        <v>5257</v>
      </c>
      <c r="I494" t="s">
        <v>93</v>
      </c>
      <c r="J494" t="s">
        <v>5258</v>
      </c>
      <c r="K494" t="s">
        <v>555</v>
      </c>
      <c r="L494" t="s">
        <v>125</v>
      </c>
      <c r="M494" t="s">
        <v>419</v>
      </c>
      <c r="N494" t="s">
        <v>3632</v>
      </c>
      <c r="O494" t="s">
        <v>80</v>
      </c>
      <c r="P494" t="s">
        <v>113</v>
      </c>
      <c r="Q494" t="s">
        <v>201</v>
      </c>
      <c r="R494" t="s">
        <v>5259</v>
      </c>
      <c r="S494" t="s">
        <v>5260</v>
      </c>
      <c r="T494" t="s">
        <v>80</v>
      </c>
      <c r="U494" t="s">
        <v>80</v>
      </c>
      <c r="V494" t="s">
        <v>80</v>
      </c>
      <c r="W494" t="s">
        <v>80</v>
      </c>
      <c r="X494" t="s">
        <v>5261</v>
      </c>
      <c r="Y494" t="s">
        <v>5262</v>
      </c>
    </row>
    <row r="495" spans="1:25">
      <c r="A495" t="s">
        <v>5263</v>
      </c>
      <c r="B495" t="s">
        <v>2195</v>
      </c>
      <c r="C495" t="s">
        <v>36</v>
      </c>
      <c r="D495" t="s">
        <v>5264</v>
      </c>
      <c r="E495" t="s">
        <v>5265</v>
      </c>
      <c r="F495" t="s">
        <v>5266</v>
      </c>
      <c r="G495" t="s">
        <v>15</v>
      </c>
      <c r="H495" t="s">
        <v>1729</v>
      </c>
      <c r="I495" t="s">
        <v>93</v>
      </c>
      <c r="J495" t="s">
        <v>5267</v>
      </c>
      <c r="K495" t="s">
        <v>2493</v>
      </c>
      <c r="L495" t="s">
        <v>77</v>
      </c>
      <c r="M495" t="s">
        <v>5268</v>
      </c>
      <c r="N495" t="s">
        <v>1778</v>
      </c>
      <c r="O495" t="s">
        <v>5269</v>
      </c>
      <c r="P495" t="s">
        <v>113</v>
      </c>
      <c r="Q495" t="s">
        <v>201</v>
      </c>
      <c r="R495" t="s">
        <v>5270</v>
      </c>
      <c r="S495" t="s">
        <v>5271</v>
      </c>
      <c r="T495" t="s">
        <v>5272</v>
      </c>
      <c r="U495" t="s">
        <v>3484</v>
      </c>
      <c r="V495" t="s">
        <v>5273</v>
      </c>
      <c r="W495" t="s">
        <v>5274</v>
      </c>
      <c r="X495" t="s">
        <v>5275</v>
      </c>
      <c r="Y495" t="s">
        <v>80</v>
      </c>
    </row>
    <row r="496" spans="1:25">
      <c r="A496" t="s">
        <v>5276</v>
      </c>
      <c r="B496" t="s">
        <v>2195</v>
      </c>
      <c r="C496" t="s">
        <v>36</v>
      </c>
      <c r="D496" t="s">
        <v>5277</v>
      </c>
      <c r="E496" t="s">
        <v>5278</v>
      </c>
      <c r="F496" t="s">
        <v>5279</v>
      </c>
      <c r="G496" t="s">
        <v>15</v>
      </c>
      <c r="H496" t="s">
        <v>5280</v>
      </c>
      <c r="I496" t="s">
        <v>93</v>
      </c>
      <c r="J496" t="s">
        <v>389</v>
      </c>
      <c r="K496" t="s">
        <v>5281</v>
      </c>
      <c r="L496" t="s">
        <v>125</v>
      </c>
      <c r="M496" t="s">
        <v>5282</v>
      </c>
      <c r="N496" t="s">
        <v>535</v>
      </c>
      <c r="O496" t="s">
        <v>1787</v>
      </c>
      <c r="P496" t="s">
        <v>81</v>
      </c>
      <c r="Q496" t="s">
        <v>114</v>
      </c>
      <c r="R496" t="s">
        <v>80</v>
      </c>
      <c r="S496" t="s">
        <v>5283</v>
      </c>
      <c r="T496" t="s">
        <v>80</v>
      </c>
      <c r="U496" t="s">
        <v>80</v>
      </c>
      <c r="V496" t="s">
        <v>80</v>
      </c>
      <c r="W496" t="s">
        <v>80</v>
      </c>
      <c r="X496" t="s">
        <v>5284</v>
      </c>
      <c r="Y496" t="s">
        <v>5285</v>
      </c>
    </row>
    <row r="497" spans="1:25">
      <c r="A497" t="s">
        <v>5286</v>
      </c>
      <c r="B497" t="s">
        <v>2195</v>
      </c>
      <c r="C497" t="s">
        <v>36</v>
      </c>
      <c r="D497" t="s">
        <v>5287</v>
      </c>
      <c r="E497" t="s">
        <v>5288</v>
      </c>
      <c r="F497" t="s">
        <v>5289</v>
      </c>
      <c r="G497" t="s">
        <v>15</v>
      </c>
      <c r="H497" t="s">
        <v>3536</v>
      </c>
      <c r="I497" t="s">
        <v>93</v>
      </c>
      <c r="J497" t="s">
        <v>473</v>
      </c>
      <c r="K497" t="s">
        <v>1865</v>
      </c>
      <c r="L497" t="s">
        <v>125</v>
      </c>
      <c r="M497" t="s">
        <v>5290</v>
      </c>
      <c r="N497" t="s">
        <v>199</v>
      </c>
      <c r="O497" t="s">
        <v>254</v>
      </c>
      <c r="P497" t="s">
        <v>81</v>
      </c>
      <c r="Q497" t="s">
        <v>99</v>
      </c>
      <c r="R497" t="s">
        <v>5291</v>
      </c>
      <c r="S497" t="s">
        <v>5292</v>
      </c>
      <c r="T497" t="s">
        <v>100</v>
      </c>
      <c r="U497" t="s">
        <v>545</v>
      </c>
      <c r="V497" t="s">
        <v>473</v>
      </c>
      <c r="W497" t="s">
        <v>80</v>
      </c>
      <c r="X497" t="s">
        <v>5293</v>
      </c>
      <c r="Y497" t="s">
        <v>5294</v>
      </c>
    </row>
    <row r="498" spans="1:25">
      <c r="A498" t="s">
        <v>5295</v>
      </c>
      <c r="B498" t="s">
        <v>2195</v>
      </c>
      <c r="C498" t="s">
        <v>36</v>
      </c>
      <c r="D498" t="s">
        <v>5296</v>
      </c>
      <c r="E498" t="s">
        <v>5297</v>
      </c>
      <c r="F498" t="s">
        <v>5298</v>
      </c>
      <c r="G498" t="s">
        <v>15</v>
      </c>
      <c r="H498" t="s">
        <v>5299</v>
      </c>
      <c r="I498" t="s">
        <v>93</v>
      </c>
      <c r="J498" t="s">
        <v>362</v>
      </c>
      <c r="K498" t="s">
        <v>5125</v>
      </c>
      <c r="L498" t="s">
        <v>77</v>
      </c>
      <c r="M498" t="s">
        <v>419</v>
      </c>
      <c r="N498" t="s">
        <v>258</v>
      </c>
      <c r="O498" t="s">
        <v>310</v>
      </c>
      <c r="P498" t="s">
        <v>200</v>
      </c>
      <c r="Q498" t="s">
        <v>82</v>
      </c>
      <c r="R498" t="s">
        <v>5300</v>
      </c>
      <c r="S498" t="s">
        <v>5301</v>
      </c>
      <c r="T498" t="s">
        <v>1170</v>
      </c>
      <c r="U498" t="s">
        <v>3484</v>
      </c>
      <c r="V498" t="s">
        <v>5302</v>
      </c>
      <c r="W498" t="s">
        <v>398</v>
      </c>
      <c r="X498" t="s">
        <v>5303</v>
      </c>
      <c r="Y498" t="s">
        <v>5304</v>
      </c>
    </row>
    <row r="499" spans="1:25">
      <c r="A499" t="s">
        <v>5305</v>
      </c>
      <c r="B499" t="s">
        <v>2195</v>
      </c>
      <c r="C499" t="s">
        <v>36</v>
      </c>
      <c r="D499" t="s">
        <v>5306</v>
      </c>
      <c r="E499" t="s">
        <v>5307</v>
      </c>
      <c r="F499" t="s">
        <v>5308</v>
      </c>
      <c r="G499" t="s">
        <v>15</v>
      </c>
      <c r="H499" t="s">
        <v>5309</v>
      </c>
      <c r="I499" t="s">
        <v>93</v>
      </c>
      <c r="J499" t="s">
        <v>4992</v>
      </c>
      <c r="K499" t="s">
        <v>555</v>
      </c>
      <c r="L499" t="s">
        <v>77</v>
      </c>
      <c r="M499" t="s">
        <v>512</v>
      </c>
      <c r="N499" t="s">
        <v>127</v>
      </c>
      <c r="O499" t="s">
        <v>80</v>
      </c>
      <c r="P499" t="s">
        <v>81</v>
      </c>
      <c r="Q499" t="s">
        <v>114</v>
      </c>
      <c r="R499" t="s">
        <v>80</v>
      </c>
      <c r="S499" t="s">
        <v>5310</v>
      </c>
      <c r="T499" t="s">
        <v>5311</v>
      </c>
      <c r="U499" t="s">
        <v>646</v>
      </c>
      <c r="V499" t="s">
        <v>5312</v>
      </c>
      <c r="W499" t="s">
        <v>172</v>
      </c>
      <c r="X499" t="s">
        <v>5313</v>
      </c>
      <c r="Y499" t="s">
        <v>172</v>
      </c>
    </row>
    <row r="500" spans="1:25">
      <c r="A500" t="s">
        <v>5314</v>
      </c>
      <c r="B500" t="s">
        <v>2195</v>
      </c>
      <c r="C500" t="s">
        <v>36</v>
      </c>
      <c r="D500" t="s">
        <v>5315</v>
      </c>
      <c r="E500" t="s">
        <v>5316</v>
      </c>
      <c r="F500" t="s">
        <v>5317</v>
      </c>
      <c r="G500" t="s">
        <v>15</v>
      </c>
      <c r="H500" t="s">
        <v>3438</v>
      </c>
      <c r="I500" t="s">
        <v>93</v>
      </c>
      <c r="J500" t="s">
        <v>608</v>
      </c>
      <c r="K500" t="s">
        <v>5318</v>
      </c>
      <c r="L500" t="s">
        <v>1764</v>
      </c>
      <c r="M500" t="s">
        <v>4855</v>
      </c>
      <c r="N500" t="s">
        <v>535</v>
      </c>
      <c r="O500" t="s">
        <v>5319</v>
      </c>
      <c r="P500" t="s">
        <v>81</v>
      </c>
      <c r="Q500" t="s">
        <v>114</v>
      </c>
      <c r="R500" t="s">
        <v>5320</v>
      </c>
      <c r="S500" t="s">
        <v>5321</v>
      </c>
      <c r="T500" t="s">
        <v>5322</v>
      </c>
      <c r="U500" t="s">
        <v>535</v>
      </c>
      <c r="V500" t="s">
        <v>5323</v>
      </c>
      <c r="W500" t="s">
        <v>546</v>
      </c>
      <c r="X500" t="s">
        <v>5324</v>
      </c>
      <c r="Y500" t="s">
        <v>5325</v>
      </c>
    </row>
    <row r="501" spans="1:25">
      <c r="A501" t="s">
        <v>5326</v>
      </c>
      <c r="B501" t="s">
        <v>2195</v>
      </c>
      <c r="C501" t="s">
        <v>36</v>
      </c>
      <c r="D501" t="s">
        <v>5327</v>
      </c>
      <c r="E501" t="s">
        <v>5328</v>
      </c>
      <c r="F501" t="s">
        <v>5329</v>
      </c>
      <c r="G501" t="s">
        <v>15</v>
      </c>
      <c r="H501" t="s">
        <v>5330</v>
      </c>
      <c r="I501" t="s">
        <v>93</v>
      </c>
      <c r="J501" t="s">
        <v>1047</v>
      </c>
      <c r="K501" t="s">
        <v>5331</v>
      </c>
      <c r="L501" t="s">
        <v>125</v>
      </c>
      <c r="M501" t="s">
        <v>5332</v>
      </c>
      <c r="N501" t="s">
        <v>5333</v>
      </c>
      <c r="O501" t="s">
        <v>677</v>
      </c>
      <c r="P501" t="s">
        <v>81</v>
      </c>
      <c r="Q501" t="s">
        <v>99</v>
      </c>
      <c r="R501" t="s">
        <v>5334</v>
      </c>
      <c r="S501" t="s">
        <v>5335</v>
      </c>
      <c r="T501" t="s">
        <v>172</v>
      </c>
      <c r="U501" t="s">
        <v>172</v>
      </c>
      <c r="V501" t="s">
        <v>1047</v>
      </c>
      <c r="W501" t="s">
        <v>5336</v>
      </c>
      <c r="X501" t="s">
        <v>5337</v>
      </c>
      <c r="Y501" t="s">
        <v>172</v>
      </c>
    </row>
    <row r="502" spans="1:25">
      <c r="A502" t="s">
        <v>5338</v>
      </c>
      <c r="B502" t="s">
        <v>2195</v>
      </c>
      <c r="C502" t="s">
        <v>36</v>
      </c>
      <c r="D502" t="s">
        <v>5339</v>
      </c>
      <c r="E502" t="s">
        <v>5340</v>
      </c>
      <c r="F502" t="s">
        <v>5341</v>
      </c>
      <c r="G502" t="s">
        <v>15</v>
      </c>
      <c r="H502" t="s">
        <v>5342</v>
      </c>
      <c r="I502" t="s">
        <v>93</v>
      </c>
      <c r="J502" t="s">
        <v>2578</v>
      </c>
      <c r="K502" t="s">
        <v>1102</v>
      </c>
      <c r="L502" t="s">
        <v>77</v>
      </c>
      <c r="M502" t="s">
        <v>5343</v>
      </c>
      <c r="N502" t="s">
        <v>5344</v>
      </c>
      <c r="O502" t="s">
        <v>80</v>
      </c>
      <c r="P502" t="s">
        <v>113</v>
      </c>
      <c r="Q502" t="s">
        <v>142</v>
      </c>
      <c r="R502" t="s">
        <v>5345</v>
      </c>
      <c r="S502" t="s">
        <v>5346</v>
      </c>
      <c r="T502" t="s">
        <v>80</v>
      </c>
      <c r="U502" t="s">
        <v>80</v>
      </c>
      <c r="V502" t="s">
        <v>1210</v>
      </c>
      <c r="W502" t="s">
        <v>80</v>
      </c>
      <c r="X502" t="s">
        <v>5347</v>
      </c>
      <c r="Y502" t="s">
        <v>80</v>
      </c>
    </row>
    <row r="503" spans="1:25">
      <c r="A503" t="s">
        <v>5348</v>
      </c>
      <c r="B503" t="s">
        <v>2195</v>
      </c>
      <c r="C503" t="s">
        <v>36</v>
      </c>
      <c r="D503" t="s">
        <v>5349</v>
      </c>
      <c r="E503" t="s">
        <v>5350</v>
      </c>
      <c r="F503" t="s">
        <v>5351</v>
      </c>
      <c r="G503" t="s">
        <v>15</v>
      </c>
      <c r="H503" t="s">
        <v>5352</v>
      </c>
      <c r="I503" t="s">
        <v>93</v>
      </c>
      <c r="J503" t="s">
        <v>522</v>
      </c>
      <c r="K503" t="s">
        <v>1904</v>
      </c>
      <c r="L503" t="s">
        <v>125</v>
      </c>
      <c r="M503" t="s">
        <v>3650</v>
      </c>
      <c r="N503" t="s">
        <v>253</v>
      </c>
      <c r="O503" t="s">
        <v>1938</v>
      </c>
      <c r="P503" t="s">
        <v>81</v>
      </c>
      <c r="Q503" t="s">
        <v>82</v>
      </c>
      <c r="R503" t="s">
        <v>5353</v>
      </c>
      <c r="S503" t="s">
        <v>5354</v>
      </c>
      <c r="T503" t="s">
        <v>5355</v>
      </c>
      <c r="U503" t="s">
        <v>253</v>
      </c>
      <c r="V503" t="s">
        <v>5356</v>
      </c>
      <c r="W503" t="s">
        <v>546</v>
      </c>
      <c r="X503" t="s">
        <v>5357</v>
      </c>
      <c r="Y503" t="s">
        <v>5358</v>
      </c>
    </row>
    <row r="504" spans="1:25">
      <c r="A504" t="s">
        <v>5359</v>
      </c>
      <c r="B504" t="s">
        <v>2195</v>
      </c>
      <c r="C504" t="s">
        <v>36</v>
      </c>
      <c r="D504" t="s">
        <v>5360</v>
      </c>
      <c r="E504" t="s">
        <v>5361</v>
      </c>
      <c r="F504" t="s">
        <v>5362</v>
      </c>
      <c r="G504" t="s">
        <v>15</v>
      </c>
      <c r="H504" t="s">
        <v>5363</v>
      </c>
      <c r="I504" t="s">
        <v>93</v>
      </c>
      <c r="J504" t="s">
        <v>123</v>
      </c>
      <c r="K504" t="s">
        <v>1068</v>
      </c>
      <c r="L504" t="s">
        <v>125</v>
      </c>
      <c r="M504" t="s">
        <v>407</v>
      </c>
      <c r="N504" t="s">
        <v>1347</v>
      </c>
      <c r="O504" t="s">
        <v>677</v>
      </c>
      <c r="P504" t="s">
        <v>113</v>
      </c>
      <c r="Q504" t="s">
        <v>142</v>
      </c>
      <c r="R504" t="s">
        <v>5364</v>
      </c>
      <c r="S504" t="s">
        <v>5365</v>
      </c>
      <c r="T504" t="s">
        <v>5366</v>
      </c>
      <c r="U504" t="s">
        <v>253</v>
      </c>
      <c r="V504" t="s">
        <v>222</v>
      </c>
      <c r="W504" t="s">
        <v>80</v>
      </c>
      <c r="X504" t="s">
        <v>5367</v>
      </c>
      <c r="Y504" t="s">
        <v>80</v>
      </c>
    </row>
    <row r="505" spans="1:25">
      <c r="A505" t="s">
        <v>5368</v>
      </c>
      <c r="B505" t="s">
        <v>2195</v>
      </c>
      <c r="C505" t="s">
        <v>36</v>
      </c>
      <c r="D505" t="s">
        <v>5369</v>
      </c>
      <c r="E505" t="s">
        <v>5370</v>
      </c>
      <c r="F505" t="s">
        <v>5371</v>
      </c>
      <c r="G505" t="s">
        <v>15</v>
      </c>
      <c r="H505" t="s">
        <v>5372</v>
      </c>
      <c r="I505" t="s">
        <v>93</v>
      </c>
      <c r="J505" t="s">
        <v>94</v>
      </c>
      <c r="K505" t="s">
        <v>1865</v>
      </c>
      <c r="L505" t="s">
        <v>609</v>
      </c>
      <c r="M505" t="s">
        <v>5373</v>
      </c>
      <c r="N505" t="s">
        <v>1384</v>
      </c>
      <c r="O505" t="s">
        <v>5374</v>
      </c>
      <c r="P505" t="s">
        <v>81</v>
      </c>
      <c r="Q505" t="s">
        <v>82</v>
      </c>
      <c r="R505" t="s">
        <v>80</v>
      </c>
      <c r="S505" t="s">
        <v>5375</v>
      </c>
      <c r="T505" t="s">
        <v>80</v>
      </c>
      <c r="U505" t="s">
        <v>80</v>
      </c>
      <c r="V505" t="s">
        <v>80</v>
      </c>
      <c r="W505" t="s">
        <v>80</v>
      </c>
      <c r="X505" t="s">
        <v>5376</v>
      </c>
      <c r="Y505" t="s">
        <v>5377</v>
      </c>
    </row>
    <row r="506" spans="1:25">
      <c r="A506" t="s">
        <v>5378</v>
      </c>
      <c r="B506" t="s">
        <v>2195</v>
      </c>
      <c r="C506" t="s">
        <v>36</v>
      </c>
      <c r="D506" t="s">
        <v>5379</v>
      </c>
      <c r="E506" t="s">
        <v>5380</v>
      </c>
      <c r="F506" t="s">
        <v>5381</v>
      </c>
      <c r="G506" t="s">
        <v>15</v>
      </c>
      <c r="H506" t="s">
        <v>5382</v>
      </c>
      <c r="I506" t="s">
        <v>93</v>
      </c>
      <c r="J506" t="s">
        <v>5383</v>
      </c>
      <c r="K506" t="s">
        <v>2654</v>
      </c>
      <c r="L506" t="s">
        <v>609</v>
      </c>
      <c r="M506" t="s">
        <v>5126</v>
      </c>
      <c r="N506" t="s">
        <v>97</v>
      </c>
      <c r="O506" t="s">
        <v>5127</v>
      </c>
      <c r="P506" t="s">
        <v>81</v>
      </c>
      <c r="Q506" t="s">
        <v>99</v>
      </c>
      <c r="R506" t="s">
        <v>5384</v>
      </c>
      <c r="S506" t="s">
        <v>5385</v>
      </c>
      <c r="T506" t="s">
        <v>80</v>
      </c>
      <c r="U506" t="s">
        <v>80</v>
      </c>
      <c r="V506" t="s">
        <v>80</v>
      </c>
      <c r="W506" t="s">
        <v>80</v>
      </c>
      <c r="X506" t="s">
        <v>5386</v>
      </c>
      <c r="Y506" t="s">
        <v>80</v>
      </c>
    </row>
    <row r="507" spans="1:25">
      <c r="A507" t="s">
        <v>5387</v>
      </c>
      <c r="B507" t="s">
        <v>2195</v>
      </c>
      <c r="C507" t="s">
        <v>36</v>
      </c>
      <c r="D507" t="s">
        <v>5388</v>
      </c>
      <c r="E507" t="s">
        <v>5389</v>
      </c>
      <c r="F507" t="s">
        <v>5390</v>
      </c>
      <c r="G507" t="s">
        <v>15</v>
      </c>
      <c r="H507" t="s">
        <v>5391</v>
      </c>
      <c r="I507" t="s">
        <v>93</v>
      </c>
      <c r="J507" t="s">
        <v>522</v>
      </c>
      <c r="K507" t="s">
        <v>1904</v>
      </c>
      <c r="L507" t="s">
        <v>77</v>
      </c>
      <c r="M507" t="s">
        <v>4231</v>
      </c>
      <c r="N507" t="s">
        <v>97</v>
      </c>
      <c r="O507" t="s">
        <v>80</v>
      </c>
      <c r="P507" t="s">
        <v>200</v>
      </c>
      <c r="Q507" t="s">
        <v>82</v>
      </c>
      <c r="R507" t="s">
        <v>80</v>
      </c>
      <c r="S507" t="s">
        <v>5392</v>
      </c>
      <c r="T507" t="s">
        <v>80</v>
      </c>
      <c r="U507" t="s">
        <v>80</v>
      </c>
      <c r="V507" t="s">
        <v>80</v>
      </c>
      <c r="W507" t="s">
        <v>80</v>
      </c>
      <c r="X507" t="s">
        <v>5393</v>
      </c>
      <c r="Y507" t="s">
        <v>5394</v>
      </c>
    </row>
    <row r="508" spans="1:25">
      <c r="A508" t="s">
        <v>5395</v>
      </c>
      <c r="B508" t="s">
        <v>2195</v>
      </c>
      <c r="C508" t="s">
        <v>36</v>
      </c>
      <c r="D508" t="s">
        <v>5396</v>
      </c>
      <c r="E508" t="s">
        <v>5397</v>
      </c>
      <c r="F508" t="s">
        <v>5398</v>
      </c>
      <c r="G508" t="s">
        <v>15</v>
      </c>
      <c r="H508" t="s">
        <v>5399</v>
      </c>
      <c r="I508" t="s">
        <v>93</v>
      </c>
      <c r="J508" t="s">
        <v>522</v>
      </c>
      <c r="K508" t="s">
        <v>1904</v>
      </c>
      <c r="L508" t="s">
        <v>125</v>
      </c>
      <c r="M508" t="s">
        <v>5400</v>
      </c>
      <c r="N508" t="s">
        <v>708</v>
      </c>
      <c r="O508" t="s">
        <v>98</v>
      </c>
      <c r="P508" t="s">
        <v>81</v>
      </c>
      <c r="Q508" t="s">
        <v>82</v>
      </c>
      <c r="R508" t="s">
        <v>5401</v>
      </c>
      <c r="S508" t="s">
        <v>5402</v>
      </c>
      <c r="T508" t="s">
        <v>1920</v>
      </c>
      <c r="U508" t="s">
        <v>5403</v>
      </c>
      <c r="V508" t="s">
        <v>171</v>
      </c>
      <c r="W508" t="s">
        <v>172</v>
      </c>
      <c r="X508" t="s">
        <v>5404</v>
      </c>
      <c r="Y508" t="s">
        <v>5405</v>
      </c>
    </row>
    <row r="509" spans="1:25">
      <c r="A509" t="s">
        <v>5406</v>
      </c>
      <c r="B509" t="s">
        <v>2195</v>
      </c>
      <c r="C509" t="s">
        <v>36</v>
      </c>
      <c r="D509" t="s">
        <v>5407</v>
      </c>
      <c r="E509" t="s">
        <v>5408</v>
      </c>
      <c r="F509" t="s">
        <v>5409</v>
      </c>
      <c r="G509" t="s">
        <v>15</v>
      </c>
      <c r="H509" t="s">
        <v>5410</v>
      </c>
      <c r="I509" t="s">
        <v>93</v>
      </c>
      <c r="J509" t="s">
        <v>4443</v>
      </c>
      <c r="K509" t="s">
        <v>5411</v>
      </c>
      <c r="L509" t="s">
        <v>609</v>
      </c>
      <c r="M509" t="s">
        <v>5412</v>
      </c>
      <c r="N509" t="s">
        <v>5413</v>
      </c>
      <c r="O509" t="s">
        <v>80</v>
      </c>
      <c r="P509" t="s">
        <v>81</v>
      </c>
      <c r="Q509" t="s">
        <v>99</v>
      </c>
      <c r="R509" t="s">
        <v>80</v>
      </c>
      <c r="S509" t="s">
        <v>5412</v>
      </c>
      <c r="T509" t="s">
        <v>80</v>
      </c>
      <c r="U509" t="s">
        <v>80</v>
      </c>
      <c r="V509" t="s">
        <v>80</v>
      </c>
      <c r="W509" t="s">
        <v>80</v>
      </c>
      <c r="X509" t="s">
        <v>5414</v>
      </c>
      <c r="Y509" t="s">
        <v>80</v>
      </c>
    </row>
    <row r="510" spans="1:25">
      <c r="A510" t="s">
        <v>5415</v>
      </c>
      <c r="B510" t="s">
        <v>2195</v>
      </c>
      <c r="C510" t="s">
        <v>36</v>
      </c>
      <c r="D510" t="s">
        <v>5416</v>
      </c>
      <c r="E510" t="s">
        <v>5417</v>
      </c>
      <c r="F510" t="s">
        <v>5418</v>
      </c>
      <c r="G510" t="s">
        <v>15</v>
      </c>
      <c r="H510" t="s">
        <v>5419</v>
      </c>
      <c r="I510" t="s">
        <v>74</v>
      </c>
      <c r="J510" t="s">
        <v>306</v>
      </c>
      <c r="K510" t="s">
        <v>5420</v>
      </c>
      <c r="L510" t="s">
        <v>125</v>
      </c>
      <c r="M510" t="s">
        <v>797</v>
      </c>
      <c r="N510" t="s">
        <v>4974</v>
      </c>
      <c r="O510" t="s">
        <v>5421</v>
      </c>
      <c r="P510" t="s">
        <v>113</v>
      </c>
      <c r="Q510" t="s">
        <v>114</v>
      </c>
      <c r="R510" t="s">
        <v>5422</v>
      </c>
      <c r="S510" t="s">
        <v>5423</v>
      </c>
      <c r="T510" t="s">
        <v>5424</v>
      </c>
      <c r="U510" t="s">
        <v>5425</v>
      </c>
      <c r="V510" t="s">
        <v>3312</v>
      </c>
      <c r="W510" t="s">
        <v>561</v>
      </c>
      <c r="X510" t="s">
        <v>5426</v>
      </c>
      <c r="Y510" t="s">
        <v>5427</v>
      </c>
    </row>
    <row r="511" spans="1:25">
      <c r="A511" t="s">
        <v>5428</v>
      </c>
      <c r="B511" t="s">
        <v>2195</v>
      </c>
      <c r="C511" t="s">
        <v>36</v>
      </c>
      <c r="D511" t="s">
        <v>5429</v>
      </c>
      <c r="E511" t="s">
        <v>5430</v>
      </c>
      <c r="F511" t="s">
        <v>5431</v>
      </c>
      <c r="G511" t="s">
        <v>15</v>
      </c>
      <c r="H511" t="s">
        <v>621</v>
      </c>
      <c r="I511" t="s">
        <v>93</v>
      </c>
      <c r="J511" t="s">
        <v>4218</v>
      </c>
      <c r="K511" t="s">
        <v>555</v>
      </c>
      <c r="L511" t="s">
        <v>77</v>
      </c>
      <c r="M511" t="s">
        <v>3109</v>
      </c>
      <c r="N511" t="s">
        <v>127</v>
      </c>
      <c r="O511" t="s">
        <v>569</v>
      </c>
      <c r="P511" t="s">
        <v>81</v>
      </c>
      <c r="Q511" t="s">
        <v>82</v>
      </c>
      <c r="R511" t="s">
        <v>5432</v>
      </c>
      <c r="S511" t="s">
        <v>5433</v>
      </c>
      <c r="T511" t="s">
        <v>5434</v>
      </c>
      <c r="U511" t="s">
        <v>646</v>
      </c>
      <c r="V511" t="s">
        <v>3109</v>
      </c>
      <c r="W511" t="s">
        <v>172</v>
      </c>
      <c r="X511" t="s">
        <v>5435</v>
      </c>
      <c r="Y511" t="s">
        <v>5436</v>
      </c>
    </row>
    <row r="512" spans="1:25">
      <c r="A512" t="s">
        <v>5437</v>
      </c>
      <c r="B512" t="s">
        <v>2195</v>
      </c>
      <c r="C512" t="s">
        <v>37</v>
      </c>
      <c r="D512" t="s">
        <v>5438</v>
      </c>
      <c r="E512" t="s">
        <v>5439</v>
      </c>
      <c r="F512" t="s">
        <v>5440</v>
      </c>
      <c r="G512" t="s">
        <v>15</v>
      </c>
      <c r="H512" t="s">
        <v>3361</v>
      </c>
      <c r="I512" t="s">
        <v>93</v>
      </c>
      <c r="J512" t="s">
        <v>2283</v>
      </c>
      <c r="K512" t="s">
        <v>347</v>
      </c>
      <c r="L512" t="s">
        <v>77</v>
      </c>
      <c r="M512" t="s">
        <v>308</v>
      </c>
      <c r="N512" t="s">
        <v>535</v>
      </c>
      <c r="O512" t="s">
        <v>310</v>
      </c>
      <c r="P512" t="s">
        <v>81</v>
      </c>
      <c r="Q512" t="s">
        <v>82</v>
      </c>
      <c r="R512" t="s">
        <v>80</v>
      </c>
      <c r="S512" t="s">
        <v>5441</v>
      </c>
      <c r="T512" t="s">
        <v>5442</v>
      </c>
      <c r="U512" t="s">
        <v>80</v>
      </c>
      <c r="V512" t="s">
        <v>80</v>
      </c>
      <c r="W512" t="s">
        <v>80</v>
      </c>
      <c r="X512" t="s">
        <v>5443</v>
      </c>
      <c r="Y512" t="s">
        <v>80</v>
      </c>
    </row>
    <row r="513" spans="1:25">
      <c r="A513" t="s">
        <v>5444</v>
      </c>
      <c r="B513" t="s">
        <v>2195</v>
      </c>
      <c r="C513" t="s">
        <v>37</v>
      </c>
      <c r="D513" t="s">
        <v>5445</v>
      </c>
      <c r="E513" t="s">
        <v>5446</v>
      </c>
      <c r="F513" t="s">
        <v>5447</v>
      </c>
      <c r="G513" t="s">
        <v>15</v>
      </c>
      <c r="H513" t="s">
        <v>5448</v>
      </c>
      <c r="I513" t="s">
        <v>93</v>
      </c>
      <c r="J513" t="s">
        <v>123</v>
      </c>
      <c r="K513" t="s">
        <v>1977</v>
      </c>
      <c r="L513" t="s">
        <v>77</v>
      </c>
      <c r="M513" t="s">
        <v>5449</v>
      </c>
      <c r="N513" t="s">
        <v>2384</v>
      </c>
      <c r="O513" t="s">
        <v>310</v>
      </c>
      <c r="P513" t="s">
        <v>81</v>
      </c>
      <c r="Q513" t="s">
        <v>99</v>
      </c>
      <c r="R513" t="s">
        <v>5450</v>
      </c>
      <c r="S513" t="s">
        <v>5451</v>
      </c>
      <c r="T513" t="s">
        <v>2107</v>
      </c>
      <c r="U513" t="s">
        <v>2384</v>
      </c>
      <c r="V513" t="s">
        <v>123</v>
      </c>
      <c r="W513" t="s">
        <v>5452</v>
      </c>
      <c r="X513" t="s">
        <v>5453</v>
      </c>
      <c r="Y513" t="s">
        <v>5454</v>
      </c>
    </row>
    <row r="514" spans="1:25">
      <c r="A514" t="s">
        <v>5455</v>
      </c>
      <c r="B514" t="s">
        <v>2195</v>
      </c>
      <c r="C514" t="s">
        <v>37</v>
      </c>
      <c r="D514" t="s">
        <v>5456</v>
      </c>
      <c r="E514" t="s">
        <v>5457</v>
      </c>
      <c r="F514" t="s">
        <v>5458</v>
      </c>
      <c r="G514" t="s">
        <v>15</v>
      </c>
      <c r="H514" t="s">
        <v>5459</v>
      </c>
      <c r="I514" t="s">
        <v>93</v>
      </c>
      <c r="J514" t="s">
        <v>373</v>
      </c>
      <c r="K514" t="s">
        <v>1977</v>
      </c>
      <c r="L514" t="s">
        <v>125</v>
      </c>
      <c r="M514" t="s">
        <v>4124</v>
      </c>
      <c r="N514" t="s">
        <v>97</v>
      </c>
      <c r="O514" t="s">
        <v>5460</v>
      </c>
      <c r="P514" t="s">
        <v>81</v>
      </c>
      <c r="Q514" t="s">
        <v>82</v>
      </c>
      <c r="R514" t="s">
        <v>80</v>
      </c>
      <c r="S514" t="s">
        <v>5461</v>
      </c>
      <c r="T514" t="s">
        <v>80</v>
      </c>
      <c r="U514" t="s">
        <v>80</v>
      </c>
      <c r="V514" t="s">
        <v>80</v>
      </c>
      <c r="W514" t="s">
        <v>80</v>
      </c>
      <c r="X514" t="s">
        <v>5462</v>
      </c>
      <c r="Y514" t="s">
        <v>80</v>
      </c>
    </row>
    <row r="515" spans="1:25">
      <c r="A515" t="s">
        <v>5463</v>
      </c>
      <c r="B515" t="s">
        <v>2195</v>
      </c>
      <c r="C515" t="s">
        <v>37</v>
      </c>
      <c r="D515" t="s">
        <v>5464</v>
      </c>
      <c r="E515" t="s">
        <v>519</v>
      </c>
      <c r="F515" t="s">
        <v>5465</v>
      </c>
      <c r="G515" t="s">
        <v>15</v>
      </c>
      <c r="H515" t="s">
        <v>5466</v>
      </c>
      <c r="I515" t="s">
        <v>93</v>
      </c>
      <c r="J515" t="s">
        <v>5467</v>
      </c>
      <c r="K515" t="s">
        <v>5468</v>
      </c>
      <c r="L515" t="s">
        <v>125</v>
      </c>
      <c r="M515" t="s">
        <v>5469</v>
      </c>
      <c r="N515" t="s">
        <v>79</v>
      </c>
      <c r="O515" t="s">
        <v>5470</v>
      </c>
      <c r="P515" t="s">
        <v>81</v>
      </c>
      <c r="Q515" t="s">
        <v>82</v>
      </c>
      <c r="R515" t="s">
        <v>5471</v>
      </c>
      <c r="S515" t="s">
        <v>5472</v>
      </c>
      <c r="T515" t="s">
        <v>1981</v>
      </c>
      <c r="U515" t="s">
        <v>79</v>
      </c>
      <c r="V515" t="s">
        <v>5473</v>
      </c>
      <c r="W515" t="s">
        <v>398</v>
      </c>
      <c r="X515" t="s">
        <v>5474</v>
      </c>
      <c r="Y515" t="s">
        <v>5475</v>
      </c>
    </row>
    <row r="516" spans="1:25">
      <c r="A516" t="s">
        <v>5476</v>
      </c>
      <c r="B516" t="s">
        <v>2195</v>
      </c>
      <c r="C516" t="s">
        <v>37</v>
      </c>
      <c r="D516" t="s">
        <v>5477</v>
      </c>
      <c r="E516" t="s">
        <v>5478</v>
      </c>
      <c r="F516" t="s">
        <v>5479</v>
      </c>
      <c r="G516" t="s">
        <v>15</v>
      </c>
      <c r="H516" t="s">
        <v>5480</v>
      </c>
      <c r="I516" t="s">
        <v>93</v>
      </c>
      <c r="J516" t="s">
        <v>522</v>
      </c>
      <c r="K516" t="s">
        <v>1977</v>
      </c>
      <c r="L516" t="s">
        <v>125</v>
      </c>
      <c r="M516" t="s">
        <v>5481</v>
      </c>
      <c r="N516" t="s">
        <v>5482</v>
      </c>
      <c r="O516" t="s">
        <v>254</v>
      </c>
      <c r="P516" t="s">
        <v>81</v>
      </c>
      <c r="Q516" t="s">
        <v>201</v>
      </c>
      <c r="R516" t="s">
        <v>5483</v>
      </c>
      <c r="S516" t="s">
        <v>5484</v>
      </c>
      <c r="T516" t="s">
        <v>612</v>
      </c>
      <c r="U516" t="s">
        <v>5485</v>
      </c>
      <c r="V516" t="s">
        <v>1095</v>
      </c>
      <c r="W516" t="s">
        <v>1881</v>
      </c>
      <c r="X516" t="s">
        <v>5486</v>
      </c>
      <c r="Y516" t="s">
        <v>5487</v>
      </c>
    </row>
    <row r="517" spans="1:25">
      <c r="A517" t="s">
        <v>5488</v>
      </c>
      <c r="B517" t="s">
        <v>2195</v>
      </c>
      <c r="C517" t="s">
        <v>37</v>
      </c>
      <c r="D517" t="s">
        <v>5489</v>
      </c>
      <c r="E517" t="s">
        <v>5490</v>
      </c>
      <c r="F517" t="s">
        <v>5491</v>
      </c>
      <c r="G517" t="s">
        <v>15</v>
      </c>
      <c r="H517" t="s">
        <v>5492</v>
      </c>
      <c r="I517" t="s">
        <v>93</v>
      </c>
      <c r="J517" t="s">
        <v>447</v>
      </c>
      <c r="K517" t="s">
        <v>5493</v>
      </c>
      <c r="L517" t="s">
        <v>125</v>
      </c>
      <c r="M517" t="s">
        <v>568</v>
      </c>
      <c r="N517" t="s">
        <v>3623</v>
      </c>
      <c r="O517" t="s">
        <v>5494</v>
      </c>
      <c r="P517" t="s">
        <v>81</v>
      </c>
      <c r="Q517" t="s">
        <v>99</v>
      </c>
      <c r="R517" t="s">
        <v>5495</v>
      </c>
      <c r="S517" t="s">
        <v>5496</v>
      </c>
      <c r="T517" t="s">
        <v>5497</v>
      </c>
      <c r="U517" t="s">
        <v>3623</v>
      </c>
      <c r="V517" t="s">
        <v>80</v>
      </c>
      <c r="W517" t="s">
        <v>5498</v>
      </c>
      <c r="X517" t="s">
        <v>5499</v>
      </c>
      <c r="Y517" t="s">
        <v>5500</v>
      </c>
    </row>
    <row r="518" spans="1:25">
      <c r="A518" t="s">
        <v>5501</v>
      </c>
      <c r="B518" t="s">
        <v>2195</v>
      </c>
      <c r="C518" t="s">
        <v>37</v>
      </c>
      <c r="D518" t="s">
        <v>5502</v>
      </c>
      <c r="E518" t="s">
        <v>5503</v>
      </c>
      <c r="F518" t="s">
        <v>5504</v>
      </c>
      <c r="G518" t="s">
        <v>15</v>
      </c>
      <c r="H518" t="s">
        <v>5505</v>
      </c>
      <c r="I518" t="s">
        <v>93</v>
      </c>
      <c r="J518" t="s">
        <v>362</v>
      </c>
      <c r="K518" t="s">
        <v>1977</v>
      </c>
      <c r="L518" t="s">
        <v>77</v>
      </c>
      <c r="M518" t="s">
        <v>5506</v>
      </c>
      <c r="N518" t="s">
        <v>5507</v>
      </c>
      <c r="O518" t="s">
        <v>80</v>
      </c>
      <c r="P518" t="s">
        <v>81</v>
      </c>
      <c r="Q518" t="s">
        <v>142</v>
      </c>
      <c r="R518" t="s">
        <v>80</v>
      </c>
      <c r="S518" t="s">
        <v>5506</v>
      </c>
      <c r="T518" t="s">
        <v>5508</v>
      </c>
      <c r="U518" t="s">
        <v>80</v>
      </c>
      <c r="V518" t="s">
        <v>80</v>
      </c>
      <c r="W518" t="s">
        <v>80</v>
      </c>
      <c r="X518" t="s">
        <v>5509</v>
      </c>
      <c r="Y518" t="s">
        <v>80</v>
      </c>
    </row>
    <row r="519" spans="1:25">
      <c r="A519" t="s">
        <v>5510</v>
      </c>
      <c r="B519" t="s">
        <v>2195</v>
      </c>
      <c r="C519" t="s">
        <v>37</v>
      </c>
      <c r="D519" t="s">
        <v>5511</v>
      </c>
      <c r="E519" t="s">
        <v>5512</v>
      </c>
      <c r="F519" t="s">
        <v>5513</v>
      </c>
      <c r="G519" t="s">
        <v>15</v>
      </c>
      <c r="H519" t="s">
        <v>5514</v>
      </c>
      <c r="I519" t="s">
        <v>93</v>
      </c>
      <c r="J519" t="s">
        <v>1363</v>
      </c>
      <c r="K519" t="s">
        <v>2654</v>
      </c>
      <c r="L519" t="s">
        <v>125</v>
      </c>
      <c r="M519" t="s">
        <v>78</v>
      </c>
      <c r="N519" t="s">
        <v>5515</v>
      </c>
      <c r="O519" t="s">
        <v>80</v>
      </c>
      <c r="P519" t="s">
        <v>81</v>
      </c>
      <c r="Q519" t="s">
        <v>114</v>
      </c>
      <c r="R519" t="s">
        <v>80</v>
      </c>
      <c r="S519" t="s">
        <v>419</v>
      </c>
      <c r="T519" t="s">
        <v>80</v>
      </c>
      <c r="U519" t="s">
        <v>80</v>
      </c>
      <c r="V519" t="s">
        <v>80</v>
      </c>
      <c r="W519" t="s">
        <v>80</v>
      </c>
      <c r="X519" t="s">
        <v>5516</v>
      </c>
      <c r="Y519" t="s">
        <v>80</v>
      </c>
    </row>
    <row r="520" spans="1:25">
      <c r="A520" t="s">
        <v>5517</v>
      </c>
      <c r="B520" t="s">
        <v>2195</v>
      </c>
      <c r="C520" t="s">
        <v>37</v>
      </c>
      <c r="D520" t="s">
        <v>5518</v>
      </c>
      <c r="E520" t="s">
        <v>5519</v>
      </c>
      <c r="F520" t="s">
        <v>5520</v>
      </c>
      <c r="G520" t="s">
        <v>15</v>
      </c>
      <c r="H520" t="s">
        <v>5521</v>
      </c>
      <c r="I520" t="s">
        <v>93</v>
      </c>
      <c r="J520" t="s">
        <v>123</v>
      </c>
      <c r="K520" t="s">
        <v>1977</v>
      </c>
      <c r="L520" t="s">
        <v>77</v>
      </c>
      <c r="M520" t="s">
        <v>568</v>
      </c>
      <c r="N520" t="s">
        <v>591</v>
      </c>
      <c r="O520" t="s">
        <v>569</v>
      </c>
      <c r="P520" t="s">
        <v>81</v>
      </c>
      <c r="Q520" t="s">
        <v>99</v>
      </c>
      <c r="R520" t="s">
        <v>5522</v>
      </c>
      <c r="S520" t="s">
        <v>5523</v>
      </c>
      <c r="T520" t="s">
        <v>5524</v>
      </c>
      <c r="U520" t="s">
        <v>80</v>
      </c>
      <c r="V520" t="s">
        <v>123</v>
      </c>
      <c r="W520" t="s">
        <v>80</v>
      </c>
      <c r="X520" t="s">
        <v>5525</v>
      </c>
      <c r="Y520" t="s">
        <v>5526</v>
      </c>
    </row>
    <row r="521" spans="1:25">
      <c r="A521" t="s">
        <v>5527</v>
      </c>
      <c r="B521" t="s">
        <v>2195</v>
      </c>
      <c r="C521" t="s">
        <v>37</v>
      </c>
      <c r="D521" t="s">
        <v>5528</v>
      </c>
      <c r="E521" t="s">
        <v>5529</v>
      </c>
      <c r="F521" t="s">
        <v>5530</v>
      </c>
      <c r="G521" t="s">
        <v>15</v>
      </c>
      <c r="H521" t="s">
        <v>5531</v>
      </c>
      <c r="I521" t="s">
        <v>93</v>
      </c>
      <c r="J521" t="s">
        <v>2082</v>
      </c>
      <c r="K521" t="s">
        <v>1977</v>
      </c>
      <c r="L521" t="s">
        <v>2975</v>
      </c>
      <c r="M521" t="s">
        <v>5532</v>
      </c>
      <c r="N521" t="s">
        <v>5533</v>
      </c>
      <c r="O521" t="s">
        <v>2977</v>
      </c>
      <c r="P521" t="s">
        <v>81</v>
      </c>
      <c r="Q521" t="s">
        <v>82</v>
      </c>
      <c r="R521" t="s">
        <v>5534</v>
      </c>
      <c r="S521" t="s">
        <v>5532</v>
      </c>
      <c r="T521" t="s">
        <v>5535</v>
      </c>
      <c r="U521" t="s">
        <v>5533</v>
      </c>
      <c r="V521" t="s">
        <v>5536</v>
      </c>
      <c r="W521" t="s">
        <v>2413</v>
      </c>
      <c r="X521" t="s">
        <v>5537</v>
      </c>
      <c r="Y521" t="s">
        <v>5538</v>
      </c>
    </row>
    <row r="522" spans="1:25">
      <c r="A522" t="s">
        <v>5539</v>
      </c>
      <c r="B522" t="s">
        <v>2195</v>
      </c>
      <c r="C522" t="s">
        <v>37</v>
      </c>
      <c r="D522" t="s">
        <v>5540</v>
      </c>
      <c r="E522" t="s">
        <v>5541</v>
      </c>
      <c r="F522" t="s">
        <v>5542</v>
      </c>
      <c r="G522" t="s">
        <v>15</v>
      </c>
      <c r="H522" t="s">
        <v>5543</v>
      </c>
      <c r="I522" t="s">
        <v>93</v>
      </c>
      <c r="J522" t="s">
        <v>138</v>
      </c>
      <c r="K522" t="s">
        <v>555</v>
      </c>
      <c r="L522" t="s">
        <v>125</v>
      </c>
      <c r="M522" t="s">
        <v>308</v>
      </c>
      <c r="N522" t="s">
        <v>253</v>
      </c>
      <c r="O522" t="s">
        <v>80</v>
      </c>
      <c r="P522" t="s">
        <v>81</v>
      </c>
      <c r="Q522" t="s">
        <v>82</v>
      </c>
      <c r="R522" t="s">
        <v>80</v>
      </c>
      <c r="S522" t="s">
        <v>5544</v>
      </c>
      <c r="T522" t="s">
        <v>5442</v>
      </c>
      <c r="U522" t="s">
        <v>1244</v>
      </c>
      <c r="V522" t="s">
        <v>80</v>
      </c>
      <c r="W522" t="s">
        <v>80</v>
      </c>
      <c r="X522" t="s">
        <v>5545</v>
      </c>
      <c r="Y522" t="s">
        <v>80</v>
      </c>
    </row>
    <row r="523" spans="1:25">
      <c r="A523" t="s">
        <v>5546</v>
      </c>
      <c r="B523" t="s">
        <v>2195</v>
      </c>
      <c r="C523" t="s">
        <v>37</v>
      </c>
      <c r="D523" t="s">
        <v>5547</v>
      </c>
      <c r="E523" t="s">
        <v>5548</v>
      </c>
      <c r="F523" t="s">
        <v>5549</v>
      </c>
      <c r="G523" t="s">
        <v>15</v>
      </c>
      <c r="H523" t="s">
        <v>5550</v>
      </c>
      <c r="I523" t="s">
        <v>93</v>
      </c>
      <c r="J523" t="s">
        <v>123</v>
      </c>
      <c r="K523" t="s">
        <v>761</v>
      </c>
      <c r="L523" t="s">
        <v>125</v>
      </c>
      <c r="M523" t="s">
        <v>5551</v>
      </c>
      <c r="N523" t="s">
        <v>4302</v>
      </c>
      <c r="O523" t="s">
        <v>80</v>
      </c>
      <c r="P523" t="s">
        <v>113</v>
      </c>
      <c r="Q523" t="s">
        <v>82</v>
      </c>
      <c r="R523" t="s">
        <v>80</v>
      </c>
      <c r="S523" t="s">
        <v>5552</v>
      </c>
      <c r="T523" t="s">
        <v>80</v>
      </c>
      <c r="U523" t="s">
        <v>80</v>
      </c>
      <c r="V523" t="s">
        <v>80</v>
      </c>
      <c r="W523" t="s">
        <v>80</v>
      </c>
      <c r="X523" t="s">
        <v>5553</v>
      </c>
      <c r="Y523" t="s">
        <v>80</v>
      </c>
    </row>
    <row r="524" spans="1:25">
      <c r="A524" t="s">
        <v>5554</v>
      </c>
      <c r="B524" t="s">
        <v>2195</v>
      </c>
      <c r="C524" t="s">
        <v>37</v>
      </c>
      <c r="D524" t="s">
        <v>5555</v>
      </c>
      <c r="E524" t="s">
        <v>5556</v>
      </c>
      <c r="F524" t="s">
        <v>5557</v>
      </c>
      <c r="G524" t="s">
        <v>15</v>
      </c>
      <c r="H524" t="s">
        <v>5558</v>
      </c>
      <c r="I524" t="s">
        <v>93</v>
      </c>
      <c r="J524" t="s">
        <v>2470</v>
      </c>
      <c r="K524" t="s">
        <v>1102</v>
      </c>
      <c r="L524" t="s">
        <v>77</v>
      </c>
      <c r="M524" t="s">
        <v>5559</v>
      </c>
      <c r="N524" t="s">
        <v>1649</v>
      </c>
      <c r="O524" t="s">
        <v>919</v>
      </c>
      <c r="P524" t="s">
        <v>81</v>
      </c>
      <c r="Q524" t="s">
        <v>142</v>
      </c>
      <c r="R524" t="s">
        <v>5560</v>
      </c>
      <c r="S524" t="s">
        <v>5561</v>
      </c>
      <c r="T524" t="s">
        <v>5524</v>
      </c>
      <c r="U524" t="s">
        <v>199</v>
      </c>
      <c r="V524" t="s">
        <v>5559</v>
      </c>
      <c r="W524" t="s">
        <v>5562</v>
      </c>
      <c r="X524" t="s">
        <v>5563</v>
      </c>
      <c r="Y524" t="s">
        <v>80</v>
      </c>
    </row>
    <row r="525" spans="1:25">
      <c r="A525" t="s">
        <v>5564</v>
      </c>
      <c r="B525" t="s">
        <v>2195</v>
      </c>
      <c r="C525" t="s">
        <v>37</v>
      </c>
      <c r="D525" t="s">
        <v>5565</v>
      </c>
      <c r="E525" t="s">
        <v>5566</v>
      </c>
      <c r="F525" t="s">
        <v>5567</v>
      </c>
      <c r="G525" t="s">
        <v>15</v>
      </c>
      <c r="H525" t="s">
        <v>5568</v>
      </c>
      <c r="I525" t="s">
        <v>93</v>
      </c>
      <c r="J525" t="s">
        <v>5569</v>
      </c>
      <c r="K525" t="s">
        <v>1977</v>
      </c>
      <c r="L525" t="s">
        <v>77</v>
      </c>
      <c r="M525" t="s">
        <v>78</v>
      </c>
      <c r="N525" t="s">
        <v>5570</v>
      </c>
      <c r="O525" t="s">
        <v>254</v>
      </c>
      <c r="P525" t="s">
        <v>81</v>
      </c>
      <c r="Q525" t="s">
        <v>82</v>
      </c>
      <c r="R525" t="s">
        <v>5571</v>
      </c>
      <c r="S525" t="s">
        <v>5572</v>
      </c>
      <c r="T525" t="s">
        <v>5573</v>
      </c>
      <c r="U525" t="s">
        <v>253</v>
      </c>
      <c r="V525" t="s">
        <v>123</v>
      </c>
      <c r="W525" t="s">
        <v>546</v>
      </c>
      <c r="X525" t="s">
        <v>5574</v>
      </c>
      <c r="Y525" t="s">
        <v>5575</v>
      </c>
    </row>
    <row r="526" spans="1:25">
      <c r="A526" t="s">
        <v>5576</v>
      </c>
      <c r="B526" t="s">
        <v>2195</v>
      </c>
      <c r="C526" t="s">
        <v>37</v>
      </c>
      <c r="D526" t="s">
        <v>5577</v>
      </c>
      <c r="E526" t="s">
        <v>5578</v>
      </c>
      <c r="F526" t="s">
        <v>5579</v>
      </c>
      <c r="G526" t="s">
        <v>31</v>
      </c>
      <c r="H526" t="s">
        <v>2457</v>
      </c>
      <c r="I526" t="s">
        <v>93</v>
      </c>
      <c r="J526" t="s">
        <v>123</v>
      </c>
      <c r="K526" t="s">
        <v>1977</v>
      </c>
      <c r="L526" t="s">
        <v>2421</v>
      </c>
      <c r="M526" t="s">
        <v>1937</v>
      </c>
      <c r="N526" t="s">
        <v>336</v>
      </c>
      <c r="O526" t="s">
        <v>5580</v>
      </c>
      <c r="P526" t="s">
        <v>81</v>
      </c>
      <c r="Q526" t="s">
        <v>82</v>
      </c>
      <c r="R526" t="s">
        <v>80</v>
      </c>
      <c r="S526" t="s">
        <v>5581</v>
      </c>
      <c r="T526" t="s">
        <v>5582</v>
      </c>
      <c r="U526" t="s">
        <v>983</v>
      </c>
      <c r="V526" t="s">
        <v>123</v>
      </c>
      <c r="W526" t="s">
        <v>80</v>
      </c>
      <c r="X526" t="s">
        <v>5583</v>
      </c>
      <c r="Y526" t="s">
        <v>5584</v>
      </c>
    </row>
    <row r="527" spans="1:25">
      <c r="A527" t="s">
        <v>5585</v>
      </c>
      <c r="B527" t="s">
        <v>2195</v>
      </c>
      <c r="C527" t="s">
        <v>55</v>
      </c>
      <c r="D527" t="s">
        <v>5586</v>
      </c>
      <c r="E527" t="s">
        <v>5587</v>
      </c>
      <c r="F527" t="s">
        <v>5588</v>
      </c>
      <c r="G527" t="s">
        <v>31</v>
      </c>
      <c r="H527" t="s">
        <v>5589</v>
      </c>
      <c r="I527" t="s">
        <v>93</v>
      </c>
      <c r="J527" t="s">
        <v>138</v>
      </c>
      <c r="K527" t="s">
        <v>3631</v>
      </c>
      <c r="L527" t="s">
        <v>77</v>
      </c>
      <c r="M527" t="s">
        <v>3780</v>
      </c>
      <c r="N527" t="s">
        <v>112</v>
      </c>
      <c r="O527" t="s">
        <v>310</v>
      </c>
      <c r="P527" t="s">
        <v>113</v>
      </c>
      <c r="Q527" t="s">
        <v>99</v>
      </c>
      <c r="R527" t="s">
        <v>5590</v>
      </c>
      <c r="S527" t="s">
        <v>5591</v>
      </c>
      <c r="T527" t="s">
        <v>80</v>
      </c>
      <c r="U527" t="s">
        <v>80</v>
      </c>
      <c r="V527" t="s">
        <v>80</v>
      </c>
      <c r="W527" t="s">
        <v>80</v>
      </c>
      <c r="X527" t="s">
        <v>5592</v>
      </c>
      <c r="Y527" t="s">
        <v>5593</v>
      </c>
    </row>
    <row r="528" spans="1:25">
      <c r="A528" t="s">
        <v>5594</v>
      </c>
      <c r="B528" t="s">
        <v>2195</v>
      </c>
      <c r="C528" t="s">
        <v>55</v>
      </c>
      <c r="D528" t="s">
        <v>5595</v>
      </c>
      <c r="E528" t="s">
        <v>5596</v>
      </c>
      <c r="F528" t="s">
        <v>5597</v>
      </c>
      <c r="G528" t="s">
        <v>15</v>
      </c>
      <c r="H528" t="s">
        <v>5598</v>
      </c>
      <c r="I528" t="s">
        <v>93</v>
      </c>
      <c r="J528" t="s">
        <v>109</v>
      </c>
      <c r="K528" t="s">
        <v>197</v>
      </c>
      <c r="L528" t="s">
        <v>77</v>
      </c>
      <c r="M528" t="s">
        <v>3780</v>
      </c>
      <c r="N528" t="s">
        <v>5599</v>
      </c>
      <c r="O528" t="s">
        <v>80</v>
      </c>
      <c r="P528" t="s">
        <v>113</v>
      </c>
      <c r="Q528" t="s">
        <v>142</v>
      </c>
      <c r="R528" t="s">
        <v>80</v>
      </c>
      <c r="S528" t="s">
        <v>5600</v>
      </c>
      <c r="T528" t="s">
        <v>5601</v>
      </c>
      <c r="U528" t="s">
        <v>80</v>
      </c>
      <c r="V528" t="s">
        <v>80</v>
      </c>
      <c r="W528" t="s">
        <v>80</v>
      </c>
      <c r="X528" t="s">
        <v>5602</v>
      </c>
      <c r="Y528" t="s">
        <v>80</v>
      </c>
    </row>
    <row r="529" spans="1:25">
      <c r="A529" t="s">
        <v>5603</v>
      </c>
      <c r="B529" t="s">
        <v>2195</v>
      </c>
      <c r="C529" t="s">
        <v>55</v>
      </c>
      <c r="D529" t="s">
        <v>5604</v>
      </c>
      <c r="E529" t="s">
        <v>5605</v>
      </c>
      <c r="F529" t="s">
        <v>5606</v>
      </c>
      <c r="G529" t="s">
        <v>15</v>
      </c>
      <c r="H529" t="s">
        <v>5607</v>
      </c>
      <c r="I529" t="s">
        <v>93</v>
      </c>
      <c r="J529" t="s">
        <v>5608</v>
      </c>
      <c r="K529" t="s">
        <v>197</v>
      </c>
      <c r="L529" t="s">
        <v>77</v>
      </c>
      <c r="M529" t="s">
        <v>1524</v>
      </c>
      <c r="N529" t="s">
        <v>5609</v>
      </c>
      <c r="O529" t="s">
        <v>80</v>
      </c>
      <c r="P529" t="s">
        <v>4621</v>
      </c>
      <c r="Q529" t="s">
        <v>5610</v>
      </c>
      <c r="R529" t="s">
        <v>80</v>
      </c>
      <c r="S529" t="s">
        <v>5611</v>
      </c>
      <c r="T529" t="s">
        <v>80</v>
      </c>
      <c r="U529" t="s">
        <v>80</v>
      </c>
      <c r="V529" t="s">
        <v>80</v>
      </c>
      <c r="W529" t="s">
        <v>80</v>
      </c>
      <c r="X529" t="s">
        <v>5612</v>
      </c>
      <c r="Y529" t="s">
        <v>80</v>
      </c>
    </row>
    <row r="530" spans="1:25">
      <c r="A530" t="s">
        <v>5613</v>
      </c>
      <c r="B530" t="s">
        <v>2195</v>
      </c>
      <c r="C530" t="s">
        <v>55</v>
      </c>
      <c r="D530" t="s">
        <v>5614</v>
      </c>
      <c r="E530" t="s">
        <v>5615</v>
      </c>
      <c r="F530" t="s">
        <v>5616</v>
      </c>
      <c r="G530" t="s">
        <v>15</v>
      </c>
      <c r="H530" t="s">
        <v>5617</v>
      </c>
      <c r="I530" t="s">
        <v>93</v>
      </c>
      <c r="J530" t="s">
        <v>608</v>
      </c>
      <c r="K530" t="s">
        <v>197</v>
      </c>
      <c r="L530" t="s">
        <v>77</v>
      </c>
      <c r="M530" t="s">
        <v>5618</v>
      </c>
      <c r="N530" t="s">
        <v>5619</v>
      </c>
      <c r="O530" t="s">
        <v>80</v>
      </c>
      <c r="P530" t="s">
        <v>81</v>
      </c>
      <c r="Q530" t="s">
        <v>142</v>
      </c>
      <c r="R530" t="s">
        <v>80</v>
      </c>
      <c r="S530" t="s">
        <v>5620</v>
      </c>
      <c r="T530" t="s">
        <v>80</v>
      </c>
      <c r="U530" t="s">
        <v>80</v>
      </c>
      <c r="V530" t="s">
        <v>80</v>
      </c>
      <c r="W530" t="s">
        <v>80</v>
      </c>
      <c r="X530" t="s">
        <v>5621</v>
      </c>
      <c r="Y530" t="s">
        <v>80</v>
      </c>
    </row>
    <row r="531" spans="1:25">
      <c r="A531" t="s">
        <v>5622</v>
      </c>
      <c r="B531" t="s">
        <v>2195</v>
      </c>
      <c r="C531" t="s">
        <v>62</v>
      </c>
      <c r="D531" t="s">
        <v>5623</v>
      </c>
      <c r="E531" t="s">
        <v>5624</v>
      </c>
      <c r="F531" t="s">
        <v>5625</v>
      </c>
      <c r="G531" t="s">
        <v>31</v>
      </c>
      <c r="H531" t="s">
        <v>5626</v>
      </c>
      <c r="I531" t="s">
        <v>93</v>
      </c>
      <c r="J531" t="s">
        <v>5627</v>
      </c>
      <c r="K531" t="s">
        <v>5628</v>
      </c>
      <c r="L531" t="s">
        <v>77</v>
      </c>
      <c r="M531" t="s">
        <v>512</v>
      </c>
      <c r="N531" t="s">
        <v>5629</v>
      </c>
      <c r="O531" t="s">
        <v>80</v>
      </c>
      <c r="P531" t="s">
        <v>81</v>
      </c>
      <c r="Q531" t="s">
        <v>142</v>
      </c>
      <c r="R531" t="s">
        <v>80</v>
      </c>
      <c r="S531" t="s">
        <v>512</v>
      </c>
      <c r="T531" t="s">
        <v>726</v>
      </c>
      <c r="U531" t="s">
        <v>5629</v>
      </c>
      <c r="V531" t="s">
        <v>932</v>
      </c>
      <c r="W531" t="s">
        <v>5630</v>
      </c>
      <c r="X531" t="s">
        <v>5631</v>
      </c>
      <c r="Y531" t="s">
        <v>5632</v>
      </c>
    </row>
    <row r="532" spans="1:25">
      <c r="A532" t="s">
        <v>5633</v>
      </c>
      <c r="B532" t="s">
        <v>2195</v>
      </c>
      <c r="C532" t="s">
        <v>62</v>
      </c>
      <c r="D532" t="s">
        <v>5634</v>
      </c>
      <c r="E532" t="s">
        <v>5635</v>
      </c>
      <c r="F532" t="s">
        <v>5636</v>
      </c>
      <c r="G532" t="s">
        <v>31</v>
      </c>
      <c r="H532" t="s">
        <v>5637</v>
      </c>
      <c r="I532" t="s">
        <v>93</v>
      </c>
      <c r="J532" t="s">
        <v>373</v>
      </c>
      <c r="K532" t="s">
        <v>2130</v>
      </c>
      <c r="L532" t="s">
        <v>5638</v>
      </c>
      <c r="M532" t="s">
        <v>5639</v>
      </c>
      <c r="N532" t="s">
        <v>253</v>
      </c>
      <c r="O532" t="s">
        <v>80</v>
      </c>
      <c r="P532" t="s">
        <v>81</v>
      </c>
      <c r="Q532" t="s">
        <v>99</v>
      </c>
      <c r="R532" t="s">
        <v>80</v>
      </c>
      <c r="S532" t="s">
        <v>5639</v>
      </c>
      <c r="T532" t="s">
        <v>5640</v>
      </c>
      <c r="U532" t="s">
        <v>625</v>
      </c>
      <c r="V532" t="s">
        <v>932</v>
      </c>
      <c r="W532" t="s">
        <v>5641</v>
      </c>
      <c r="X532" t="s">
        <v>5642</v>
      </c>
      <c r="Y532" t="s">
        <v>5643</v>
      </c>
    </row>
    <row r="533" spans="1:25">
      <c r="A533" t="s">
        <v>5644</v>
      </c>
      <c r="B533" t="s">
        <v>2195</v>
      </c>
      <c r="C533" t="s">
        <v>62</v>
      </c>
      <c r="D533" t="s">
        <v>5645</v>
      </c>
      <c r="E533" t="s">
        <v>5646</v>
      </c>
      <c r="F533" t="s">
        <v>5647</v>
      </c>
      <c r="G533" t="s">
        <v>31</v>
      </c>
      <c r="H533" t="s">
        <v>5648</v>
      </c>
      <c r="I533" t="s">
        <v>93</v>
      </c>
      <c r="J533" t="s">
        <v>123</v>
      </c>
      <c r="K533" t="s">
        <v>2130</v>
      </c>
      <c r="L533" t="s">
        <v>77</v>
      </c>
      <c r="M533" t="s">
        <v>5649</v>
      </c>
      <c r="N533" t="s">
        <v>5650</v>
      </c>
      <c r="O533" t="s">
        <v>80</v>
      </c>
      <c r="P533" t="s">
        <v>113</v>
      </c>
      <c r="Q533" t="s">
        <v>5651</v>
      </c>
      <c r="R533" t="s">
        <v>80</v>
      </c>
      <c r="S533" t="s">
        <v>5649</v>
      </c>
      <c r="T533" t="s">
        <v>80</v>
      </c>
      <c r="U533" t="s">
        <v>80</v>
      </c>
      <c r="V533" t="s">
        <v>80</v>
      </c>
      <c r="W533" t="s">
        <v>80</v>
      </c>
      <c r="X533" t="s">
        <v>5652</v>
      </c>
      <c r="Y533" t="s">
        <v>80</v>
      </c>
    </row>
    <row r="534" spans="1:25">
      <c r="A534" t="s">
        <v>5653</v>
      </c>
      <c r="B534" t="s">
        <v>2195</v>
      </c>
      <c r="C534" t="s">
        <v>62</v>
      </c>
      <c r="D534" t="s">
        <v>5654</v>
      </c>
      <c r="E534" t="s">
        <v>5655</v>
      </c>
      <c r="F534" t="s">
        <v>5656</v>
      </c>
      <c r="G534" t="s">
        <v>31</v>
      </c>
      <c r="H534" t="s">
        <v>5657</v>
      </c>
      <c r="I534" t="s">
        <v>93</v>
      </c>
      <c r="J534" t="s">
        <v>373</v>
      </c>
      <c r="K534" t="s">
        <v>2130</v>
      </c>
      <c r="L534" t="s">
        <v>77</v>
      </c>
      <c r="M534" t="s">
        <v>5658</v>
      </c>
      <c r="N534" t="s">
        <v>5659</v>
      </c>
      <c r="O534" t="s">
        <v>5660</v>
      </c>
      <c r="P534" t="s">
        <v>81</v>
      </c>
      <c r="Q534" t="s">
        <v>82</v>
      </c>
      <c r="R534" t="s">
        <v>80</v>
      </c>
      <c r="S534" t="s">
        <v>5661</v>
      </c>
      <c r="T534" t="s">
        <v>5662</v>
      </c>
      <c r="U534" t="s">
        <v>80</v>
      </c>
      <c r="V534" t="s">
        <v>80</v>
      </c>
      <c r="W534" t="s">
        <v>5663</v>
      </c>
      <c r="X534" t="s">
        <v>5664</v>
      </c>
      <c r="Y534" t="s">
        <v>5664</v>
      </c>
    </row>
    <row r="535" spans="1:25">
      <c r="A535" t="s">
        <v>5665</v>
      </c>
      <c r="B535" t="s">
        <v>2195</v>
      </c>
      <c r="C535" t="s">
        <v>62</v>
      </c>
      <c r="D535" t="s">
        <v>5666</v>
      </c>
      <c r="E535" t="s">
        <v>5667</v>
      </c>
      <c r="F535" t="s">
        <v>5668</v>
      </c>
      <c r="G535" t="s">
        <v>31</v>
      </c>
      <c r="H535" t="s">
        <v>1510</v>
      </c>
      <c r="I535" t="s">
        <v>93</v>
      </c>
      <c r="J535" t="s">
        <v>473</v>
      </c>
      <c r="K535" t="s">
        <v>2130</v>
      </c>
      <c r="L535" t="s">
        <v>77</v>
      </c>
      <c r="M535" t="s">
        <v>5669</v>
      </c>
      <c r="N535" t="s">
        <v>243</v>
      </c>
      <c r="O535" t="s">
        <v>254</v>
      </c>
      <c r="P535" t="s">
        <v>200</v>
      </c>
      <c r="Q535" t="s">
        <v>82</v>
      </c>
      <c r="R535" t="s">
        <v>5670</v>
      </c>
      <c r="S535" t="s">
        <v>5671</v>
      </c>
      <c r="T535" t="s">
        <v>5672</v>
      </c>
      <c r="U535" t="s">
        <v>2003</v>
      </c>
      <c r="V535" t="s">
        <v>473</v>
      </c>
      <c r="W535" t="s">
        <v>4586</v>
      </c>
      <c r="X535" t="s">
        <v>5673</v>
      </c>
      <c r="Y535" t="s">
        <v>5674</v>
      </c>
    </row>
    <row r="536" spans="1:25">
      <c r="A536" t="s">
        <v>5675</v>
      </c>
      <c r="B536" t="s">
        <v>2195</v>
      </c>
      <c r="C536" t="s">
        <v>62</v>
      </c>
      <c r="D536" t="s">
        <v>5676</v>
      </c>
      <c r="E536" t="s">
        <v>5677</v>
      </c>
      <c r="F536" t="s">
        <v>5678</v>
      </c>
      <c r="G536" t="s">
        <v>31</v>
      </c>
      <c r="H536" t="s">
        <v>5679</v>
      </c>
      <c r="I536" t="s">
        <v>93</v>
      </c>
      <c r="J536" t="s">
        <v>460</v>
      </c>
      <c r="K536" t="s">
        <v>2130</v>
      </c>
      <c r="L536" t="s">
        <v>125</v>
      </c>
      <c r="M536" t="s">
        <v>407</v>
      </c>
      <c r="N536" t="s">
        <v>4859</v>
      </c>
      <c r="O536" t="s">
        <v>461</v>
      </c>
      <c r="P536" t="s">
        <v>81</v>
      </c>
      <c r="Q536" t="s">
        <v>82</v>
      </c>
      <c r="R536" t="s">
        <v>5680</v>
      </c>
      <c r="S536" t="s">
        <v>5681</v>
      </c>
      <c r="T536" t="s">
        <v>204</v>
      </c>
      <c r="U536" t="s">
        <v>4859</v>
      </c>
      <c r="V536" t="s">
        <v>460</v>
      </c>
      <c r="W536" t="s">
        <v>5682</v>
      </c>
      <c r="X536" t="s">
        <v>5683</v>
      </c>
      <c r="Y536" t="s">
        <v>5684</v>
      </c>
    </row>
    <row r="537" spans="1:25">
      <c r="A537" t="s">
        <v>5685</v>
      </c>
      <c r="B537" t="s">
        <v>2195</v>
      </c>
      <c r="C537" t="s">
        <v>62</v>
      </c>
      <c r="D537" t="s">
        <v>5686</v>
      </c>
      <c r="E537" t="s">
        <v>5687</v>
      </c>
      <c r="F537" t="s">
        <v>5688</v>
      </c>
      <c r="G537" t="s">
        <v>31</v>
      </c>
      <c r="H537" t="s">
        <v>5689</v>
      </c>
      <c r="I537" t="s">
        <v>93</v>
      </c>
      <c r="J537" t="s">
        <v>373</v>
      </c>
      <c r="K537" t="s">
        <v>2130</v>
      </c>
      <c r="L537" t="s">
        <v>77</v>
      </c>
      <c r="M537" t="s">
        <v>407</v>
      </c>
      <c r="N537" t="s">
        <v>253</v>
      </c>
      <c r="O537" t="s">
        <v>80</v>
      </c>
      <c r="P537" t="s">
        <v>81</v>
      </c>
      <c r="Q537" t="s">
        <v>82</v>
      </c>
      <c r="R537" t="s">
        <v>80</v>
      </c>
      <c r="S537" t="s">
        <v>5690</v>
      </c>
      <c r="T537" t="s">
        <v>80</v>
      </c>
      <c r="U537" t="s">
        <v>80</v>
      </c>
      <c r="V537" t="s">
        <v>80</v>
      </c>
      <c r="W537" t="s">
        <v>80</v>
      </c>
      <c r="X537" t="s">
        <v>5691</v>
      </c>
      <c r="Y537" t="s">
        <v>80</v>
      </c>
    </row>
    <row r="538" spans="1:25">
      <c r="A538" t="s">
        <v>5692</v>
      </c>
      <c r="B538" t="s">
        <v>2195</v>
      </c>
      <c r="C538" t="s">
        <v>62</v>
      </c>
      <c r="D538" t="s">
        <v>5693</v>
      </c>
      <c r="E538" t="s">
        <v>5694</v>
      </c>
      <c r="F538" t="s">
        <v>5695</v>
      </c>
      <c r="G538" t="s">
        <v>31</v>
      </c>
      <c r="H538" t="s">
        <v>5696</v>
      </c>
      <c r="I538" t="s">
        <v>93</v>
      </c>
      <c r="J538" t="s">
        <v>373</v>
      </c>
      <c r="K538" t="s">
        <v>2130</v>
      </c>
      <c r="L538" t="s">
        <v>2103</v>
      </c>
      <c r="M538" t="s">
        <v>4155</v>
      </c>
      <c r="N538" t="s">
        <v>253</v>
      </c>
      <c r="O538" t="s">
        <v>5697</v>
      </c>
      <c r="P538" t="s">
        <v>81</v>
      </c>
      <c r="Q538" t="s">
        <v>82</v>
      </c>
      <c r="R538" t="s">
        <v>5698</v>
      </c>
      <c r="S538" t="s">
        <v>5699</v>
      </c>
      <c r="T538" t="s">
        <v>5700</v>
      </c>
      <c r="U538" t="s">
        <v>625</v>
      </c>
      <c r="V538" t="s">
        <v>171</v>
      </c>
      <c r="W538" t="s">
        <v>5701</v>
      </c>
      <c r="X538" t="s">
        <v>5702</v>
      </c>
      <c r="Y538" t="s">
        <v>5703</v>
      </c>
    </row>
    <row r="539" spans="1:25">
      <c r="A539" t="s">
        <v>5704</v>
      </c>
      <c r="B539" t="s">
        <v>2195</v>
      </c>
      <c r="C539" t="s">
        <v>62</v>
      </c>
      <c r="D539" t="s">
        <v>5705</v>
      </c>
      <c r="E539" t="s">
        <v>5706</v>
      </c>
      <c r="F539" t="s">
        <v>5707</v>
      </c>
      <c r="G539" t="s">
        <v>31</v>
      </c>
      <c r="H539" t="s">
        <v>5708</v>
      </c>
      <c r="I539" t="s">
        <v>93</v>
      </c>
      <c r="J539" t="s">
        <v>373</v>
      </c>
      <c r="K539" t="s">
        <v>2130</v>
      </c>
      <c r="L539" t="s">
        <v>77</v>
      </c>
      <c r="M539" t="s">
        <v>1407</v>
      </c>
      <c r="N539" t="s">
        <v>435</v>
      </c>
      <c r="O539" t="s">
        <v>254</v>
      </c>
      <c r="P539" t="s">
        <v>113</v>
      </c>
      <c r="Q539" t="s">
        <v>201</v>
      </c>
      <c r="R539" t="s">
        <v>5709</v>
      </c>
      <c r="S539" t="s">
        <v>1407</v>
      </c>
      <c r="T539" t="s">
        <v>100</v>
      </c>
      <c r="U539" t="s">
        <v>435</v>
      </c>
      <c r="V539" t="s">
        <v>5710</v>
      </c>
      <c r="W539" t="s">
        <v>5711</v>
      </c>
      <c r="X539" t="s">
        <v>5712</v>
      </c>
      <c r="Y539" t="s">
        <v>5713</v>
      </c>
    </row>
    <row r="540" spans="1:25">
      <c r="A540" t="s">
        <v>5714</v>
      </c>
      <c r="B540" t="s">
        <v>2195</v>
      </c>
      <c r="C540" t="s">
        <v>62</v>
      </c>
      <c r="D540" t="s">
        <v>5715</v>
      </c>
      <c r="E540" t="s">
        <v>5716</v>
      </c>
      <c r="F540" t="s">
        <v>5717</v>
      </c>
      <c r="G540" t="s">
        <v>31</v>
      </c>
      <c r="H540" t="s">
        <v>5718</v>
      </c>
      <c r="I540" t="s">
        <v>93</v>
      </c>
      <c r="J540" t="s">
        <v>94</v>
      </c>
      <c r="K540" t="s">
        <v>2130</v>
      </c>
      <c r="L540" t="s">
        <v>125</v>
      </c>
      <c r="M540" t="s">
        <v>5719</v>
      </c>
      <c r="N540" t="s">
        <v>883</v>
      </c>
      <c r="O540" t="s">
        <v>254</v>
      </c>
      <c r="P540" t="s">
        <v>81</v>
      </c>
      <c r="Q540" t="s">
        <v>82</v>
      </c>
      <c r="R540" t="s">
        <v>80</v>
      </c>
      <c r="S540" t="s">
        <v>5720</v>
      </c>
      <c r="T540" t="s">
        <v>80</v>
      </c>
      <c r="U540" t="s">
        <v>80</v>
      </c>
      <c r="V540" t="s">
        <v>5721</v>
      </c>
      <c r="W540" t="s">
        <v>5722</v>
      </c>
      <c r="X540" t="s">
        <v>5723</v>
      </c>
      <c r="Y540" t="s">
        <v>5724</v>
      </c>
    </row>
    <row r="541" spans="1:25">
      <c r="A541" t="s">
        <v>5725</v>
      </c>
      <c r="B541" t="s">
        <v>2195</v>
      </c>
      <c r="C541" t="s">
        <v>62</v>
      </c>
      <c r="D541" t="s">
        <v>5726</v>
      </c>
      <c r="E541" t="s">
        <v>5727</v>
      </c>
      <c r="F541" t="s">
        <v>5728</v>
      </c>
      <c r="G541" t="s">
        <v>31</v>
      </c>
      <c r="H541" t="s">
        <v>5729</v>
      </c>
      <c r="I541" t="s">
        <v>93</v>
      </c>
      <c r="J541" t="s">
        <v>5730</v>
      </c>
      <c r="K541" t="s">
        <v>5731</v>
      </c>
      <c r="L541" t="s">
        <v>77</v>
      </c>
      <c r="M541" t="s">
        <v>419</v>
      </c>
      <c r="N541" t="s">
        <v>4302</v>
      </c>
      <c r="O541" t="s">
        <v>80</v>
      </c>
      <c r="P541" t="s">
        <v>942</v>
      </c>
      <c r="Q541" t="s">
        <v>172</v>
      </c>
      <c r="R541" t="s">
        <v>80</v>
      </c>
      <c r="S541" t="s">
        <v>5732</v>
      </c>
      <c r="T541" t="s">
        <v>80</v>
      </c>
      <c r="U541" t="s">
        <v>80</v>
      </c>
      <c r="V541" t="s">
        <v>80</v>
      </c>
      <c r="W541" t="s">
        <v>4586</v>
      </c>
      <c r="X541" t="s">
        <v>5733</v>
      </c>
      <c r="Y541" t="s">
        <v>80</v>
      </c>
    </row>
    <row r="542" ht="409.5" spans="1:25">
      <c r="A542" t="s">
        <v>5734</v>
      </c>
      <c r="B542" t="s">
        <v>2195</v>
      </c>
      <c r="C542" t="s">
        <v>62</v>
      </c>
      <c r="D542" t="s">
        <v>5735</v>
      </c>
      <c r="E542" t="s">
        <v>5736</v>
      </c>
      <c r="F542" t="s">
        <v>5737</v>
      </c>
      <c r="G542" t="s">
        <v>31</v>
      </c>
      <c r="H542" t="s">
        <v>5738</v>
      </c>
      <c r="I542" t="s">
        <v>93</v>
      </c>
      <c r="J542" t="s">
        <v>123</v>
      </c>
      <c r="K542" t="s">
        <v>2130</v>
      </c>
      <c r="L542" t="s">
        <v>2421</v>
      </c>
      <c r="M542" t="s">
        <v>5739</v>
      </c>
      <c r="N542" t="s">
        <v>4423</v>
      </c>
      <c r="O542" t="s">
        <v>80</v>
      </c>
      <c r="P542" t="s">
        <v>113</v>
      </c>
      <c r="Q542" t="s">
        <v>82</v>
      </c>
      <c r="R542" t="s">
        <v>5740</v>
      </c>
      <c r="S542" t="s">
        <v>4424</v>
      </c>
      <c r="T542" t="s">
        <v>1170</v>
      </c>
      <c r="U542" t="s">
        <v>5741</v>
      </c>
      <c r="V542" t="s">
        <v>5742</v>
      </c>
      <c r="W542" t="s">
        <v>5743</v>
      </c>
      <c r="X542" t="s">
        <v>5744</v>
      </c>
      <c r="Y542" s="1" t="s">
        <v>5745</v>
      </c>
    </row>
    <row r="543" spans="1:25">
      <c r="A543" t="s">
        <v>5746</v>
      </c>
      <c r="B543" t="s">
        <v>2195</v>
      </c>
      <c r="C543" t="s">
        <v>62</v>
      </c>
      <c r="D543" t="s">
        <v>5747</v>
      </c>
      <c r="E543" t="s">
        <v>5748</v>
      </c>
      <c r="F543" t="s">
        <v>5749</v>
      </c>
      <c r="G543" t="s">
        <v>15</v>
      </c>
      <c r="H543" t="s">
        <v>5750</v>
      </c>
      <c r="I543" t="s">
        <v>93</v>
      </c>
      <c r="J543" t="s">
        <v>1199</v>
      </c>
      <c r="K543" t="s">
        <v>2152</v>
      </c>
      <c r="L543" t="s">
        <v>77</v>
      </c>
      <c r="M543" t="s">
        <v>296</v>
      </c>
      <c r="N543" t="s">
        <v>5751</v>
      </c>
      <c r="O543" t="s">
        <v>677</v>
      </c>
      <c r="P543" t="s">
        <v>81</v>
      </c>
      <c r="Q543" t="s">
        <v>82</v>
      </c>
      <c r="R543" t="s">
        <v>80</v>
      </c>
      <c r="S543" t="s">
        <v>5752</v>
      </c>
      <c r="T543" t="s">
        <v>80</v>
      </c>
      <c r="U543" t="s">
        <v>80</v>
      </c>
      <c r="V543" t="s">
        <v>80</v>
      </c>
      <c r="W543" t="s">
        <v>80</v>
      </c>
      <c r="X543" t="s">
        <v>5753</v>
      </c>
      <c r="Y543" t="s">
        <v>80</v>
      </c>
    </row>
    <row r="544" spans="1:25">
      <c r="A544" t="s">
        <v>5754</v>
      </c>
      <c r="B544" t="s">
        <v>2195</v>
      </c>
      <c r="C544" t="s">
        <v>62</v>
      </c>
      <c r="D544" t="s">
        <v>5755</v>
      </c>
      <c r="E544" t="s">
        <v>5756</v>
      </c>
      <c r="F544" t="s">
        <v>5757</v>
      </c>
      <c r="G544" t="s">
        <v>15</v>
      </c>
      <c r="H544" t="s">
        <v>333</v>
      </c>
      <c r="I544" t="s">
        <v>93</v>
      </c>
      <c r="J544" t="s">
        <v>2406</v>
      </c>
      <c r="K544" t="s">
        <v>2130</v>
      </c>
      <c r="L544" t="s">
        <v>77</v>
      </c>
      <c r="M544" t="s">
        <v>5758</v>
      </c>
      <c r="N544" t="s">
        <v>591</v>
      </c>
      <c r="O544" t="s">
        <v>677</v>
      </c>
      <c r="P544" t="s">
        <v>81</v>
      </c>
      <c r="Q544" t="s">
        <v>201</v>
      </c>
      <c r="R544" t="s">
        <v>5759</v>
      </c>
      <c r="S544" t="s">
        <v>5758</v>
      </c>
      <c r="T544" t="s">
        <v>80</v>
      </c>
      <c r="U544" t="s">
        <v>80</v>
      </c>
      <c r="V544" t="s">
        <v>80</v>
      </c>
      <c r="W544" t="s">
        <v>80</v>
      </c>
      <c r="X544" t="s">
        <v>5760</v>
      </c>
      <c r="Y544" t="s">
        <v>5761</v>
      </c>
    </row>
    <row r="545" spans="1:25">
      <c r="A545" t="s">
        <v>5762</v>
      </c>
      <c r="B545" t="s">
        <v>2195</v>
      </c>
      <c r="C545" t="s">
        <v>62</v>
      </c>
      <c r="D545" t="s">
        <v>5763</v>
      </c>
      <c r="E545" t="s">
        <v>5764</v>
      </c>
      <c r="F545" t="s">
        <v>5765</v>
      </c>
      <c r="G545" t="s">
        <v>31</v>
      </c>
      <c r="H545" t="s">
        <v>5766</v>
      </c>
      <c r="I545" t="s">
        <v>93</v>
      </c>
      <c r="J545" t="s">
        <v>5730</v>
      </c>
      <c r="K545" t="s">
        <v>5731</v>
      </c>
      <c r="L545" t="s">
        <v>77</v>
      </c>
      <c r="M545" t="s">
        <v>419</v>
      </c>
      <c r="N545" t="s">
        <v>941</v>
      </c>
      <c r="O545" t="s">
        <v>310</v>
      </c>
      <c r="P545" t="s">
        <v>113</v>
      </c>
      <c r="Q545" t="s">
        <v>82</v>
      </c>
      <c r="R545" t="s">
        <v>5767</v>
      </c>
      <c r="S545" t="s">
        <v>419</v>
      </c>
      <c r="T545" t="s">
        <v>100</v>
      </c>
      <c r="U545" t="s">
        <v>941</v>
      </c>
      <c r="V545" t="s">
        <v>338</v>
      </c>
      <c r="W545" t="s">
        <v>5768</v>
      </c>
      <c r="X545" t="s">
        <v>5769</v>
      </c>
      <c r="Y545" t="s">
        <v>5770</v>
      </c>
    </row>
    <row r="546" spans="1:25">
      <c r="A546" t="s">
        <v>5771</v>
      </c>
      <c r="B546" t="s">
        <v>2195</v>
      </c>
      <c r="C546" t="s">
        <v>62</v>
      </c>
      <c r="D546" t="s">
        <v>5772</v>
      </c>
      <c r="E546" t="s">
        <v>5773</v>
      </c>
      <c r="F546" t="s">
        <v>5774</v>
      </c>
      <c r="G546" t="s">
        <v>31</v>
      </c>
      <c r="H546" t="s">
        <v>5775</v>
      </c>
      <c r="I546" t="s">
        <v>93</v>
      </c>
      <c r="J546" t="s">
        <v>5776</v>
      </c>
      <c r="K546" t="s">
        <v>2130</v>
      </c>
      <c r="L546" t="s">
        <v>77</v>
      </c>
      <c r="M546" t="s">
        <v>5777</v>
      </c>
      <c r="N546" t="s">
        <v>141</v>
      </c>
      <c r="O546" t="s">
        <v>80</v>
      </c>
      <c r="P546" t="s">
        <v>113</v>
      </c>
      <c r="Q546" t="s">
        <v>114</v>
      </c>
      <c r="R546" t="s">
        <v>80</v>
      </c>
      <c r="S546" t="s">
        <v>5778</v>
      </c>
      <c r="T546" t="s">
        <v>80</v>
      </c>
      <c r="U546" t="s">
        <v>80</v>
      </c>
      <c r="V546" t="s">
        <v>80</v>
      </c>
      <c r="W546" t="s">
        <v>80</v>
      </c>
      <c r="X546" t="s">
        <v>5779</v>
      </c>
      <c r="Y546" t="s">
        <v>80</v>
      </c>
    </row>
    <row r="547" spans="1:25">
      <c r="A547" t="s">
        <v>5780</v>
      </c>
      <c r="B547" t="s">
        <v>5781</v>
      </c>
      <c r="C547" t="s">
        <v>38</v>
      </c>
      <c r="D547" t="s">
        <v>5782</v>
      </c>
      <c r="E547" t="s">
        <v>5783</v>
      </c>
      <c r="F547" t="s">
        <v>5784</v>
      </c>
      <c r="G547" t="s">
        <v>15</v>
      </c>
      <c r="H547" t="s">
        <v>5785</v>
      </c>
      <c r="I547" t="s">
        <v>93</v>
      </c>
      <c r="J547" t="s">
        <v>2742</v>
      </c>
      <c r="K547" t="s">
        <v>3308</v>
      </c>
      <c r="L547" t="s">
        <v>77</v>
      </c>
      <c r="M547" t="s">
        <v>308</v>
      </c>
      <c r="N547" t="s">
        <v>4805</v>
      </c>
      <c r="O547" t="s">
        <v>461</v>
      </c>
      <c r="P547" t="s">
        <v>200</v>
      </c>
      <c r="Q547" t="s">
        <v>82</v>
      </c>
      <c r="R547" t="s">
        <v>5786</v>
      </c>
      <c r="S547" t="s">
        <v>5787</v>
      </c>
      <c r="T547" t="s">
        <v>80</v>
      </c>
      <c r="U547" t="s">
        <v>80</v>
      </c>
      <c r="V547" t="s">
        <v>5788</v>
      </c>
      <c r="W547" t="s">
        <v>80</v>
      </c>
      <c r="X547" t="s">
        <v>5789</v>
      </c>
      <c r="Y547" t="s">
        <v>5790</v>
      </c>
    </row>
    <row r="548" spans="1:25">
      <c r="A548" t="s">
        <v>5791</v>
      </c>
      <c r="B548" t="s">
        <v>5781</v>
      </c>
      <c r="C548" t="s">
        <v>38</v>
      </c>
      <c r="D548" t="s">
        <v>5792</v>
      </c>
      <c r="E548" t="s">
        <v>5793</v>
      </c>
      <c r="F548" t="s">
        <v>5794</v>
      </c>
      <c r="G548" t="s">
        <v>15</v>
      </c>
      <c r="H548" t="s">
        <v>5795</v>
      </c>
      <c r="I548" t="s">
        <v>5796</v>
      </c>
      <c r="J548" t="s">
        <v>5797</v>
      </c>
      <c r="K548" t="s">
        <v>5798</v>
      </c>
      <c r="L548" t="s">
        <v>77</v>
      </c>
      <c r="M548" t="s">
        <v>374</v>
      </c>
      <c r="N548" t="s">
        <v>5799</v>
      </c>
      <c r="O548" t="s">
        <v>80</v>
      </c>
      <c r="P548" t="s">
        <v>81</v>
      </c>
      <c r="Q548" t="s">
        <v>82</v>
      </c>
      <c r="R548" t="s">
        <v>80</v>
      </c>
      <c r="S548" t="s">
        <v>5800</v>
      </c>
      <c r="T548" t="s">
        <v>5801</v>
      </c>
      <c r="U548" t="s">
        <v>5799</v>
      </c>
      <c r="V548" t="s">
        <v>5802</v>
      </c>
      <c r="W548" t="s">
        <v>5803</v>
      </c>
      <c r="X548" t="s">
        <v>5804</v>
      </c>
      <c r="Y548" t="s">
        <v>5805</v>
      </c>
    </row>
    <row r="549" spans="1:25">
      <c r="A549" t="s">
        <v>5806</v>
      </c>
      <c r="B549" t="s">
        <v>5781</v>
      </c>
      <c r="C549" t="s">
        <v>38</v>
      </c>
      <c r="D549" t="s">
        <v>5807</v>
      </c>
      <c r="E549" t="s">
        <v>5808</v>
      </c>
      <c r="F549" t="s">
        <v>5809</v>
      </c>
      <c r="G549" t="s">
        <v>15</v>
      </c>
      <c r="H549" t="s">
        <v>5810</v>
      </c>
      <c r="I549" t="s">
        <v>93</v>
      </c>
      <c r="J549" t="s">
        <v>406</v>
      </c>
      <c r="K549" t="s">
        <v>433</v>
      </c>
      <c r="L549" t="s">
        <v>77</v>
      </c>
      <c r="M549" t="s">
        <v>296</v>
      </c>
      <c r="N549" t="s">
        <v>5811</v>
      </c>
      <c r="O549" t="s">
        <v>677</v>
      </c>
      <c r="P549" t="s">
        <v>81</v>
      </c>
      <c r="Q549" t="s">
        <v>82</v>
      </c>
      <c r="R549" t="s">
        <v>5812</v>
      </c>
      <c r="S549" t="s">
        <v>5813</v>
      </c>
      <c r="T549" t="s">
        <v>172</v>
      </c>
      <c r="U549" t="s">
        <v>172</v>
      </c>
      <c r="V549" t="s">
        <v>5788</v>
      </c>
      <c r="W549" t="s">
        <v>5814</v>
      </c>
      <c r="X549" t="s">
        <v>5815</v>
      </c>
      <c r="Y549" t="s">
        <v>5816</v>
      </c>
    </row>
    <row r="550" spans="1:25">
      <c r="A550" t="s">
        <v>5817</v>
      </c>
      <c r="B550" t="s">
        <v>5781</v>
      </c>
      <c r="C550" t="s">
        <v>38</v>
      </c>
      <c r="D550" t="s">
        <v>5818</v>
      </c>
      <c r="E550" t="s">
        <v>5819</v>
      </c>
      <c r="F550" t="s">
        <v>5820</v>
      </c>
      <c r="G550" t="s">
        <v>31</v>
      </c>
      <c r="H550" t="s">
        <v>5821</v>
      </c>
      <c r="I550" t="s">
        <v>5796</v>
      </c>
      <c r="J550" t="s">
        <v>373</v>
      </c>
      <c r="K550" t="s">
        <v>1364</v>
      </c>
      <c r="L550" t="s">
        <v>77</v>
      </c>
      <c r="M550" t="s">
        <v>5822</v>
      </c>
      <c r="N550" t="s">
        <v>243</v>
      </c>
      <c r="O550" t="s">
        <v>269</v>
      </c>
      <c r="P550" t="s">
        <v>81</v>
      </c>
      <c r="Q550" t="s">
        <v>99</v>
      </c>
      <c r="R550" t="s">
        <v>5823</v>
      </c>
      <c r="S550" t="s">
        <v>5824</v>
      </c>
      <c r="T550" t="s">
        <v>5825</v>
      </c>
      <c r="U550" t="s">
        <v>5826</v>
      </c>
      <c r="V550" t="s">
        <v>2589</v>
      </c>
      <c r="W550" t="s">
        <v>5827</v>
      </c>
      <c r="X550" t="s">
        <v>5828</v>
      </c>
      <c r="Y550" t="s">
        <v>5829</v>
      </c>
    </row>
    <row r="551" spans="1:25">
      <c r="A551" t="s">
        <v>5830</v>
      </c>
      <c r="B551" t="s">
        <v>5781</v>
      </c>
      <c r="C551" t="s">
        <v>38</v>
      </c>
      <c r="D551" t="s">
        <v>5831</v>
      </c>
      <c r="E551" t="s">
        <v>5832</v>
      </c>
      <c r="F551" t="s">
        <v>5833</v>
      </c>
      <c r="G551" t="s">
        <v>15</v>
      </c>
      <c r="H551" t="s">
        <v>3341</v>
      </c>
      <c r="I551" t="s">
        <v>5834</v>
      </c>
      <c r="J551" t="s">
        <v>373</v>
      </c>
      <c r="K551" t="s">
        <v>5835</v>
      </c>
      <c r="L551" t="s">
        <v>77</v>
      </c>
      <c r="M551" t="s">
        <v>407</v>
      </c>
      <c r="N551" t="s">
        <v>4499</v>
      </c>
      <c r="O551" t="s">
        <v>461</v>
      </c>
      <c r="P551" t="s">
        <v>113</v>
      </c>
      <c r="Q551" t="s">
        <v>82</v>
      </c>
      <c r="R551" t="s">
        <v>5836</v>
      </c>
      <c r="S551" t="s">
        <v>5837</v>
      </c>
      <c r="T551" t="s">
        <v>5838</v>
      </c>
      <c r="U551" t="s">
        <v>5839</v>
      </c>
      <c r="V551" t="s">
        <v>5840</v>
      </c>
      <c r="W551" t="s">
        <v>5841</v>
      </c>
      <c r="X551" t="s">
        <v>5842</v>
      </c>
      <c r="Y551" t="s">
        <v>5843</v>
      </c>
    </row>
    <row r="552" spans="1:25">
      <c r="A552" t="s">
        <v>5844</v>
      </c>
      <c r="B552" t="s">
        <v>5781</v>
      </c>
      <c r="C552" t="s">
        <v>38</v>
      </c>
      <c r="D552" t="s">
        <v>5845</v>
      </c>
      <c r="E552" t="s">
        <v>5846</v>
      </c>
      <c r="F552" t="s">
        <v>5847</v>
      </c>
      <c r="G552" t="s">
        <v>31</v>
      </c>
      <c r="H552" t="s">
        <v>5848</v>
      </c>
      <c r="I552" t="s">
        <v>93</v>
      </c>
      <c r="J552" t="s">
        <v>1189</v>
      </c>
      <c r="K552" t="s">
        <v>1003</v>
      </c>
      <c r="L552" t="s">
        <v>77</v>
      </c>
      <c r="M552" t="s">
        <v>643</v>
      </c>
      <c r="N552" t="s">
        <v>4974</v>
      </c>
      <c r="O552" t="s">
        <v>254</v>
      </c>
      <c r="P552" t="s">
        <v>81</v>
      </c>
      <c r="Q552" t="s">
        <v>82</v>
      </c>
      <c r="R552" t="s">
        <v>5849</v>
      </c>
      <c r="S552" t="s">
        <v>5850</v>
      </c>
      <c r="T552" t="s">
        <v>5851</v>
      </c>
      <c r="U552" t="s">
        <v>5852</v>
      </c>
      <c r="V552" t="s">
        <v>5853</v>
      </c>
      <c r="W552" t="s">
        <v>4586</v>
      </c>
      <c r="X552" t="s">
        <v>5854</v>
      </c>
      <c r="Y552" t="s">
        <v>172</v>
      </c>
    </row>
    <row r="553" spans="1:25">
      <c r="A553" t="s">
        <v>5855</v>
      </c>
      <c r="B553" t="s">
        <v>5781</v>
      </c>
      <c r="C553" t="s">
        <v>38</v>
      </c>
      <c r="D553" t="s">
        <v>5856</v>
      </c>
      <c r="E553" t="s">
        <v>5857</v>
      </c>
      <c r="F553" t="s">
        <v>5858</v>
      </c>
      <c r="G553" t="s">
        <v>15</v>
      </c>
      <c r="H553" t="s">
        <v>5859</v>
      </c>
      <c r="I553" t="s">
        <v>5796</v>
      </c>
      <c r="J553" t="s">
        <v>5860</v>
      </c>
      <c r="K553" t="s">
        <v>1364</v>
      </c>
      <c r="L553" t="s">
        <v>77</v>
      </c>
      <c r="M553" t="s">
        <v>5861</v>
      </c>
      <c r="N553" t="s">
        <v>4302</v>
      </c>
      <c r="O553" t="s">
        <v>254</v>
      </c>
      <c r="P553" t="s">
        <v>113</v>
      </c>
      <c r="Q553" t="s">
        <v>142</v>
      </c>
      <c r="R553" t="s">
        <v>80</v>
      </c>
      <c r="S553" t="s">
        <v>5862</v>
      </c>
      <c r="T553" t="s">
        <v>5825</v>
      </c>
      <c r="U553" t="s">
        <v>4305</v>
      </c>
      <c r="V553" t="s">
        <v>80</v>
      </c>
      <c r="W553" t="s">
        <v>85</v>
      </c>
      <c r="X553" t="s">
        <v>5863</v>
      </c>
      <c r="Y553" t="s">
        <v>80</v>
      </c>
    </row>
    <row r="554" spans="1:25">
      <c r="A554" t="s">
        <v>5864</v>
      </c>
      <c r="B554" t="s">
        <v>5781</v>
      </c>
      <c r="C554" t="s">
        <v>38</v>
      </c>
      <c r="D554" t="s">
        <v>5865</v>
      </c>
      <c r="E554" t="s">
        <v>5866</v>
      </c>
      <c r="F554" t="s">
        <v>5865</v>
      </c>
      <c r="G554" t="s">
        <v>15</v>
      </c>
      <c r="H554" t="s">
        <v>5867</v>
      </c>
      <c r="I554" t="s">
        <v>5796</v>
      </c>
      <c r="J554" t="s">
        <v>5868</v>
      </c>
      <c r="K554" t="s">
        <v>334</v>
      </c>
      <c r="L554" t="s">
        <v>77</v>
      </c>
      <c r="M554" t="s">
        <v>5869</v>
      </c>
      <c r="N554" t="s">
        <v>5870</v>
      </c>
      <c r="O554" t="s">
        <v>254</v>
      </c>
      <c r="P554" t="s">
        <v>81</v>
      </c>
      <c r="Q554" t="s">
        <v>82</v>
      </c>
      <c r="R554" t="s">
        <v>5871</v>
      </c>
      <c r="S554" t="s">
        <v>5872</v>
      </c>
      <c r="T554" t="s">
        <v>80</v>
      </c>
      <c r="U554" t="s">
        <v>80</v>
      </c>
      <c r="V554" t="s">
        <v>80</v>
      </c>
      <c r="W554" t="s">
        <v>5873</v>
      </c>
      <c r="X554" t="s">
        <v>5874</v>
      </c>
      <c r="Y554" t="s">
        <v>80</v>
      </c>
    </row>
    <row r="555" spans="1:25">
      <c r="A555" t="s">
        <v>5875</v>
      </c>
      <c r="B555" t="s">
        <v>5781</v>
      </c>
      <c r="C555" t="s">
        <v>38</v>
      </c>
      <c r="D555" t="s">
        <v>5876</v>
      </c>
      <c r="E555" t="s">
        <v>5877</v>
      </c>
      <c r="F555" t="s">
        <v>5878</v>
      </c>
      <c r="G555" t="s">
        <v>15</v>
      </c>
      <c r="H555" t="s">
        <v>5879</v>
      </c>
      <c r="I555" t="s">
        <v>5796</v>
      </c>
      <c r="J555" t="s">
        <v>373</v>
      </c>
      <c r="K555" t="s">
        <v>1364</v>
      </c>
      <c r="L555" t="s">
        <v>77</v>
      </c>
      <c r="M555" t="s">
        <v>5880</v>
      </c>
      <c r="N555" t="s">
        <v>5881</v>
      </c>
      <c r="O555" t="s">
        <v>254</v>
      </c>
      <c r="P555" t="s">
        <v>113</v>
      </c>
      <c r="Q555" t="s">
        <v>82</v>
      </c>
      <c r="R555" t="s">
        <v>80</v>
      </c>
      <c r="S555" t="s">
        <v>5882</v>
      </c>
      <c r="T555" t="s">
        <v>3474</v>
      </c>
      <c r="U555" t="s">
        <v>5883</v>
      </c>
      <c r="V555" t="s">
        <v>373</v>
      </c>
      <c r="W555" t="s">
        <v>5884</v>
      </c>
      <c r="X555" t="s">
        <v>5885</v>
      </c>
      <c r="Y555" t="s">
        <v>5886</v>
      </c>
    </row>
    <row r="556" spans="1:25">
      <c r="A556" t="s">
        <v>5887</v>
      </c>
      <c r="B556" t="s">
        <v>5781</v>
      </c>
      <c r="C556" t="s">
        <v>38</v>
      </c>
      <c r="D556" t="s">
        <v>5888</v>
      </c>
      <c r="E556" t="s">
        <v>42</v>
      </c>
      <c r="F556" t="s">
        <v>5889</v>
      </c>
      <c r="G556" t="s">
        <v>31</v>
      </c>
      <c r="H556" t="s">
        <v>5890</v>
      </c>
      <c r="I556" t="s">
        <v>5796</v>
      </c>
      <c r="J556" t="s">
        <v>373</v>
      </c>
      <c r="K556" t="s">
        <v>5798</v>
      </c>
      <c r="L556" t="s">
        <v>125</v>
      </c>
      <c r="M556" t="s">
        <v>308</v>
      </c>
      <c r="N556" t="s">
        <v>5891</v>
      </c>
      <c r="O556" t="s">
        <v>80</v>
      </c>
      <c r="P556" t="s">
        <v>113</v>
      </c>
      <c r="Q556" t="s">
        <v>114</v>
      </c>
      <c r="R556" t="s">
        <v>80</v>
      </c>
      <c r="S556" t="s">
        <v>5892</v>
      </c>
      <c r="T556" t="s">
        <v>80</v>
      </c>
      <c r="U556" t="s">
        <v>80</v>
      </c>
      <c r="V556" t="s">
        <v>80</v>
      </c>
      <c r="W556" t="s">
        <v>80</v>
      </c>
      <c r="X556" t="s">
        <v>5893</v>
      </c>
      <c r="Y556" t="s">
        <v>80</v>
      </c>
    </row>
    <row r="557" spans="1:25">
      <c r="A557" t="s">
        <v>5894</v>
      </c>
      <c r="B557" t="s">
        <v>5781</v>
      </c>
      <c r="C557" t="s">
        <v>38</v>
      </c>
      <c r="D557" t="s">
        <v>5895</v>
      </c>
      <c r="E557" t="s">
        <v>5896</v>
      </c>
      <c r="F557" t="s">
        <v>5897</v>
      </c>
      <c r="G557" t="s">
        <v>15</v>
      </c>
      <c r="H557" t="s">
        <v>5898</v>
      </c>
      <c r="I557" t="s">
        <v>5796</v>
      </c>
      <c r="J557" t="s">
        <v>373</v>
      </c>
      <c r="K557" t="s">
        <v>1364</v>
      </c>
      <c r="L557" t="s">
        <v>77</v>
      </c>
      <c r="M557" t="s">
        <v>1544</v>
      </c>
      <c r="N557" t="s">
        <v>1336</v>
      </c>
      <c r="O557" t="s">
        <v>80</v>
      </c>
      <c r="P557" t="s">
        <v>81</v>
      </c>
      <c r="Q557" t="s">
        <v>142</v>
      </c>
      <c r="R557" t="s">
        <v>80</v>
      </c>
      <c r="S557" t="s">
        <v>5899</v>
      </c>
      <c r="T557" t="s">
        <v>80</v>
      </c>
      <c r="U557" t="s">
        <v>80</v>
      </c>
      <c r="V557" t="s">
        <v>80</v>
      </c>
      <c r="W557" t="s">
        <v>80</v>
      </c>
      <c r="X557" t="s">
        <v>5900</v>
      </c>
      <c r="Y557" t="s">
        <v>80</v>
      </c>
    </row>
    <row r="558" ht="409.5" spans="1:25">
      <c r="A558" t="s">
        <v>5901</v>
      </c>
      <c r="B558" t="s">
        <v>5781</v>
      </c>
      <c r="C558" t="s">
        <v>38</v>
      </c>
      <c r="D558" t="s">
        <v>5902</v>
      </c>
      <c r="E558" t="s">
        <v>5903</v>
      </c>
      <c r="F558" t="s">
        <v>5904</v>
      </c>
      <c r="G558" t="s">
        <v>31</v>
      </c>
      <c r="H558" t="s">
        <v>5905</v>
      </c>
      <c r="I558" t="s">
        <v>5796</v>
      </c>
      <c r="J558" t="s">
        <v>5906</v>
      </c>
      <c r="K558" t="s">
        <v>5907</v>
      </c>
      <c r="L558" t="s">
        <v>125</v>
      </c>
      <c r="M558" t="s">
        <v>5908</v>
      </c>
      <c r="N558" t="s">
        <v>5909</v>
      </c>
      <c r="O558" t="s">
        <v>80</v>
      </c>
      <c r="P558" t="s">
        <v>113</v>
      </c>
      <c r="Q558" t="s">
        <v>82</v>
      </c>
      <c r="R558" t="s">
        <v>5910</v>
      </c>
      <c r="S558" t="s">
        <v>5911</v>
      </c>
      <c r="T558" t="s">
        <v>80</v>
      </c>
      <c r="U558" t="s">
        <v>80</v>
      </c>
      <c r="V558" t="s">
        <v>80</v>
      </c>
      <c r="W558" t="s">
        <v>80</v>
      </c>
      <c r="X558" s="1" t="s">
        <v>5912</v>
      </c>
      <c r="Y558" t="s">
        <v>5913</v>
      </c>
    </row>
    <row r="559" spans="1:25">
      <c r="A559" t="s">
        <v>5914</v>
      </c>
      <c r="B559" t="s">
        <v>5781</v>
      </c>
      <c r="C559" t="s">
        <v>38</v>
      </c>
      <c r="D559" t="s">
        <v>5915</v>
      </c>
      <c r="E559" t="s">
        <v>5916</v>
      </c>
      <c r="F559" t="s">
        <v>5917</v>
      </c>
      <c r="G559" t="s">
        <v>15</v>
      </c>
      <c r="H559" t="s">
        <v>5918</v>
      </c>
      <c r="I559" t="s">
        <v>5796</v>
      </c>
      <c r="J559" t="s">
        <v>373</v>
      </c>
      <c r="K559" t="s">
        <v>5798</v>
      </c>
      <c r="L559" t="s">
        <v>77</v>
      </c>
      <c r="M559" t="s">
        <v>296</v>
      </c>
      <c r="N559" t="s">
        <v>4302</v>
      </c>
      <c r="O559" t="s">
        <v>80</v>
      </c>
      <c r="P559" t="s">
        <v>113</v>
      </c>
      <c r="Q559" t="s">
        <v>142</v>
      </c>
      <c r="R559" t="s">
        <v>80</v>
      </c>
      <c r="S559" t="s">
        <v>5919</v>
      </c>
      <c r="T559" t="s">
        <v>80</v>
      </c>
      <c r="U559" t="s">
        <v>80</v>
      </c>
      <c r="V559" t="s">
        <v>80</v>
      </c>
      <c r="W559" t="s">
        <v>80</v>
      </c>
      <c r="X559" t="s">
        <v>5920</v>
      </c>
      <c r="Y559" t="s">
        <v>80</v>
      </c>
    </row>
    <row r="560" spans="1:25">
      <c r="A560" t="s">
        <v>5921</v>
      </c>
      <c r="B560" t="s">
        <v>5781</v>
      </c>
      <c r="C560" t="s">
        <v>38</v>
      </c>
      <c r="D560" t="s">
        <v>5922</v>
      </c>
      <c r="E560" t="s">
        <v>5923</v>
      </c>
      <c r="F560" t="s">
        <v>5924</v>
      </c>
      <c r="G560" t="s">
        <v>15</v>
      </c>
      <c r="H560" t="s">
        <v>5925</v>
      </c>
      <c r="I560" t="s">
        <v>93</v>
      </c>
      <c r="J560" t="s">
        <v>2470</v>
      </c>
      <c r="K560" t="s">
        <v>555</v>
      </c>
      <c r="L560" t="s">
        <v>77</v>
      </c>
      <c r="M560" t="s">
        <v>419</v>
      </c>
      <c r="N560" t="s">
        <v>336</v>
      </c>
      <c r="O560" t="s">
        <v>310</v>
      </c>
      <c r="P560" t="s">
        <v>81</v>
      </c>
      <c r="Q560" t="s">
        <v>82</v>
      </c>
      <c r="R560" t="s">
        <v>80</v>
      </c>
      <c r="S560" t="s">
        <v>5926</v>
      </c>
      <c r="T560" t="s">
        <v>80</v>
      </c>
      <c r="U560" t="s">
        <v>80</v>
      </c>
      <c r="V560" t="s">
        <v>80</v>
      </c>
      <c r="W560" t="s">
        <v>80</v>
      </c>
      <c r="X560" t="s">
        <v>5927</v>
      </c>
      <c r="Y560" t="s">
        <v>80</v>
      </c>
    </row>
    <row r="561" spans="1:25">
      <c r="A561" t="s">
        <v>5928</v>
      </c>
      <c r="B561" t="s">
        <v>5781</v>
      </c>
      <c r="C561" t="s">
        <v>38</v>
      </c>
      <c r="D561" t="s">
        <v>5929</v>
      </c>
      <c r="E561" t="s">
        <v>5930</v>
      </c>
      <c r="F561" t="s">
        <v>5931</v>
      </c>
      <c r="G561" t="s">
        <v>15</v>
      </c>
      <c r="H561" t="s">
        <v>5932</v>
      </c>
      <c r="I561" t="s">
        <v>93</v>
      </c>
      <c r="J561" t="s">
        <v>2683</v>
      </c>
      <c r="K561" t="s">
        <v>5933</v>
      </c>
      <c r="L561" t="s">
        <v>77</v>
      </c>
      <c r="M561" t="s">
        <v>5934</v>
      </c>
      <c r="N561" t="s">
        <v>1270</v>
      </c>
      <c r="O561" t="s">
        <v>310</v>
      </c>
      <c r="P561" t="s">
        <v>200</v>
      </c>
      <c r="Q561" t="s">
        <v>82</v>
      </c>
      <c r="R561" t="s">
        <v>80</v>
      </c>
      <c r="S561" t="s">
        <v>5935</v>
      </c>
      <c r="T561" t="s">
        <v>5936</v>
      </c>
      <c r="U561" t="s">
        <v>5937</v>
      </c>
      <c r="V561" t="s">
        <v>80</v>
      </c>
      <c r="W561" t="s">
        <v>5938</v>
      </c>
      <c r="X561" t="s">
        <v>5939</v>
      </c>
      <c r="Y561" t="s">
        <v>80</v>
      </c>
    </row>
    <row r="562" spans="1:25">
      <c r="A562" t="s">
        <v>5940</v>
      </c>
      <c r="B562" t="s">
        <v>5781</v>
      </c>
      <c r="C562" t="s">
        <v>38</v>
      </c>
      <c r="D562" t="s">
        <v>5941</v>
      </c>
      <c r="E562" t="s">
        <v>5942</v>
      </c>
      <c r="F562" t="s">
        <v>5943</v>
      </c>
      <c r="G562" t="s">
        <v>15</v>
      </c>
      <c r="H562" t="s">
        <v>2375</v>
      </c>
      <c r="I562" t="s">
        <v>5796</v>
      </c>
      <c r="J562" t="s">
        <v>5944</v>
      </c>
      <c r="K562" t="s">
        <v>5945</v>
      </c>
      <c r="L562" t="s">
        <v>77</v>
      </c>
      <c r="M562" t="s">
        <v>374</v>
      </c>
      <c r="N562" t="s">
        <v>127</v>
      </c>
      <c r="O562" t="s">
        <v>677</v>
      </c>
      <c r="P562" t="s">
        <v>200</v>
      </c>
      <c r="Q562" t="s">
        <v>142</v>
      </c>
      <c r="R562" t="s">
        <v>5946</v>
      </c>
      <c r="S562" t="s">
        <v>5947</v>
      </c>
      <c r="T562" t="s">
        <v>5801</v>
      </c>
      <c r="U562" t="s">
        <v>5948</v>
      </c>
      <c r="V562" t="s">
        <v>1573</v>
      </c>
      <c r="W562" t="s">
        <v>5949</v>
      </c>
      <c r="X562" t="s">
        <v>5950</v>
      </c>
      <c r="Y562" t="s">
        <v>5951</v>
      </c>
    </row>
    <row r="563" spans="1:25">
      <c r="A563" t="s">
        <v>5952</v>
      </c>
      <c r="B563" t="s">
        <v>5781</v>
      </c>
      <c r="C563" t="s">
        <v>38</v>
      </c>
      <c r="D563" t="s">
        <v>5953</v>
      </c>
      <c r="E563" t="s">
        <v>5954</v>
      </c>
      <c r="F563" t="s">
        <v>5955</v>
      </c>
      <c r="G563" t="s">
        <v>15</v>
      </c>
      <c r="H563" t="s">
        <v>5956</v>
      </c>
      <c r="I563" t="s">
        <v>93</v>
      </c>
      <c r="J563" t="s">
        <v>880</v>
      </c>
      <c r="K563" t="s">
        <v>433</v>
      </c>
      <c r="L563" t="s">
        <v>77</v>
      </c>
      <c r="M563" t="s">
        <v>374</v>
      </c>
      <c r="N563" t="s">
        <v>243</v>
      </c>
      <c r="O563" t="s">
        <v>80</v>
      </c>
      <c r="P563" t="s">
        <v>81</v>
      </c>
      <c r="Q563" t="s">
        <v>82</v>
      </c>
      <c r="R563" t="s">
        <v>5957</v>
      </c>
      <c r="S563" t="s">
        <v>5958</v>
      </c>
      <c r="T563" t="s">
        <v>204</v>
      </c>
      <c r="U563" t="s">
        <v>80</v>
      </c>
      <c r="V563" t="s">
        <v>80</v>
      </c>
      <c r="W563" t="s">
        <v>80</v>
      </c>
      <c r="X563" t="s">
        <v>5959</v>
      </c>
      <c r="Y563" t="s">
        <v>5960</v>
      </c>
    </row>
    <row r="564" spans="1:25">
      <c r="A564" t="s">
        <v>5961</v>
      </c>
      <c r="B564" t="s">
        <v>5781</v>
      </c>
      <c r="C564" t="s">
        <v>38</v>
      </c>
      <c r="D564" t="s">
        <v>5962</v>
      </c>
      <c r="E564" t="s">
        <v>5963</v>
      </c>
      <c r="F564" t="s">
        <v>5964</v>
      </c>
      <c r="G564" t="s">
        <v>15</v>
      </c>
      <c r="H564" t="s">
        <v>5965</v>
      </c>
      <c r="I564" t="s">
        <v>5796</v>
      </c>
      <c r="J564" t="s">
        <v>5966</v>
      </c>
      <c r="K564" t="s">
        <v>2407</v>
      </c>
      <c r="L564" t="s">
        <v>125</v>
      </c>
      <c r="M564" t="s">
        <v>5967</v>
      </c>
      <c r="N564" t="s">
        <v>253</v>
      </c>
      <c r="O564" t="s">
        <v>461</v>
      </c>
      <c r="P564" t="s">
        <v>81</v>
      </c>
      <c r="Q564" t="s">
        <v>99</v>
      </c>
      <c r="R564" t="s">
        <v>5968</v>
      </c>
      <c r="S564" t="s">
        <v>5969</v>
      </c>
      <c r="T564" t="s">
        <v>80</v>
      </c>
      <c r="U564" t="s">
        <v>80</v>
      </c>
      <c r="V564" t="s">
        <v>80</v>
      </c>
      <c r="W564" t="s">
        <v>80</v>
      </c>
      <c r="X564" t="s">
        <v>5970</v>
      </c>
      <c r="Y564" t="s">
        <v>5971</v>
      </c>
    </row>
    <row r="565" spans="1:25">
      <c r="A565" t="s">
        <v>5972</v>
      </c>
      <c r="B565" t="s">
        <v>5781</v>
      </c>
      <c r="C565" t="s">
        <v>38</v>
      </c>
      <c r="D565" t="s">
        <v>5973</v>
      </c>
      <c r="E565" t="s">
        <v>5974</v>
      </c>
      <c r="F565" t="s">
        <v>5975</v>
      </c>
      <c r="G565" t="s">
        <v>15</v>
      </c>
      <c r="H565" t="s">
        <v>5976</v>
      </c>
      <c r="I565" t="s">
        <v>5796</v>
      </c>
      <c r="J565" t="s">
        <v>373</v>
      </c>
      <c r="K565" t="s">
        <v>5977</v>
      </c>
      <c r="L565" t="s">
        <v>77</v>
      </c>
      <c r="M565" t="s">
        <v>3109</v>
      </c>
      <c r="N565" t="s">
        <v>5909</v>
      </c>
      <c r="O565" t="s">
        <v>80</v>
      </c>
      <c r="P565" t="s">
        <v>113</v>
      </c>
      <c r="Q565" t="s">
        <v>82</v>
      </c>
      <c r="R565" t="s">
        <v>80</v>
      </c>
      <c r="S565" t="s">
        <v>5978</v>
      </c>
      <c r="T565" t="s">
        <v>80</v>
      </c>
      <c r="U565" t="s">
        <v>80</v>
      </c>
      <c r="V565" t="s">
        <v>80</v>
      </c>
      <c r="W565" t="s">
        <v>80</v>
      </c>
      <c r="X565" t="s">
        <v>5979</v>
      </c>
      <c r="Y565" t="s">
        <v>5980</v>
      </c>
    </row>
    <row r="566" spans="1:25">
      <c r="A566" t="s">
        <v>5981</v>
      </c>
      <c r="B566" t="s">
        <v>5781</v>
      </c>
      <c r="C566" t="s">
        <v>38</v>
      </c>
      <c r="D566" t="s">
        <v>5982</v>
      </c>
      <c r="E566" t="s">
        <v>5983</v>
      </c>
      <c r="F566" t="s">
        <v>5984</v>
      </c>
      <c r="G566" t="s">
        <v>15</v>
      </c>
      <c r="H566" t="s">
        <v>5985</v>
      </c>
      <c r="I566" t="s">
        <v>5796</v>
      </c>
      <c r="J566" t="s">
        <v>5944</v>
      </c>
      <c r="K566" t="s">
        <v>2407</v>
      </c>
      <c r="L566" t="s">
        <v>77</v>
      </c>
      <c r="M566" t="s">
        <v>407</v>
      </c>
      <c r="N566" t="s">
        <v>253</v>
      </c>
      <c r="O566" t="s">
        <v>677</v>
      </c>
      <c r="P566" t="s">
        <v>81</v>
      </c>
      <c r="Q566" t="s">
        <v>82</v>
      </c>
      <c r="R566" t="s">
        <v>5986</v>
      </c>
      <c r="S566" t="s">
        <v>5987</v>
      </c>
      <c r="T566" t="s">
        <v>5988</v>
      </c>
      <c r="U566" t="s">
        <v>1094</v>
      </c>
      <c r="V566" t="s">
        <v>80</v>
      </c>
      <c r="W566" t="s">
        <v>5989</v>
      </c>
      <c r="X566" t="s">
        <v>5990</v>
      </c>
      <c r="Y566" t="s">
        <v>5991</v>
      </c>
    </row>
    <row r="567" spans="1:25">
      <c r="A567" t="s">
        <v>5992</v>
      </c>
      <c r="B567" t="s">
        <v>5781</v>
      </c>
      <c r="C567" t="s">
        <v>38</v>
      </c>
      <c r="D567" t="s">
        <v>5993</v>
      </c>
      <c r="E567" t="s">
        <v>5994</v>
      </c>
      <c r="F567" t="s">
        <v>5995</v>
      </c>
      <c r="G567" t="s">
        <v>15</v>
      </c>
      <c r="H567" t="s">
        <v>5996</v>
      </c>
      <c r="I567" t="s">
        <v>93</v>
      </c>
      <c r="J567" t="s">
        <v>473</v>
      </c>
      <c r="K567" t="s">
        <v>5997</v>
      </c>
      <c r="L567" t="s">
        <v>77</v>
      </c>
      <c r="M567" t="s">
        <v>5998</v>
      </c>
      <c r="N567" t="s">
        <v>5999</v>
      </c>
      <c r="O567" t="s">
        <v>1742</v>
      </c>
      <c r="P567" t="s">
        <v>113</v>
      </c>
      <c r="Q567" t="s">
        <v>142</v>
      </c>
      <c r="R567" t="s">
        <v>80</v>
      </c>
      <c r="S567" t="s">
        <v>5998</v>
      </c>
      <c r="T567" t="s">
        <v>80</v>
      </c>
      <c r="U567" t="s">
        <v>80</v>
      </c>
      <c r="V567" t="s">
        <v>80</v>
      </c>
      <c r="W567" t="s">
        <v>80</v>
      </c>
      <c r="X567" t="s">
        <v>6000</v>
      </c>
      <c r="Y567" t="s">
        <v>80</v>
      </c>
    </row>
    <row r="568" spans="1:25">
      <c r="A568" t="s">
        <v>6001</v>
      </c>
      <c r="B568" t="s">
        <v>5781</v>
      </c>
      <c r="C568" t="s">
        <v>38</v>
      </c>
      <c r="D568" t="s">
        <v>6002</v>
      </c>
      <c r="E568" t="s">
        <v>6003</v>
      </c>
      <c r="F568" t="s">
        <v>6004</v>
      </c>
      <c r="G568" t="s">
        <v>31</v>
      </c>
      <c r="H568" t="s">
        <v>6005</v>
      </c>
      <c r="I568" t="s">
        <v>5796</v>
      </c>
      <c r="J568" t="s">
        <v>6006</v>
      </c>
      <c r="K568" t="s">
        <v>2407</v>
      </c>
      <c r="L568" t="s">
        <v>77</v>
      </c>
      <c r="M568" t="s">
        <v>4584</v>
      </c>
      <c r="N568" t="s">
        <v>6007</v>
      </c>
      <c r="O568" t="s">
        <v>2691</v>
      </c>
      <c r="P568" t="s">
        <v>81</v>
      </c>
      <c r="Q568" t="s">
        <v>142</v>
      </c>
      <c r="R568" t="s">
        <v>6008</v>
      </c>
      <c r="S568" t="s">
        <v>6009</v>
      </c>
      <c r="T568" t="s">
        <v>5936</v>
      </c>
      <c r="U568" t="s">
        <v>253</v>
      </c>
      <c r="V568" t="s">
        <v>6006</v>
      </c>
      <c r="W568" t="s">
        <v>80</v>
      </c>
      <c r="X568" t="s">
        <v>6010</v>
      </c>
      <c r="Y568" t="s">
        <v>172</v>
      </c>
    </row>
    <row r="569" spans="1:25">
      <c r="A569" t="s">
        <v>6011</v>
      </c>
      <c r="B569" t="s">
        <v>5781</v>
      </c>
      <c r="C569" t="s">
        <v>38</v>
      </c>
      <c r="D569" t="s">
        <v>6012</v>
      </c>
      <c r="E569" t="s">
        <v>6013</v>
      </c>
      <c r="F569" t="s">
        <v>6014</v>
      </c>
      <c r="G569" t="s">
        <v>15</v>
      </c>
      <c r="H569" t="s">
        <v>4965</v>
      </c>
      <c r="I569" t="s">
        <v>93</v>
      </c>
      <c r="J569" t="s">
        <v>6015</v>
      </c>
      <c r="K569" t="s">
        <v>334</v>
      </c>
      <c r="L569" t="s">
        <v>77</v>
      </c>
      <c r="M569" t="s">
        <v>296</v>
      </c>
      <c r="N569" t="s">
        <v>1384</v>
      </c>
      <c r="O569" t="s">
        <v>4126</v>
      </c>
      <c r="P569" t="s">
        <v>81</v>
      </c>
      <c r="Q569" t="s">
        <v>82</v>
      </c>
      <c r="R569" t="s">
        <v>6016</v>
      </c>
      <c r="S569" t="s">
        <v>6017</v>
      </c>
      <c r="T569" t="s">
        <v>337</v>
      </c>
      <c r="U569" t="s">
        <v>1384</v>
      </c>
      <c r="V569" t="s">
        <v>4556</v>
      </c>
      <c r="W569" t="s">
        <v>80</v>
      </c>
      <c r="X569" t="s">
        <v>6018</v>
      </c>
      <c r="Y569" t="s">
        <v>6019</v>
      </c>
    </row>
    <row r="570" spans="1:25">
      <c r="A570" t="s">
        <v>6020</v>
      </c>
      <c r="B570" t="s">
        <v>5781</v>
      </c>
      <c r="C570" t="s">
        <v>38</v>
      </c>
      <c r="D570" t="s">
        <v>6021</v>
      </c>
      <c r="E570" t="s">
        <v>6022</v>
      </c>
      <c r="F570" t="s">
        <v>6023</v>
      </c>
      <c r="G570" t="s">
        <v>15</v>
      </c>
      <c r="H570" t="s">
        <v>6024</v>
      </c>
      <c r="I570" t="s">
        <v>5796</v>
      </c>
      <c r="J570" t="s">
        <v>5966</v>
      </c>
      <c r="K570" t="s">
        <v>2407</v>
      </c>
      <c r="L570" t="s">
        <v>77</v>
      </c>
      <c r="M570" t="s">
        <v>6025</v>
      </c>
      <c r="N570" t="s">
        <v>253</v>
      </c>
      <c r="O570" t="s">
        <v>254</v>
      </c>
      <c r="P570" t="s">
        <v>172</v>
      </c>
      <c r="Q570" t="s">
        <v>99</v>
      </c>
      <c r="R570" t="s">
        <v>6026</v>
      </c>
      <c r="S570" t="s">
        <v>6025</v>
      </c>
      <c r="T570" t="s">
        <v>6027</v>
      </c>
      <c r="U570" t="s">
        <v>253</v>
      </c>
      <c r="V570" t="s">
        <v>5966</v>
      </c>
      <c r="W570" t="s">
        <v>546</v>
      </c>
      <c r="X570" t="s">
        <v>6028</v>
      </c>
      <c r="Y570" t="s">
        <v>6029</v>
      </c>
    </row>
    <row r="571" spans="1:25">
      <c r="A571" t="s">
        <v>6030</v>
      </c>
      <c r="B571" t="s">
        <v>5781</v>
      </c>
      <c r="C571" t="s">
        <v>38</v>
      </c>
      <c r="D571" t="s">
        <v>6031</v>
      </c>
      <c r="E571" t="s">
        <v>6032</v>
      </c>
      <c r="F571" t="s">
        <v>6033</v>
      </c>
      <c r="G571" t="s">
        <v>15</v>
      </c>
      <c r="H571" t="s">
        <v>6034</v>
      </c>
      <c r="I571" t="s">
        <v>5796</v>
      </c>
      <c r="J571" t="s">
        <v>5966</v>
      </c>
      <c r="K571" t="s">
        <v>2407</v>
      </c>
      <c r="L571" t="s">
        <v>125</v>
      </c>
      <c r="M571" t="s">
        <v>6035</v>
      </c>
      <c r="N571" t="s">
        <v>199</v>
      </c>
      <c r="O571" t="s">
        <v>254</v>
      </c>
      <c r="P571" t="s">
        <v>172</v>
      </c>
      <c r="Q571" t="s">
        <v>99</v>
      </c>
      <c r="R571" t="s">
        <v>6036</v>
      </c>
      <c r="S571" t="s">
        <v>6035</v>
      </c>
      <c r="T571" t="s">
        <v>5936</v>
      </c>
      <c r="U571" t="s">
        <v>545</v>
      </c>
      <c r="V571" t="s">
        <v>5966</v>
      </c>
      <c r="W571" t="s">
        <v>6037</v>
      </c>
      <c r="X571" t="s">
        <v>6038</v>
      </c>
      <c r="Y571" t="s">
        <v>6039</v>
      </c>
    </row>
    <row r="572" spans="1:25">
      <c r="A572" t="s">
        <v>6040</v>
      </c>
      <c r="B572" t="s">
        <v>5781</v>
      </c>
      <c r="C572" t="s">
        <v>38</v>
      </c>
      <c r="D572" t="s">
        <v>6041</v>
      </c>
      <c r="E572" t="s">
        <v>6042</v>
      </c>
      <c r="F572" t="s">
        <v>6043</v>
      </c>
      <c r="G572" t="s">
        <v>15</v>
      </c>
      <c r="H572" t="s">
        <v>6044</v>
      </c>
      <c r="I572" t="s">
        <v>5796</v>
      </c>
      <c r="J572" t="s">
        <v>6045</v>
      </c>
      <c r="K572" t="s">
        <v>5945</v>
      </c>
      <c r="L572" t="s">
        <v>77</v>
      </c>
      <c r="M572" t="s">
        <v>6046</v>
      </c>
      <c r="N572" t="s">
        <v>6047</v>
      </c>
      <c r="O572" t="s">
        <v>80</v>
      </c>
      <c r="P572" t="s">
        <v>113</v>
      </c>
      <c r="Q572" t="s">
        <v>142</v>
      </c>
      <c r="R572" t="s">
        <v>6048</v>
      </c>
      <c r="S572" t="s">
        <v>6049</v>
      </c>
      <c r="T572" t="s">
        <v>5936</v>
      </c>
      <c r="U572" t="s">
        <v>6047</v>
      </c>
      <c r="V572" t="s">
        <v>6050</v>
      </c>
      <c r="W572" t="s">
        <v>80</v>
      </c>
      <c r="X572" t="s">
        <v>6051</v>
      </c>
      <c r="Y572" t="s">
        <v>6052</v>
      </c>
    </row>
    <row r="573" spans="1:25">
      <c r="A573" t="s">
        <v>6053</v>
      </c>
      <c r="B573" t="s">
        <v>5781</v>
      </c>
      <c r="C573" t="s">
        <v>38</v>
      </c>
      <c r="D573" t="s">
        <v>6054</v>
      </c>
      <c r="E573" t="s">
        <v>6055</v>
      </c>
      <c r="F573" t="s">
        <v>6056</v>
      </c>
      <c r="G573" t="s">
        <v>15</v>
      </c>
      <c r="H573" t="s">
        <v>6057</v>
      </c>
      <c r="I573" t="s">
        <v>5796</v>
      </c>
      <c r="J573" t="s">
        <v>5966</v>
      </c>
      <c r="K573" t="s">
        <v>2407</v>
      </c>
      <c r="L573" t="s">
        <v>125</v>
      </c>
      <c r="M573" t="s">
        <v>6058</v>
      </c>
      <c r="N573" t="s">
        <v>199</v>
      </c>
      <c r="O573" t="s">
        <v>254</v>
      </c>
      <c r="P573" t="s">
        <v>81</v>
      </c>
      <c r="Q573" t="s">
        <v>99</v>
      </c>
      <c r="R573" t="s">
        <v>6059</v>
      </c>
      <c r="S573" t="s">
        <v>6058</v>
      </c>
      <c r="T573" t="s">
        <v>5936</v>
      </c>
      <c r="U573" t="s">
        <v>545</v>
      </c>
      <c r="V573" t="s">
        <v>5966</v>
      </c>
      <c r="W573" t="s">
        <v>6060</v>
      </c>
      <c r="X573" t="s">
        <v>6061</v>
      </c>
      <c r="Y573" t="s">
        <v>6062</v>
      </c>
    </row>
    <row r="574" spans="1:25">
      <c r="A574" t="s">
        <v>6063</v>
      </c>
      <c r="B574" t="s">
        <v>5781</v>
      </c>
      <c r="C574" t="s">
        <v>38</v>
      </c>
      <c r="D574" t="s">
        <v>6064</v>
      </c>
      <c r="E574" t="s">
        <v>6065</v>
      </c>
      <c r="F574" t="s">
        <v>6066</v>
      </c>
      <c r="G574" t="s">
        <v>15</v>
      </c>
      <c r="H574" t="s">
        <v>6067</v>
      </c>
      <c r="I574" t="s">
        <v>93</v>
      </c>
      <c r="J574" t="s">
        <v>880</v>
      </c>
      <c r="K574" t="s">
        <v>334</v>
      </c>
      <c r="L574" t="s">
        <v>125</v>
      </c>
      <c r="M574" t="s">
        <v>3945</v>
      </c>
      <c r="N574" t="s">
        <v>6068</v>
      </c>
      <c r="O574" t="s">
        <v>80</v>
      </c>
      <c r="P574" t="s">
        <v>113</v>
      </c>
      <c r="Q574" t="s">
        <v>142</v>
      </c>
      <c r="R574" t="s">
        <v>80</v>
      </c>
      <c r="S574" t="s">
        <v>6069</v>
      </c>
      <c r="T574" t="s">
        <v>80</v>
      </c>
      <c r="U574" t="s">
        <v>80</v>
      </c>
      <c r="V574" t="s">
        <v>80</v>
      </c>
      <c r="W574" t="s">
        <v>80</v>
      </c>
      <c r="X574" t="s">
        <v>6070</v>
      </c>
      <c r="Y574" t="s">
        <v>80</v>
      </c>
    </row>
    <row r="575" spans="1:25">
      <c r="A575" t="s">
        <v>6071</v>
      </c>
      <c r="B575" t="s">
        <v>5781</v>
      </c>
      <c r="C575" t="s">
        <v>38</v>
      </c>
      <c r="D575" t="s">
        <v>6072</v>
      </c>
      <c r="E575" t="s">
        <v>6073</v>
      </c>
      <c r="F575" t="s">
        <v>6074</v>
      </c>
      <c r="G575" t="s">
        <v>15</v>
      </c>
      <c r="H575" t="s">
        <v>2843</v>
      </c>
      <c r="I575" t="s">
        <v>93</v>
      </c>
      <c r="J575" t="s">
        <v>1189</v>
      </c>
      <c r="K575" t="s">
        <v>1090</v>
      </c>
      <c r="L575" t="s">
        <v>77</v>
      </c>
      <c r="M575" t="s">
        <v>1077</v>
      </c>
      <c r="N575" t="s">
        <v>723</v>
      </c>
      <c r="O575" t="s">
        <v>254</v>
      </c>
      <c r="P575" t="s">
        <v>200</v>
      </c>
      <c r="Q575" t="s">
        <v>114</v>
      </c>
      <c r="R575" t="s">
        <v>80</v>
      </c>
      <c r="S575" t="s">
        <v>78</v>
      </c>
      <c r="T575" t="s">
        <v>5851</v>
      </c>
      <c r="U575" t="s">
        <v>545</v>
      </c>
      <c r="V575" t="s">
        <v>1189</v>
      </c>
      <c r="W575" t="s">
        <v>172</v>
      </c>
      <c r="X575" t="s">
        <v>6075</v>
      </c>
      <c r="Y575" t="s">
        <v>80</v>
      </c>
    </row>
    <row r="576" spans="1:25">
      <c r="A576" t="s">
        <v>6076</v>
      </c>
      <c r="B576" t="s">
        <v>5781</v>
      </c>
      <c r="C576" t="s">
        <v>38</v>
      </c>
      <c r="D576" t="s">
        <v>6077</v>
      </c>
      <c r="E576" t="s">
        <v>6078</v>
      </c>
      <c r="F576" t="s">
        <v>6079</v>
      </c>
      <c r="G576" t="s">
        <v>15</v>
      </c>
      <c r="H576" t="s">
        <v>6080</v>
      </c>
      <c r="I576" t="s">
        <v>5796</v>
      </c>
      <c r="J576" t="s">
        <v>6081</v>
      </c>
      <c r="K576" t="s">
        <v>5798</v>
      </c>
      <c r="L576" t="s">
        <v>125</v>
      </c>
      <c r="M576" t="s">
        <v>4026</v>
      </c>
      <c r="N576" t="s">
        <v>199</v>
      </c>
      <c r="O576" t="s">
        <v>461</v>
      </c>
      <c r="P576" t="s">
        <v>81</v>
      </c>
      <c r="Q576" t="s">
        <v>99</v>
      </c>
      <c r="R576" t="s">
        <v>6082</v>
      </c>
      <c r="S576" t="s">
        <v>6083</v>
      </c>
      <c r="T576" t="s">
        <v>6084</v>
      </c>
      <c r="U576" t="s">
        <v>1244</v>
      </c>
      <c r="V576" t="s">
        <v>80</v>
      </c>
      <c r="W576" t="s">
        <v>80</v>
      </c>
      <c r="X576" t="s">
        <v>6085</v>
      </c>
      <c r="Y576" t="s">
        <v>80</v>
      </c>
    </row>
    <row r="577" spans="1:25">
      <c r="A577" t="s">
        <v>6086</v>
      </c>
      <c r="B577" t="s">
        <v>5781</v>
      </c>
      <c r="C577" t="s">
        <v>38</v>
      </c>
      <c r="D577" t="s">
        <v>6087</v>
      </c>
      <c r="E577" t="s">
        <v>6088</v>
      </c>
      <c r="F577" t="s">
        <v>6089</v>
      </c>
      <c r="G577" t="s">
        <v>15</v>
      </c>
      <c r="H577" t="s">
        <v>6090</v>
      </c>
      <c r="I577" t="s">
        <v>93</v>
      </c>
      <c r="J577" t="s">
        <v>6091</v>
      </c>
      <c r="K577" t="s">
        <v>6092</v>
      </c>
      <c r="L577" t="s">
        <v>77</v>
      </c>
      <c r="M577" t="s">
        <v>6093</v>
      </c>
      <c r="N577" t="s">
        <v>1649</v>
      </c>
      <c r="O577" t="s">
        <v>461</v>
      </c>
      <c r="P577" t="s">
        <v>200</v>
      </c>
      <c r="Q577" t="s">
        <v>82</v>
      </c>
      <c r="R577" t="s">
        <v>6094</v>
      </c>
      <c r="S577" t="s">
        <v>6093</v>
      </c>
      <c r="T577" t="s">
        <v>5801</v>
      </c>
      <c r="U577" t="s">
        <v>6095</v>
      </c>
      <c r="V577" t="s">
        <v>6096</v>
      </c>
      <c r="W577" t="s">
        <v>6097</v>
      </c>
      <c r="X577" t="s">
        <v>6098</v>
      </c>
      <c r="Y577" t="s">
        <v>6099</v>
      </c>
    </row>
    <row r="578" spans="1:25">
      <c r="A578" t="s">
        <v>6100</v>
      </c>
      <c r="B578" t="s">
        <v>5781</v>
      </c>
      <c r="C578" t="s">
        <v>38</v>
      </c>
      <c r="D578" t="s">
        <v>6101</v>
      </c>
      <c r="E578" t="s">
        <v>6102</v>
      </c>
      <c r="F578" t="s">
        <v>6103</v>
      </c>
      <c r="G578" t="s">
        <v>15</v>
      </c>
      <c r="H578" t="s">
        <v>6104</v>
      </c>
      <c r="I578" t="s">
        <v>5796</v>
      </c>
      <c r="J578" t="s">
        <v>5966</v>
      </c>
      <c r="K578" t="s">
        <v>2407</v>
      </c>
      <c r="L578" t="s">
        <v>77</v>
      </c>
      <c r="M578" t="s">
        <v>6105</v>
      </c>
      <c r="N578" t="s">
        <v>336</v>
      </c>
      <c r="O578" t="s">
        <v>254</v>
      </c>
      <c r="P578" t="s">
        <v>172</v>
      </c>
      <c r="Q578" t="s">
        <v>99</v>
      </c>
      <c r="R578" t="s">
        <v>6106</v>
      </c>
      <c r="S578" t="s">
        <v>6107</v>
      </c>
      <c r="T578" t="s">
        <v>5988</v>
      </c>
      <c r="U578" t="s">
        <v>336</v>
      </c>
      <c r="V578" t="s">
        <v>1754</v>
      </c>
      <c r="W578" t="s">
        <v>6108</v>
      </c>
      <c r="X578" t="s">
        <v>6109</v>
      </c>
      <c r="Y578" t="s">
        <v>6110</v>
      </c>
    </row>
    <row r="579" spans="1:25">
      <c r="A579" t="s">
        <v>6111</v>
      </c>
      <c r="B579" t="s">
        <v>5781</v>
      </c>
      <c r="C579" t="s">
        <v>38</v>
      </c>
      <c r="D579" t="s">
        <v>6112</v>
      </c>
      <c r="E579" t="s">
        <v>6113</v>
      </c>
      <c r="F579" t="s">
        <v>6114</v>
      </c>
      <c r="G579" t="s">
        <v>15</v>
      </c>
      <c r="H579" t="s">
        <v>6115</v>
      </c>
      <c r="I579" t="s">
        <v>5796</v>
      </c>
      <c r="J579" t="s">
        <v>5966</v>
      </c>
      <c r="K579" t="s">
        <v>2407</v>
      </c>
      <c r="L579" t="s">
        <v>77</v>
      </c>
      <c r="M579" t="s">
        <v>6116</v>
      </c>
      <c r="N579" t="s">
        <v>253</v>
      </c>
      <c r="O579" t="s">
        <v>254</v>
      </c>
      <c r="P579" t="s">
        <v>172</v>
      </c>
      <c r="Q579" t="s">
        <v>82</v>
      </c>
      <c r="R579" t="s">
        <v>6117</v>
      </c>
      <c r="S579" t="s">
        <v>6116</v>
      </c>
      <c r="T579" t="s">
        <v>5988</v>
      </c>
      <c r="U579" t="s">
        <v>253</v>
      </c>
      <c r="V579" t="s">
        <v>1754</v>
      </c>
      <c r="W579" t="s">
        <v>6118</v>
      </c>
      <c r="X579" t="s">
        <v>6119</v>
      </c>
      <c r="Y579" t="s">
        <v>6120</v>
      </c>
    </row>
    <row r="580" spans="1:25">
      <c r="A580" t="s">
        <v>6121</v>
      </c>
      <c r="B580" t="s">
        <v>5781</v>
      </c>
      <c r="C580" t="s">
        <v>38</v>
      </c>
      <c r="D580" t="s">
        <v>6122</v>
      </c>
      <c r="E580" t="s">
        <v>6123</v>
      </c>
      <c r="F580" t="s">
        <v>6124</v>
      </c>
      <c r="G580" t="s">
        <v>15</v>
      </c>
      <c r="H580" t="s">
        <v>6125</v>
      </c>
      <c r="I580" t="s">
        <v>5796</v>
      </c>
      <c r="J580" t="s">
        <v>5966</v>
      </c>
      <c r="K580" t="s">
        <v>2407</v>
      </c>
      <c r="L580" t="s">
        <v>77</v>
      </c>
      <c r="M580" t="s">
        <v>296</v>
      </c>
      <c r="N580" t="s">
        <v>253</v>
      </c>
      <c r="O580" t="s">
        <v>461</v>
      </c>
      <c r="P580" t="s">
        <v>81</v>
      </c>
      <c r="Q580" t="s">
        <v>82</v>
      </c>
      <c r="R580" t="s">
        <v>6126</v>
      </c>
      <c r="S580" t="s">
        <v>6127</v>
      </c>
      <c r="T580" t="s">
        <v>6027</v>
      </c>
      <c r="U580" t="s">
        <v>253</v>
      </c>
      <c r="V580" t="s">
        <v>6128</v>
      </c>
      <c r="W580" t="s">
        <v>6129</v>
      </c>
      <c r="X580" t="s">
        <v>6130</v>
      </c>
      <c r="Y580" t="s">
        <v>6131</v>
      </c>
    </row>
    <row r="581" spans="1:25">
      <c r="A581" t="s">
        <v>6132</v>
      </c>
      <c r="B581" t="s">
        <v>5781</v>
      </c>
      <c r="C581" t="s">
        <v>38</v>
      </c>
      <c r="D581" t="s">
        <v>6133</v>
      </c>
      <c r="E581" t="s">
        <v>6134</v>
      </c>
      <c r="F581" t="s">
        <v>6135</v>
      </c>
      <c r="G581" t="s">
        <v>15</v>
      </c>
      <c r="H581" t="s">
        <v>6136</v>
      </c>
      <c r="I581" t="s">
        <v>5796</v>
      </c>
      <c r="J581" t="s">
        <v>5966</v>
      </c>
      <c r="K581" t="s">
        <v>2407</v>
      </c>
      <c r="L581" t="s">
        <v>77</v>
      </c>
      <c r="M581" t="s">
        <v>6137</v>
      </c>
      <c r="N581" t="s">
        <v>199</v>
      </c>
      <c r="O581" t="s">
        <v>254</v>
      </c>
      <c r="P581" t="s">
        <v>81</v>
      </c>
      <c r="Q581" t="s">
        <v>82</v>
      </c>
      <c r="R581" t="s">
        <v>6138</v>
      </c>
      <c r="S581" t="s">
        <v>6137</v>
      </c>
      <c r="T581" t="s">
        <v>6027</v>
      </c>
      <c r="U581" t="s">
        <v>545</v>
      </c>
      <c r="V581" t="s">
        <v>1754</v>
      </c>
      <c r="W581" t="s">
        <v>6139</v>
      </c>
      <c r="X581" t="s">
        <v>6140</v>
      </c>
      <c r="Y581" t="s">
        <v>6141</v>
      </c>
    </row>
    <row r="582" spans="1:25">
      <c r="A582" t="s">
        <v>6142</v>
      </c>
      <c r="B582" t="s">
        <v>5781</v>
      </c>
      <c r="C582" t="s">
        <v>38</v>
      </c>
      <c r="D582" t="s">
        <v>6143</v>
      </c>
      <c r="E582" t="s">
        <v>6144</v>
      </c>
      <c r="F582" t="s">
        <v>6145</v>
      </c>
      <c r="G582" t="s">
        <v>15</v>
      </c>
      <c r="H582" t="s">
        <v>6146</v>
      </c>
      <c r="I582" t="s">
        <v>5796</v>
      </c>
      <c r="J582" t="s">
        <v>6147</v>
      </c>
      <c r="K582" t="s">
        <v>6148</v>
      </c>
      <c r="L582" t="s">
        <v>77</v>
      </c>
      <c r="M582" t="s">
        <v>374</v>
      </c>
      <c r="N582" t="s">
        <v>253</v>
      </c>
      <c r="O582" t="s">
        <v>80</v>
      </c>
      <c r="P582" t="s">
        <v>81</v>
      </c>
      <c r="Q582" t="s">
        <v>82</v>
      </c>
      <c r="R582" t="s">
        <v>80</v>
      </c>
      <c r="S582" t="s">
        <v>6149</v>
      </c>
      <c r="T582" t="s">
        <v>5988</v>
      </c>
      <c r="U582" t="s">
        <v>6150</v>
      </c>
      <c r="V582" t="s">
        <v>80</v>
      </c>
      <c r="W582" t="s">
        <v>80</v>
      </c>
      <c r="X582" t="s">
        <v>6151</v>
      </c>
      <c r="Y582" t="s">
        <v>6152</v>
      </c>
    </row>
    <row r="583" ht="409.5" spans="1:25">
      <c r="A583" t="s">
        <v>6153</v>
      </c>
      <c r="B583" t="s">
        <v>5781</v>
      </c>
      <c r="C583" t="s">
        <v>38</v>
      </c>
      <c r="D583" t="s">
        <v>6154</v>
      </c>
      <c r="E583" t="s">
        <v>6155</v>
      </c>
      <c r="F583" t="s">
        <v>6156</v>
      </c>
      <c r="G583" t="s">
        <v>15</v>
      </c>
      <c r="H583" t="s">
        <v>6157</v>
      </c>
      <c r="I583" t="s">
        <v>93</v>
      </c>
      <c r="J583" t="s">
        <v>522</v>
      </c>
      <c r="K583" t="s">
        <v>2407</v>
      </c>
      <c r="L583" t="s">
        <v>125</v>
      </c>
      <c r="M583" t="s">
        <v>78</v>
      </c>
      <c r="N583" t="s">
        <v>253</v>
      </c>
      <c r="O583" t="s">
        <v>80</v>
      </c>
      <c r="P583" t="s">
        <v>81</v>
      </c>
      <c r="Q583" t="s">
        <v>99</v>
      </c>
      <c r="R583" t="s">
        <v>6158</v>
      </c>
      <c r="S583" t="s">
        <v>6159</v>
      </c>
      <c r="T583" t="s">
        <v>6027</v>
      </c>
      <c r="U583" t="s">
        <v>80</v>
      </c>
      <c r="V583" t="s">
        <v>80</v>
      </c>
      <c r="W583" t="s">
        <v>5873</v>
      </c>
      <c r="X583" s="1" t="s">
        <v>6160</v>
      </c>
      <c r="Y583" t="s">
        <v>6161</v>
      </c>
    </row>
    <row r="584" spans="1:25">
      <c r="A584" t="s">
        <v>6162</v>
      </c>
      <c r="B584" t="s">
        <v>5781</v>
      </c>
      <c r="C584" t="s">
        <v>38</v>
      </c>
      <c r="D584" t="s">
        <v>6163</v>
      </c>
      <c r="E584" t="s">
        <v>6164</v>
      </c>
      <c r="F584" t="s">
        <v>6165</v>
      </c>
      <c r="G584" t="s">
        <v>15</v>
      </c>
      <c r="H584" t="s">
        <v>6166</v>
      </c>
      <c r="I584" t="s">
        <v>5796</v>
      </c>
      <c r="J584" t="s">
        <v>5966</v>
      </c>
      <c r="K584" t="s">
        <v>2407</v>
      </c>
      <c r="L584" t="s">
        <v>77</v>
      </c>
      <c r="M584" t="s">
        <v>296</v>
      </c>
      <c r="N584" t="s">
        <v>336</v>
      </c>
      <c r="O584" t="s">
        <v>310</v>
      </c>
      <c r="P584" t="s">
        <v>81</v>
      </c>
      <c r="Q584" t="s">
        <v>82</v>
      </c>
      <c r="R584" t="s">
        <v>6167</v>
      </c>
      <c r="S584" t="s">
        <v>296</v>
      </c>
      <c r="T584" t="s">
        <v>5801</v>
      </c>
      <c r="U584" t="s">
        <v>646</v>
      </c>
      <c r="V584" t="s">
        <v>5966</v>
      </c>
      <c r="W584" t="s">
        <v>6168</v>
      </c>
      <c r="X584" t="s">
        <v>6169</v>
      </c>
      <c r="Y584" t="s">
        <v>6170</v>
      </c>
    </row>
    <row r="585" spans="1:25">
      <c r="A585" t="s">
        <v>6171</v>
      </c>
      <c r="B585" t="s">
        <v>5781</v>
      </c>
      <c r="C585" t="s">
        <v>38</v>
      </c>
      <c r="D585" t="s">
        <v>6172</v>
      </c>
      <c r="E585" t="s">
        <v>6173</v>
      </c>
      <c r="F585" t="s">
        <v>6174</v>
      </c>
      <c r="G585" t="s">
        <v>15</v>
      </c>
      <c r="H585" t="s">
        <v>6175</v>
      </c>
      <c r="I585" t="s">
        <v>93</v>
      </c>
      <c r="J585" t="s">
        <v>1199</v>
      </c>
      <c r="K585" t="s">
        <v>3273</v>
      </c>
      <c r="L585" t="s">
        <v>125</v>
      </c>
      <c r="M585" t="s">
        <v>5559</v>
      </c>
      <c r="N585" t="s">
        <v>6176</v>
      </c>
      <c r="O585" t="s">
        <v>80</v>
      </c>
      <c r="P585" t="s">
        <v>81</v>
      </c>
      <c r="Q585" t="s">
        <v>82</v>
      </c>
      <c r="R585" t="s">
        <v>80</v>
      </c>
      <c r="S585" t="s">
        <v>6177</v>
      </c>
      <c r="T585" t="s">
        <v>6178</v>
      </c>
      <c r="U585" t="s">
        <v>80</v>
      </c>
      <c r="V585" t="s">
        <v>380</v>
      </c>
      <c r="W585" t="s">
        <v>6179</v>
      </c>
      <c r="X585" t="s">
        <v>6180</v>
      </c>
      <c r="Y585" t="s">
        <v>6181</v>
      </c>
    </row>
    <row r="586" spans="1:25">
      <c r="A586" t="s">
        <v>6182</v>
      </c>
      <c r="B586" t="s">
        <v>5781</v>
      </c>
      <c r="C586" t="s">
        <v>38</v>
      </c>
      <c r="D586" t="s">
        <v>6183</v>
      </c>
      <c r="E586" t="s">
        <v>6184</v>
      </c>
      <c r="F586" t="s">
        <v>6185</v>
      </c>
      <c r="G586" t="s">
        <v>15</v>
      </c>
      <c r="H586" t="s">
        <v>6186</v>
      </c>
      <c r="I586" t="s">
        <v>5796</v>
      </c>
      <c r="J586" t="s">
        <v>5966</v>
      </c>
      <c r="K586" t="s">
        <v>2407</v>
      </c>
      <c r="L586" t="s">
        <v>77</v>
      </c>
      <c r="M586" t="s">
        <v>6187</v>
      </c>
      <c r="N586" t="s">
        <v>253</v>
      </c>
      <c r="O586" t="s">
        <v>254</v>
      </c>
      <c r="P586" t="s">
        <v>172</v>
      </c>
      <c r="Q586" t="s">
        <v>99</v>
      </c>
      <c r="R586" t="s">
        <v>6188</v>
      </c>
      <c r="S586" t="s">
        <v>6189</v>
      </c>
      <c r="T586" t="s">
        <v>6027</v>
      </c>
      <c r="U586" t="s">
        <v>253</v>
      </c>
      <c r="V586" t="s">
        <v>1754</v>
      </c>
      <c r="W586" t="s">
        <v>6190</v>
      </c>
      <c r="X586" t="s">
        <v>6140</v>
      </c>
      <c r="Y586" t="s">
        <v>6191</v>
      </c>
    </row>
    <row r="587" spans="1:25">
      <c r="A587" t="s">
        <v>6192</v>
      </c>
      <c r="B587" t="s">
        <v>5781</v>
      </c>
      <c r="C587" t="s">
        <v>38</v>
      </c>
      <c r="D587" t="s">
        <v>6193</v>
      </c>
      <c r="E587" t="s">
        <v>6194</v>
      </c>
      <c r="F587" t="s">
        <v>6195</v>
      </c>
      <c r="G587" t="s">
        <v>15</v>
      </c>
      <c r="H587" t="s">
        <v>6196</v>
      </c>
      <c r="I587" t="s">
        <v>5796</v>
      </c>
      <c r="J587" t="s">
        <v>5966</v>
      </c>
      <c r="K587" t="s">
        <v>2407</v>
      </c>
      <c r="L587" t="s">
        <v>125</v>
      </c>
      <c r="M587" t="s">
        <v>6197</v>
      </c>
      <c r="N587" t="s">
        <v>336</v>
      </c>
      <c r="O587" t="s">
        <v>4515</v>
      </c>
      <c r="P587" t="s">
        <v>81</v>
      </c>
      <c r="Q587" t="s">
        <v>82</v>
      </c>
      <c r="R587" t="s">
        <v>6198</v>
      </c>
      <c r="S587" t="s">
        <v>6199</v>
      </c>
      <c r="T587" t="s">
        <v>5851</v>
      </c>
      <c r="U587" t="s">
        <v>336</v>
      </c>
      <c r="V587" t="s">
        <v>5966</v>
      </c>
      <c r="W587" t="s">
        <v>6200</v>
      </c>
      <c r="X587" t="s">
        <v>6201</v>
      </c>
      <c r="Y587" t="s">
        <v>6202</v>
      </c>
    </row>
    <row r="588" spans="1:25">
      <c r="A588" t="s">
        <v>6203</v>
      </c>
      <c r="B588" t="s">
        <v>5781</v>
      </c>
      <c r="C588" t="s">
        <v>38</v>
      </c>
      <c r="D588" t="s">
        <v>6204</v>
      </c>
      <c r="E588" t="s">
        <v>6205</v>
      </c>
      <c r="F588" t="s">
        <v>6206</v>
      </c>
      <c r="G588" t="s">
        <v>15</v>
      </c>
      <c r="H588" t="s">
        <v>6207</v>
      </c>
      <c r="I588" t="s">
        <v>5672</v>
      </c>
      <c r="J588" t="s">
        <v>5966</v>
      </c>
      <c r="K588" t="s">
        <v>2407</v>
      </c>
      <c r="L588" t="s">
        <v>77</v>
      </c>
      <c r="M588" t="s">
        <v>6208</v>
      </c>
      <c r="N588" t="s">
        <v>336</v>
      </c>
      <c r="O588" t="s">
        <v>254</v>
      </c>
      <c r="P588" t="s">
        <v>81</v>
      </c>
      <c r="Q588" t="s">
        <v>82</v>
      </c>
      <c r="R588" t="s">
        <v>6209</v>
      </c>
      <c r="S588" t="s">
        <v>6210</v>
      </c>
      <c r="T588" t="s">
        <v>5988</v>
      </c>
      <c r="U588" t="s">
        <v>336</v>
      </c>
      <c r="V588" t="s">
        <v>1754</v>
      </c>
      <c r="W588" t="s">
        <v>6211</v>
      </c>
      <c r="X588" t="s">
        <v>6212</v>
      </c>
      <c r="Y588" t="s">
        <v>6213</v>
      </c>
    </row>
    <row r="589" spans="1:25">
      <c r="A589" t="s">
        <v>6214</v>
      </c>
      <c r="B589" t="s">
        <v>5781</v>
      </c>
      <c r="C589" t="s">
        <v>38</v>
      </c>
      <c r="D589" t="s">
        <v>6215</v>
      </c>
      <c r="E589" t="s">
        <v>6088</v>
      </c>
      <c r="F589" t="s">
        <v>6216</v>
      </c>
      <c r="G589" t="s">
        <v>15</v>
      </c>
      <c r="H589" t="s">
        <v>4687</v>
      </c>
      <c r="I589" t="s">
        <v>93</v>
      </c>
      <c r="J589" t="s">
        <v>522</v>
      </c>
      <c r="K589" t="s">
        <v>2407</v>
      </c>
      <c r="L589" t="s">
        <v>125</v>
      </c>
      <c r="M589" t="s">
        <v>6217</v>
      </c>
      <c r="N589" t="s">
        <v>253</v>
      </c>
      <c r="O589" t="s">
        <v>80</v>
      </c>
      <c r="P589" t="s">
        <v>81</v>
      </c>
      <c r="Q589" t="s">
        <v>99</v>
      </c>
      <c r="R589" t="s">
        <v>80</v>
      </c>
      <c r="S589" t="s">
        <v>6218</v>
      </c>
      <c r="T589" t="s">
        <v>80</v>
      </c>
      <c r="U589" t="s">
        <v>80</v>
      </c>
      <c r="V589" t="s">
        <v>80</v>
      </c>
      <c r="W589" t="s">
        <v>80</v>
      </c>
      <c r="X589" t="s">
        <v>6219</v>
      </c>
      <c r="Y589" t="s">
        <v>80</v>
      </c>
    </row>
    <row r="590" spans="1:25">
      <c r="A590" t="s">
        <v>6220</v>
      </c>
      <c r="B590" t="s">
        <v>5781</v>
      </c>
      <c r="C590" t="s">
        <v>38</v>
      </c>
      <c r="D590" t="s">
        <v>6221</v>
      </c>
      <c r="E590" t="s">
        <v>6222</v>
      </c>
      <c r="F590" t="s">
        <v>6223</v>
      </c>
      <c r="G590" t="s">
        <v>15</v>
      </c>
      <c r="H590" t="s">
        <v>6224</v>
      </c>
      <c r="I590" t="s">
        <v>93</v>
      </c>
      <c r="J590" t="s">
        <v>1279</v>
      </c>
      <c r="K590" t="s">
        <v>2023</v>
      </c>
      <c r="L590" t="s">
        <v>125</v>
      </c>
      <c r="M590" t="s">
        <v>6225</v>
      </c>
      <c r="N590" t="s">
        <v>1384</v>
      </c>
      <c r="O590" t="s">
        <v>80</v>
      </c>
      <c r="P590" t="s">
        <v>81</v>
      </c>
      <c r="Q590" t="s">
        <v>82</v>
      </c>
      <c r="R590" t="s">
        <v>80</v>
      </c>
      <c r="S590" t="s">
        <v>1691</v>
      </c>
      <c r="T590" t="s">
        <v>80</v>
      </c>
      <c r="U590" t="s">
        <v>80</v>
      </c>
      <c r="V590" t="s">
        <v>80</v>
      </c>
      <c r="W590" t="s">
        <v>80</v>
      </c>
      <c r="X590" t="s">
        <v>6226</v>
      </c>
      <c r="Y590" t="s">
        <v>80</v>
      </c>
    </row>
    <row r="591" spans="1:25">
      <c r="A591" t="s">
        <v>6227</v>
      </c>
      <c r="B591" t="s">
        <v>5781</v>
      </c>
      <c r="C591" t="s">
        <v>38</v>
      </c>
      <c r="D591" t="s">
        <v>6228</v>
      </c>
      <c r="E591" t="s">
        <v>6229</v>
      </c>
      <c r="F591" t="s">
        <v>6230</v>
      </c>
      <c r="G591" t="s">
        <v>15</v>
      </c>
      <c r="H591" t="s">
        <v>6231</v>
      </c>
      <c r="I591" t="s">
        <v>5796</v>
      </c>
      <c r="J591" t="s">
        <v>6147</v>
      </c>
      <c r="K591" t="s">
        <v>6148</v>
      </c>
      <c r="L591" t="s">
        <v>125</v>
      </c>
      <c r="M591" t="s">
        <v>296</v>
      </c>
      <c r="N591" t="s">
        <v>253</v>
      </c>
      <c r="O591" t="s">
        <v>677</v>
      </c>
      <c r="P591" t="s">
        <v>81</v>
      </c>
      <c r="Q591" t="s">
        <v>82</v>
      </c>
      <c r="R591" t="s">
        <v>6232</v>
      </c>
      <c r="S591" t="s">
        <v>6233</v>
      </c>
      <c r="T591" t="s">
        <v>5801</v>
      </c>
      <c r="U591" t="s">
        <v>297</v>
      </c>
      <c r="V591" t="s">
        <v>6147</v>
      </c>
      <c r="W591" t="s">
        <v>6234</v>
      </c>
      <c r="X591" t="s">
        <v>6235</v>
      </c>
      <c r="Y591" t="s">
        <v>6236</v>
      </c>
    </row>
    <row r="592" spans="1:25">
      <c r="A592" t="s">
        <v>6237</v>
      </c>
      <c r="B592" t="s">
        <v>5781</v>
      </c>
      <c r="C592" t="s">
        <v>38</v>
      </c>
      <c r="D592" t="s">
        <v>6238</v>
      </c>
      <c r="E592" t="s">
        <v>6239</v>
      </c>
      <c r="F592" t="s">
        <v>6240</v>
      </c>
      <c r="G592" t="s">
        <v>15</v>
      </c>
      <c r="H592" t="s">
        <v>6241</v>
      </c>
      <c r="I592" t="s">
        <v>5796</v>
      </c>
      <c r="J592" t="s">
        <v>6242</v>
      </c>
      <c r="K592" t="s">
        <v>5798</v>
      </c>
      <c r="L592" t="s">
        <v>125</v>
      </c>
      <c r="M592" t="s">
        <v>6243</v>
      </c>
      <c r="N592" t="s">
        <v>646</v>
      </c>
      <c r="O592" t="s">
        <v>172</v>
      </c>
      <c r="P592" t="s">
        <v>81</v>
      </c>
      <c r="Q592" t="s">
        <v>82</v>
      </c>
      <c r="R592" t="s">
        <v>6244</v>
      </c>
      <c r="S592" t="s">
        <v>6243</v>
      </c>
      <c r="T592" t="s">
        <v>172</v>
      </c>
      <c r="U592" t="s">
        <v>172</v>
      </c>
      <c r="V592" t="s">
        <v>172</v>
      </c>
      <c r="W592" t="s">
        <v>172</v>
      </c>
      <c r="X592" t="s">
        <v>6245</v>
      </c>
      <c r="Y592" t="s">
        <v>172</v>
      </c>
    </row>
    <row r="593" spans="1:25">
      <c r="A593" t="s">
        <v>6246</v>
      </c>
      <c r="B593" t="s">
        <v>5781</v>
      </c>
      <c r="C593" t="s">
        <v>38</v>
      </c>
      <c r="D593" t="s">
        <v>6247</v>
      </c>
      <c r="E593" t="s">
        <v>6248</v>
      </c>
      <c r="F593" t="s">
        <v>6249</v>
      </c>
      <c r="G593" t="s">
        <v>15</v>
      </c>
      <c r="H593" t="s">
        <v>6250</v>
      </c>
      <c r="I593" t="s">
        <v>93</v>
      </c>
      <c r="J593" t="s">
        <v>1608</v>
      </c>
      <c r="K593" t="s">
        <v>1102</v>
      </c>
      <c r="L593" t="s">
        <v>125</v>
      </c>
      <c r="M593" t="s">
        <v>242</v>
      </c>
      <c r="N593" t="s">
        <v>233</v>
      </c>
      <c r="O593" t="s">
        <v>80</v>
      </c>
      <c r="P593" t="s">
        <v>113</v>
      </c>
      <c r="Q593" t="s">
        <v>99</v>
      </c>
      <c r="R593" t="s">
        <v>80</v>
      </c>
      <c r="S593" t="s">
        <v>6251</v>
      </c>
      <c r="T593" t="s">
        <v>80</v>
      </c>
      <c r="U593" t="s">
        <v>80</v>
      </c>
      <c r="V593" t="s">
        <v>80</v>
      </c>
      <c r="W593" t="s">
        <v>80</v>
      </c>
      <c r="X593" t="s">
        <v>6252</v>
      </c>
      <c r="Y593" t="s">
        <v>6253</v>
      </c>
    </row>
    <row r="594" spans="1:25">
      <c r="A594" t="s">
        <v>6254</v>
      </c>
      <c r="B594" t="s">
        <v>5781</v>
      </c>
      <c r="C594" t="s">
        <v>38</v>
      </c>
      <c r="D594" t="s">
        <v>6255</v>
      </c>
      <c r="E594" t="s">
        <v>6256</v>
      </c>
      <c r="F594" t="s">
        <v>6257</v>
      </c>
      <c r="G594" t="s">
        <v>15</v>
      </c>
      <c r="H594" t="s">
        <v>6258</v>
      </c>
      <c r="I594" t="s">
        <v>93</v>
      </c>
      <c r="J594" t="s">
        <v>5776</v>
      </c>
      <c r="K594" t="s">
        <v>6259</v>
      </c>
      <c r="L594" t="s">
        <v>77</v>
      </c>
      <c r="M594" t="s">
        <v>296</v>
      </c>
      <c r="N594" t="s">
        <v>6260</v>
      </c>
      <c r="O594" t="s">
        <v>80</v>
      </c>
      <c r="P594" t="s">
        <v>200</v>
      </c>
      <c r="Q594" t="s">
        <v>82</v>
      </c>
      <c r="R594" t="s">
        <v>6261</v>
      </c>
      <c r="S594" t="s">
        <v>6262</v>
      </c>
      <c r="T594" t="s">
        <v>80</v>
      </c>
      <c r="U594" t="s">
        <v>80</v>
      </c>
      <c r="V594" t="s">
        <v>80</v>
      </c>
      <c r="W594" t="s">
        <v>546</v>
      </c>
      <c r="X594" t="s">
        <v>6263</v>
      </c>
      <c r="Y594" t="s">
        <v>80</v>
      </c>
    </row>
    <row r="595" spans="1:25">
      <c r="A595" t="s">
        <v>6264</v>
      </c>
      <c r="B595" t="s">
        <v>5781</v>
      </c>
      <c r="C595" t="s">
        <v>38</v>
      </c>
      <c r="D595" t="s">
        <v>6265</v>
      </c>
      <c r="E595" t="s">
        <v>6266</v>
      </c>
      <c r="F595" t="s">
        <v>6267</v>
      </c>
      <c r="G595" t="s">
        <v>15</v>
      </c>
      <c r="H595" t="s">
        <v>6268</v>
      </c>
      <c r="I595" t="s">
        <v>5796</v>
      </c>
      <c r="J595" t="s">
        <v>5966</v>
      </c>
      <c r="K595" t="s">
        <v>2407</v>
      </c>
      <c r="L595" t="s">
        <v>77</v>
      </c>
      <c r="M595" t="s">
        <v>296</v>
      </c>
      <c r="N595" t="s">
        <v>199</v>
      </c>
      <c r="O595" t="s">
        <v>254</v>
      </c>
      <c r="P595" t="s">
        <v>81</v>
      </c>
      <c r="Q595" t="s">
        <v>99</v>
      </c>
      <c r="R595" t="s">
        <v>6269</v>
      </c>
      <c r="S595" t="s">
        <v>6270</v>
      </c>
      <c r="T595" t="s">
        <v>6027</v>
      </c>
      <c r="U595" t="s">
        <v>199</v>
      </c>
      <c r="V595" t="s">
        <v>6271</v>
      </c>
      <c r="W595" t="s">
        <v>6272</v>
      </c>
      <c r="X595" t="s">
        <v>6273</v>
      </c>
      <c r="Y595" t="s">
        <v>6274</v>
      </c>
    </row>
    <row r="596" spans="1:25">
      <c r="A596" t="s">
        <v>6275</v>
      </c>
      <c r="B596" t="s">
        <v>5781</v>
      </c>
      <c r="C596" t="s">
        <v>38</v>
      </c>
      <c r="D596" t="s">
        <v>6276</v>
      </c>
      <c r="E596" t="s">
        <v>6277</v>
      </c>
      <c r="F596" t="s">
        <v>6278</v>
      </c>
      <c r="G596" t="s">
        <v>15</v>
      </c>
      <c r="H596" t="s">
        <v>6279</v>
      </c>
      <c r="I596" t="s">
        <v>93</v>
      </c>
      <c r="J596" t="s">
        <v>2470</v>
      </c>
      <c r="K596" t="s">
        <v>1102</v>
      </c>
      <c r="L596" t="s">
        <v>77</v>
      </c>
      <c r="M596" t="s">
        <v>6280</v>
      </c>
      <c r="N596" t="s">
        <v>1091</v>
      </c>
      <c r="O596" t="s">
        <v>677</v>
      </c>
      <c r="P596" t="s">
        <v>81</v>
      </c>
      <c r="Q596" t="s">
        <v>142</v>
      </c>
      <c r="R596" t="s">
        <v>6281</v>
      </c>
      <c r="S596" t="s">
        <v>6282</v>
      </c>
      <c r="T596" t="s">
        <v>3474</v>
      </c>
      <c r="U596" t="s">
        <v>1094</v>
      </c>
      <c r="V596" t="s">
        <v>6283</v>
      </c>
      <c r="W596" t="s">
        <v>80</v>
      </c>
      <c r="X596" t="s">
        <v>6284</v>
      </c>
      <c r="Y596" t="s">
        <v>80</v>
      </c>
    </row>
    <row r="597" spans="1:25">
      <c r="A597" t="s">
        <v>6285</v>
      </c>
      <c r="B597" t="s">
        <v>5781</v>
      </c>
      <c r="C597" t="s">
        <v>38</v>
      </c>
      <c r="D597" t="s">
        <v>6286</v>
      </c>
      <c r="E597" t="s">
        <v>6287</v>
      </c>
      <c r="F597" t="s">
        <v>6288</v>
      </c>
      <c r="G597" t="s">
        <v>15</v>
      </c>
      <c r="H597" t="s">
        <v>6289</v>
      </c>
      <c r="I597" t="s">
        <v>5796</v>
      </c>
      <c r="J597" t="s">
        <v>5966</v>
      </c>
      <c r="K597" t="s">
        <v>2407</v>
      </c>
      <c r="L597" t="s">
        <v>77</v>
      </c>
      <c r="M597" t="s">
        <v>643</v>
      </c>
      <c r="N597" t="s">
        <v>199</v>
      </c>
      <c r="O597" t="s">
        <v>254</v>
      </c>
      <c r="P597" t="s">
        <v>81</v>
      </c>
      <c r="Q597" t="s">
        <v>82</v>
      </c>
      <c r="R597" t="s">
        <v>6290</v>
      </c>
      <c r="S597" t="s">
        <v>943</v>
      </c>
      <c r="T597" t="s">
        <v>5801</v>
      </c>
      <c r="U597" t="s">
        <v>199</v>
      </c>
      <c r="V597" t="s">
        <v>80</v>
      </c>
      <c r="W597" t="s">
        <v>80</v>
      </c>
      <c r="X597" t="s">
        <v>6291</v>
      </c>
      <c r="Y597" t="s">
        <v>6292</v>
      </c>
    </row>
    <row r="598" spans="1:25">
      <c r="A598" t="s">
        <v>6293</v>
      </c>
      <c r="B598" t="s">
        <v>5781</v>
      </c>
      <c r="C598" t="s">
        <v>38</v>
      </c>
      <c r="D598" t="s">
        <v>6294</v>
      </c>
      <c r="E598" t="s">
        <v>6295</v>
      </c>
      <c r="F598" t="s">
        <v>6296</v>
      </c>
      <c r="G598" t="s">
        <v>15</v>
      </c>
      <c r="H598" t="s">
        <v>6297</v>
      </c>
      <c r="I598" t="s">
        <v>5796</v>
      </c>
      <c r="J598" t="s">
        <v>6298</v>
      </c>
      <c r="K598" t="s">
        <v>6299</v>
      </c>
      <c r="L598" t="s">
        <v>77</v>
      </c>
      <c r="M598" t="s">
        <v>296</v>
      </c>
      <c r="N598" t="s">
        <v>4479</v>
      </c>
      <c r="O598" t="s">
        <v>677</v>
      </c>
      <c r="P598" t="s">
        <v>113</v>
      </c>
      <c r="Q598" t="s">
        <v>142</v>
      </c>
      <c r="R598" t="s">
        <v>6300</v>
      </c>
      <c r="S598" t="s">
        <v>6301</v>
      </c>
      <c r="T598" t="s">
        <v>172</v>
      </c>
      <c r="U598" t="s">
        <v>172</v>
      </c>
      <c r="V598" t="s">
        <v>932</v>
      </c>
      <c r="W598" t="s">
        <v>172</v>
      </c>
      <c r="X598" t="s">
        <v>6302</v>
      </c>
      <c r="Y598" t="s">
        <v>6303</v>
      </c>
    </row>
    <row r="599" spans="1:25">
      <c r="A599" t="s">
        <v>6304</v>
      </c>
      <c r="B599" t="s">
        <v>5781</v>
      </c>
      <c r="C599" t="s">
        <v>38</v>
      </c>
      <c r="D599" t="s">
        <v>6305</v>
      </c>
      <c r="E599" t="s">
        <v>6306</v>
      </c>
      <c r="F599" t="s">
        <v>6307</v>
      </c>
      <c r="G599" t="s">
        <v>15</v>
      </c>
      <c r="H599" t="s">
        <v>6308</v>
      </c>
      <c r="I599" t="s">
        <v>93</v>
      </c>
      <c r="J599" t="s">
        <v>2761</v>
      </c>
      <c r="K599" t="s">
        <v>1373</v>
      </c>
      <c r="L599" t="s">
        <v>125</v>
      </c>
      <c r="M599" t="s">
        <v>407</v>
      </c>
      <c r="N599" t="s">
        <v>253</v>
      </c>
      <c r="O599" t="s">
        <v>6309</v>
      </c>
      <c r="P599" t="s">
        <v>81</v>
      </c>
      <c r="Q599" t="s">
        <v>82</v>
      </c>
      <c r="R599" t="s">
        <v>6310</v>
      </c>
      <c r="S599" t="s">
        <v>6311</v>
      </c>
      <c r="T599" t="s">
        <v>337</v>
      </c>
      <c r="U599" t="s">
        <v>97</v>
      </c>
      <c r="V599" t="s">
        <v>2217</v>
      </c>
      <c r="W599" t="s">
        <v>433</v>
      </c>
      <c r="X599" t="s">
        <v>6312</v>
      </c>
      <c r="Y599" t="s">
        <v>6313</v>
      </c>
    </row>
    <row r="600" spans="1:25">
      <c r="A600" t="s">
        <v>6314</v>
      </c>
      <c r="B600" t="s">
        <v>5781</v>
      </c>
      <c r="C600" t="s">
        <v>38</v>
      </c>
      <c r="D600" t="s">
        <v>6315</v>
      </c>
      <c r="E600" t="s">
        <v>6316</v>
      </c>
      <c r="F600" t="s">
        <v>6317</v>
      </c>
      <c r="G600" t="s">
        <v>15</v>
      </c>
      <c r="H600" t="s">
        <v>6318</v>
      </c>
      <c r="I600" t="s">
        <v>93</v>
      </c>
      <c r="J600" t="s">
        <v>3680</v>
      </c>
      <c r="K600" t="s">
        <v>555</v>
      </c>
      <c r="L600" t="s">
        <v>77</v>
      </c>
      <c r="M600" t="s">
        <v>419</v>
      </c>
      <c r="N600" t="s">
        <v>535</v>
      </c>
      <c r="O600" t="s">
        <v>80</v>
      </c>
      <c r="P600" t="s">
        <v>200</v>
      </c>
      <c r="Q600" t="s">
        <v>82</v>
      </c>
      <c r="R600" t="s">
        <v>80</v>
      </c>
      <c r="S600" t="s">
        <v>6319</v>
      </c>
      <c r="T600" t="s">
        <v>3474</v>
      </c>
      <c r="U600" t="s">
        <v>2003</v>
      </c>
      <c r="V600" t="s">
        <v>1210</v>
      </c>
      <c r="W600" t="s">
        <v>80</v>
      </c>
      <c r="X600" t="s">
        <v>6320</v>
      </c>
      <c r="Y600" t="s">
        <v>80</v>
      </c>
    </row>
    <row r="601" spans="1:25">
      <c r="A601" t="s">
        <v>6321</v>
      </c>
      <c r="B601" t="s">
        <v>5781</v>
      </c>
      <c r="C601" t="s">
        <v>38</v>
      </c>
      <c r="D601" t="s">
        <v>6322</v>
      </c>
      <c r="E601" t="s">
        <v>6323</v>
      </c>
      <c r="F601" t="s">
        <v>6324</v>
      </c>
      <c r="G601" t="s">
        <v>15</v>
      </c>
      <c r="H601" t="s">
        <v>6325</v>
      </c>
      <c r="I601" t="s">
        <v>93</v>
      </c>
      <c r="J601" t="s">
        <v>346</v>
      </c>
      <c r="K601" t="s">
        <v>1102</v>
      </c>
      <c r="L601" t="s">
        <v>125</v>
      </c>
      <c r="M601" t="s">
        <v>6326</v>
      </c>
      <c r="N601" t="s">
        <v>581</v>
      </c>
      <c r="O601" t="s">
        <v>80</v>
      </c>
      <c r="P601" t="s">
        <v>81</v>
      </c>
      <c r="Q601" t="s">
        <v>99</v>
      </c>
      <c r="R601" t="s">
        <v>80</v>
      </c>
      <c r="S601" t="s">
        <v>6327</v>
      </c>
      <c r="T601" t="s">
        <v>80</v>
      </c>
      <c r="U601" t="s">
        <v>80</v>
      </c>
      <c r="V601" t="s">
        <v>80</v>
      </c>
      <c r="W601" t="s">
        <v>80</v>
      </c>
      <c r="X601" t="s">
        <v>6328</v>
      </c>
      <c r="Y601" t="s">
        <v>6329</v>
      </c>
    </row>
    <row r="602" spans="1:25">
      <c r="A602" t="s">
        <v>6330</v>
      </c>
      <c r="B602" t="s">
        <v>5781</v>
      </c>
      <c r="C602" t="s">
        <v>38</v>
      </c>
      <c r="D602" t="s">
        <v>6331</v>
      </c>
      <c r="E602" t="s">
        <v>6332</v>
      </c>
      <c r="F602" t="s">
        <v>6333</v>
      </c>
      <c r="G602" t="s">
        <v>15</v>
      </c>
      <c r="H602" t="s">
        <v>6334</v>
      </c>
      <c r="I602" t="s">
        <v>93</v>
      </c>
      <c r="J602" t="s">
        <v>2578</v>
      </c>
      <c r="K602" t="s">
        <v>4993</v>
      </c>
      <c r="L602" t="s">
        <v>77</v>
      </c>
      <c r="M602" t="s">
        <v>3780</v>
      </c>
      <c r="N602" t="s">
        <v>2623</v>
      </c>
      <c r="O602" t="s">
        <v>310</v>
      </c>
      <c r="P602" t="s">
        <v>81</v>
      </c>
      <c r="Q602" t="s">
        <v>82</v>
      </c>
      <c r="R602" t="s">
        <v>80</v>
      </c>
      <c r="S602" t="s">
        <v>6335</v>
      </c>
      <c r="T602" t="s">
        <v>6336</v>
      </c>
      <c r="U602" t="s">
        <v>80</v>
      </c>
      <c r="V602" t="s">
        <v>80</v>
      </c>
      <c r="W602" t="s">
        <v>811</v>
      </c>
      <c r="X602" t="s">
        <v>6337</v>
      </c>
      <c r="Y602" t="s">
        <v>80</v>
      </c>
    </row>
    <row r="603" spans="1:25">
      <c r="A603" t="s">
        <v>6338</v>
      </c>
      <c r="B603" t="s">
        <v>5781</v>
      </c>
      <c r="C603" t="s">
        <v>38</v>
      </c>
      <c r="D603" t="s">
        <v>6339</v>
      </c>
      <c r="E603" t="s">
        <v>6340</v>
      </c>
      <c r="F603" t="s">
        <v>6341</v>
      </c>
      <c r="G603" t="s">
        <v>15</v>
      </c>
      <c r="H603" t="s">
        <v>6342</v>
      </c>
      <c r="I603" t="s">
        <v>93</v>
      </c>
      <c r="J603" t="s">
        <v>6343</v>
      </c>
      <c r="K603" t="s">
        <v>6344</v>
      </c>
      <c r="L603" t="s">
        <v>125</v>
      </c>
      <c r="M603" t="s">
        <v>6345</v>
      </c>
      <c r="N603" t="s">
        <v>535</v>
      </c>
      <c r="O603" t="s">
        <v>80</v>
      </c>
      <c r="P603" t="s">
        <v>81</v>
      </c>
      <c r="Q603" t="s">
        <v>99</v>
      </c>
      <c r="R603" t="s">
        <v>6346</v>
      </c>
      <c r="S603" t="s">
        <v>6347</v>
      </c>
      <c r="T603" t="s">
        <v>5129</v>
      </c>
      <c r="U603" t="s">
        <v>535</v>
      </c>
      <c r="V603" t="s">
        <v>6348</v>
      </c>
      <c r="W603" t="s">
        <v>80</v>
      </c>
      <c r="X603" t="s">
        <v>6349</v>
      </c>
      <c r="Y603" t="s">
        <v>6350</v>
      </c>
    </row>
    <row r="604" spans="1:25">
      <c r="A604" t="s">
        <v>6351</v>
      </c>
      <c r="B604" t="s">
        <v>5781</v>
      </c>
      <c r="C604" t="s">
        <v>38</v>
      </c>
      <c r="D604" t="s">
        <v>6352</v>
      </c>
      <c r="E604" t="s">
        <v>6353</v>
      </c>
      <c r="F604" t="s">
        <v>6354</v>
      </c>
      <c r="G604" t="s">
        <v>15</v>
      </c>
      <c r="H604" t="s">
        <v>6355</v>
      </c>
      <c r="I604" t="s">
        <v>93</v>
      </c>
      <c r="J604" t="s">
        <v>373</v>
      </c>
      <c r="K604" t="s">
        <v>433</v>
      </c>
      <c r="L604" t="s">
        <v>125</v>
      </c>
      <c r="M604" t="s">
        <v>3780</v>
      </c>
      <c r="N604" t="s">
        <v>1048</v>
      </c>
      <c r="O604" t="s">
        <v>310</v>
      </c>
      <c r="P604" t="s">
        <v>113</v>
      </c>
      <c r="Q604" t="s">
        <v>201</v>
      </c>
      <c r="R604" t="s">
        <v>6356</v>
      </c>
      <c r="S604" t="s">
        <v>6357</v>
      </c>
      <c r="T604" t="s">
        <v>204</v>
      </c>
      <c r="U604" t="s">
        <v>6358</v>
      </c>
      <c r="V604" t="s">
        <v>6359</v>
      </c>
      <c r="W604" t="s">
        <v>6360</v>
      </c>
      <c r="X604" t="s">
        <v>6361</v>
      </c>
      <c r="Y604" t="s">
        <v>6362</v>
      </c>
    </row>
    <row r="605" spans="1:25">
      <c r="A605" t="s">
        <v>6363</v>
      </c>
      <c r="B605" t="s">
        <v>5781</v>
      </c>
      <c r="C605" t="s">
        <v>38</v>
      </c>
      <c r="D605" t="s">
        <v>6364</v>
      </c>
      <c r="E605" t="s">
        <v>6365</v>
      </c>
      <c r="F605" t="s">
        <v>6366</v>
      </c>
      <c r="G605" t="s">
        <v>15</v>
      </c>
      <c r="H605" t="s">
        <v>6367</v>
      </c>
      <c r="I605" t="s">
        <v>5796</v>
      </c>
      <c r="J605" t="s">
        <v>6368</v>
      </c>
      <c r="K605" t="s">
        <v>6369</v>
      </c>
      <c r="L605" t="s">
        <v>77</v>
      </c>
      <c r="M605" t="s">
        <v>419</v>
      </c>
      <c r="N605" t="s">
        <v>5881</v>
      </c>
      <c r="O605" t="s">
        <v>310</v>
      </c>
      <c r="P605" t="s">
        <v>113</v>
      </c>
      <c r="Q605" t="s">
        <v>82</v>
      </c>
      <c r="R605" t="s">
        <v>80</v>
      </c>
      <c r="S605" t="s">
        <v>6370</v>
      </c>
      <c r="T605" t="s">
        <v>80</v>
      </c>
      <c r="U605" t="s">
        <v>80</v>
      </c>
      <c r="V605" t="s">
        <v>80</v>
      </c>
      <c r="W605" t="s">
        <v>80</v>
      </c>
      <c r="X605" t="s">
        <v>6371</v>
      </c>
      <c r="Y605" t="s">
        <v>80</v>
      </c>
    </row>
    <row r="606" spans="1:25">
      <c r="A606" t="s">
        <v>6372</v>
      </c>
      <c r="B606" t="s">
        <v>5781</v>
      </c>
      <c r="C606" t="s">
        <v>38</v>
      </c>
      <c r="D606" t="s">
        <v>6373</v>
      </c>
      <c r="E606" t="s">
        <v>6374</v>
      </c>
      <c r="F606" t="s">
        <v>6375</v>
      </c>
      <c r="G606" t="s">
        <v>15</v>
      </c>
      <c r="H606" t="s">
        <v>6376</v>
      </c>
      <c r="I606" t="s">
        <v>93</v>
      </c>
      <c r="J606" t="s">
        <v>2022</v>
      </c>
      <c r="K606" t="s">
        <v>3308</v>
      </c>
      <c r="L606" t="s">
        <v>77</v>
      </c>
      <c r="M606" t="s">
        <v>6377</v>
      </c>
      <c r="N606" t="s">
        <v>112</v>
      </c>
      <c r="O606" t="s">
        <v>677</v>
      </c>
      <c r="P606" t="s">
        <v>113</v>
      </c>
      <c r="Q606" t="s">
        <v>82</v>
      </c>
      <c r="R606" t="s">
        <v>6378</v>
      </c>
      <c r="S606" t="s">
        <v>6379</v>
      </c>
      <c r="T606" t="s">
        <v>172</v>
      </c>
      <c r="U606" t="s">
        <v>172</v>
      </c>
      <c r="V606" t="s">
        <v>6380</v>
      </c>
      <c r="W606" t="s">
        <v>80</v>
      </c>
      <c r="X606" t="s">
        <v>6381</v>
      </c>
      <c r="Y606" t="s">
        <v>80</v>
      </c>
    </row>
    <row r="607" spans="1:25">
      <c r="A607" t="s">
        <v>6382</v>
      </c>
      <c r="B607" t="s">
        <v>5781</v>
      </c>
      <c r="C607" t="s">
        <v>38</v>
      </c>
      <c r="D607" t="s">
        <v>6383</v>
      </c>
      <c r="E607" t="s">
        <v>6384</v>
      </c>
      <c r="F607" t="s">
        <v>6385</v>
      </c>
      <c r="G607" t="s">
        <v>15</v>
      </c>
      <c r="H607" t="s">
        <v>6386</v>
      </c>
      <c r="I607" t="s">
        <v>93</v>
      </c>
      <c r="J607" t="s">
        <v>373</v>
      </c>
      <c r="K607" t="s">
        <v>6387</v>
      </c>
      <c r="L607" t="s">
        <v>77</v>
      </c>
      <c r="M607" t="s">
        <v>6388</v>
      </c>
      <c r="N607" t="s">
        <v>941</v>
      </c>
      <c r="O607" t="s">
        <v>80</v>
      </c>
      <c r="P607" t="s">
        <v>113</v>
      </c>
      <c r="Q607" t="s">
        <v>142</v>
      </c>
      <c r="R607" t="s">
        <v>80</v>
      </c>
      <c r="S607" t="s">
        <v>6389</v>
      </c>
      <c r="T607" t="s">
        <v>6390</v>
      </c>
      <c r="U607" t="s">
        <v>6391</v>
      </c>
      <c r="V607" t="s">
        <v>80</v>
      </c>
      <c r="W607" t="s">
        <v>6392</v>
      </c>
      <c r="X607" t="s">
        <v>6393</v>
      </c>
      <c r="Y607" t="s">
        <v>6394</v>
      </c>
    </row>
    <row r="608" spans="1:25">
      <c r="A608" t="s">
        <v>6395</v>
      </c>
      <c r="B608" t="s">
        <v>5781</v>
      </c>
      <c r="C608" t="s">
        <v>38</v>
      </c>
      <c r="D608" t="s">
        <v>6396</v>
      </c>
      <c r="E608" t="s">
        <v>6397</v>
      </c>
      <c r="F608" t="s">
        <v>6398</v>
      </c>
      <c r="G608" t="s">
        <v>15</v>
      </c>
      <c r="H608" t="s">
        <v>6399</v>
      </c>
      <c r="I608" t="s">
        <v>74</v>
      </c>
      <c r="J608" t="s">
        <v>306</v>
      </c>
      <c r="K608" t="s">
        <v>448</v>
      </c>
      <c r="L608" t="s">
        <v>125</v>
      </c>
      <c r="M608" t="s">
        <v>882</v>
      </c>
      <c r="N608" t="s">
        <v>258</v>
      </c>
      <c r="O608" t="s">
        <v>80</v>
      </c>
      <c r="P608" t="s">
        <v>113</v>
      </c>
      <c r="Q608" t="s">
        <v>142</v>
      </c>
      <c r="R608" t="s">
        <v>80</v>
      </c>
      <c r="S608" t="s">
        <v>6400</v>
      </c>
      <c r="T608" t="s">
        <v>6027</v>
      </c>
      <c r="U608" t="s">
        <v>6401</v>
      </c>
      <c r="V608" t="s">
        <v>80</v>
      </c>
      <c r="W608" t="s">
        <v>80</v>
      </c>
      <c r="X608" t="s">
        <v>6402</v>
      </c>
      <c r="Y608" t="s">
        <v>80</v>
      </c>
    </row>
    <row r="609" spans="1:25">
      <c r="A609" t="s">
        <v>6403</v>
      </c>
      <c r="B609" t="s">
        <v>5781</v>
      </c>
      <c r="C609" t="s">
        <v>38</v>
      </c>
      <c r="D609" t="s">
        <v>6404</v>
      </c>
      <c r="E609" t="s">
        <v>6405</v>
      </c>
      <c r="F609" t="s">
        <v>6406</v>
      </c>
      <c r="G609" t="s">
        <v>15</v>
      </c>
      <c r="H609" t="s">
        <v>6407</v>
      </c>
      <c r="I609" t="s">
        <v>93</v>
      </c>
      <c r="J609" t="s">
        <v>94</v>
      </c>
      <c r="K609" t="s">
        <v>6408</v>
      </c>
      <c r="L609" t="s">
        <v>125</v>
      </c>
      <c r="M609" t="s">
        <v>6409</v>
      </c>
      <c r="N609" t="s">
        <v>581</v>
      </c>
      <c r="O609" t="s">
        <v>80</v>
      </c>
      <c r="P609" t="s">
        <v>81</v>
      </c>
      <c r="Q609" t="s">
        <v>99</v>
      </c>
      <c r="R609" t="s">
        <v>80</v>
      </c>
      <c r="S609" t="s">
        <v>6410</v>
      </c>
      <c r="T609" t="s">
        <v>80</v>
      </c>
      <c r="U609" t="s">
        <v>80</v>
      </c>
      <c r="V609" t="s">
        <v>80</v>
      </c>
      <c r="W609" t="s">
        <v>80</v>
      </c>
      <c r="X609" t="s">
        <v>6411</v>
      </c>
      <c r="Y609" t="s">
        <v>80</v>
      </c>
    </row>
    <row r="610" spans="1:25">
      <c r="A610" t="s">
        <v>6412</v>
      </c>
      <c r="B610" t="s">
        <v>5781</v>
      </c>
      <c r="C610" t="s">
        <v>38</v>
      </c>
      <c r="D610" t="s">
        <v>6413</v>
      </c>
      <c r="E610" t="s">
        <v>6414</v>
      </c>
      <c r="F610" t="s">
        <v>6415</v>
      </c>
      <c r="G610" t="s">
        <v>15</v>
      </c>
      <c r="H610" t="s">
        <v>6416</v>
      </c>
      <c r="I610" t="s">
        <v>93</v>
      </c>
      <c r="J610" t="s">
        <v>389</v>
      </c>
      <c r="K610" t="s">
        <v>5281</v>
      </c>
      <c r="L610" t="s">
        <v>77</v>
      </c>
      <c r="M610" t="s">
        <v>6417</v>
      </c>
      <c r="N610" t="s">
        <v>127</v>
      </c>
      <c r="O610" t="s">
        <v>80</v>
      </c>
      <c r="P610" t="s">
        <v>200</v>
      </c>
      <c r="Q610" t="s">
        <v>114</v>
      </c>
      <c r="R610" t="s">
        <v>80</v>
      </c>
      <c r="S610" t="s">
        <v>6417</v>
      </c>
      <c r="T610" t="s">
        <v>6418</v>
      </c>
      <c r="U610" t="s">
        <v>127</v>
      </c>
      <c r="V610" t="s">
        <v>80</v>
      </c>
      <c r="W610" t="s">
        <v>80</v>
      </c>
      <c r="X610" t="s">
        <v>6419</v>
      </c>
      <c r="Y610" t="s">
        <v>80</v>
      </c>
    </row>
    <row r="611" spans="1:25">
      <c r="A611" t="s">
        <v>6420</v>
      </c>
      <c r="B611" t="s">
        <v>5781</v>
      </c>
      <c r="C611" t="s">
        <v>38</v>
      </c>
      <c r="D611" t="s">
        <v>6421</v>
      </c>
      <c r="E611" t="s">
        <v>6422</v>
      </c>
      <c r="F611" t="s">
        <v>6423</v>
      </c>
      <c r="G611" t="s">
        <v>15</v>
      </c>
      <c r="H611" t="s">
        <v>6424</v>
      </c>
      <c r="I611" t="s">
        <v>93</v>
      </c>
      <c r="J611" t="s">
        <v>123</v>
      </c>
      <c r="K611" t="s">
        <v>3047</v>
      </c>
      <c r="L611" t="s">
        <v>77</v>
      </c>
      <c r="M611" t="s">
        <v>643</v>
      </c>
      <c r="N611" t="s">
        <v>1649</v>
      </c>
      <c r="O611" t="s">
        <v>80</v>
      </c>
      <c r="P611" t="s">
        <v>81</v>
      </c>
      <c r="Q611" t="s">
        <v>99</v>
      </c>
      <c r="R611" t="s">
        <v>80</v>
      </c>
      <c r="S611" t="s">
        <v>643</v>
      </c>
      <c r="T611" t="s">
        <v>3474</v>
      </c>
      <c r="U611" t="s">
        <v>6425</v>
      </c>
      <c r="V611" t="s">
        <v>80</v>
      </c>
      <c r="W611" t="s">
        <v>80</v>
      </c>
      <c r="X611" t="s">
        <v>6426</v>
      </c>
      <c r="Y611" t="s">
        <v>6427</v>
      </c>
    </row>
    <row r="612" spans="1:25">
      <c r="A612" t="s">
        <v>6428</v>
      </c>
      <c r="B612" t="s">
        <v>5781</v>
      </c>
      <c r="C612" t="s">
        <v>38</v>
      </c>
      <c r="D612" t="s">
        <v>6429</v>
      </c>
      <c r="E612" t="s">
        <v>6430</v>
      </c>
      <c r="F612" t="s">
        <v>6431</v>
      </c>
      <c r="G612" t="s">
        <v>15</v>
      </c>
      <c r="H612" t="s">
        <v>6432</v>
      </c>
      <c r="I612" t="s">
        <v>93</v>
      </c>
      <c r="J612" t="s">
        <v>362</v>
      </c>
      <c r="K612" t="s">
        <v>2351</v>
      </c>
      <c r="L612" t="s">
        <v>125</v>
      </c>
      <c r="M612" t="s">
        <v>643</v>
      </c>
      <c r="N612" t="s">
        <v>233</v>
      </c>
      <c r="O612" t="s">
        <v>80</v>
      </c>
      <c r="P612" t="s">
        <v>113</v>
      </c>
      <c r="Q612" t="s">
        <v>114</v>
      </c>
      <c r="R612" t="s">
        <v>80</v>
      </c>
      <c r="S612" t="s">
        <v>6433</v>
      </c>
      <c r="T612" t="s">
        <v>80</v>
      </c>
      <c r="U612" t="s">
        <v>80</v>
      </c>
      <c r="V612" t="s">
        <v>80</v>
      </c>
      <c r="W612" t="s">
        <v>80</v>
      </c>
      <c r="X612" t="s">
        <v>6434</v>
      </c>
      <c r="Y612" t="s">
        <v>80</v>
      </c>
    </row>
    <row r="613" spans="1:25">
      <c r="A613" t="s">
        <v>6435</v>
      </c>
      <c r="B613" t="s">
        <v>5781</v>
      </c>
      <c r="C613" t="s">
        <v>38</v>
      </c>
      <c r="D613" t="s">
        <v>6436</v>
      </c>
      <c r="E613" t="s">
        <v>6437</v>
      </c>
      <c r="F613" t="s">
        <v>6438</v>
      </c>
      <c r="G613" t="s">
        <v>15</v>
      </c>
      <c r="H613" t="s">
        <v>3998</v>
      </c>
      <c r="I613" t="s">
        <v>93</v>
      </c>
      <c r="J613" t="s">
        <v>2470</v>
      </c>
      <c r="K613" t="s">
        <v>2050</v>
      </c>
      <c r="L613" t="s">
        <v>77</v>
      </c>
      <c r="M613" t="s">
        <v>78</v>
      </c>
      <c r="N613" t="s">
        <v>221</v>
      </c>
      <c r="O613" t="s">
        <v>80</v>
      </c>
      <c r="P613" t="s">
        <v>81</v>
      </c>
      <c r="Q613" t="s">
        <v>82</v>
      </c>
      <c r="R613" t="s">
        <v>80</v>
      </c>
      <c r="S613" t="s">
        <v>3881</v>
      </c>
      <c r="T613" t="s">
        <v>5825</v>
      </c>
      <c r="U613" t="s">
        <v>80</v>
      </c>
      <c r="V613" t="s">
        <v>2506</v>
      </c>
      <c r="W613" t="s">
        <v>6439</v>
      </c>
      <c r="X613" t="s">
        <v>6440</v>
      </c>
      <c r="Y613" t="s">
        <v>6441</v>
      </c>
    </row>
    <row r="614" spans="1:25">
      <c r="A614" t="s">
        <v>6442</v>
      </c>
      <c r="B614" t="s">
        <v>5781</v>
      </c>
      <c r="C614" t="s">
        <v>38</v>
      </c>
      <c r="D614" t="s">
        <v>6443</v>
      </c>
      <c r="E614" t="s">
        <v>6444</v>
      </c>
      <c r="F614" t="s">
        <v>6445</v>
      </c>
      <c r="G614" t="s">
        <v>15</v>
      </c>
      <c r="H614" t="s">
        <v>6446</v>
      </c>
      <c r="I614" t="s">
        <v>93</v>
      </c>
      <c r="J614" t="s">
        <v>522</v>
      </c>
      <c r="K614" t="s">
        <v>307</v>
      </c>
      <c r="L614" t="s">
        <v>77</v>
      </c>
      <c r="M614" t="s">
        <v>6447</v>
      </c>
      <c r="N614" t="s">
        <v>6448</v>
      </c>
      <c r="O614" t="s">
        <v>709</v>
      </c>
      <c r="P614" t="s">
        <v>113</v>
      </c>
      <c r="Q614" t="s">
        <v>142</v>
      </c>
      <c r="R614" t="s">
        <v>6449</v>
      </c>
      <c r="S614" t="s">
        <v>6450</v>
      </c>
      <c r="T614" t="s">
        <v>5936</v>
      </c>
      <c r="U614" t="s">
        <v>6451</v>
      </c>
      <c r="V614" t="s">
        <v>6452</v>
      </c>
      <c r="W614" t="s">
        <v>6453</v>
      </c>
      <c r="X614" t="s">
        <v>6454</v>
      </c>
      <c r="Y614" t="s">
        <v>80</v>
      </c>
    </row>
    <row r="615" spans="1:25">
      <c r="A615" t="s">
        <v>6455</v>
      </c>
      <c r="B615" t="s">
        <v>5781</v>
      </c>
      <c r="C615" t="s">
        <v>38</v>
      </c>
      <c r="D615" t="s">
        <v>6456</v>
      </c>
      <c r="E615" t="s">
        <v>6457</v>
      </c>
      <c r="F615" t="s">
        <v>6458</v>
      </c>
      <c r="G615" t="s">
        <v>15</v>
      </c>
      <c r="H615" t="s">
        <v>5821</v>
      </c>
      <c r="I615" t="s">
        <v>5796</v>
      </c>
      <c r="J615" t="s">
        <v>2406</v>
      </c>
      <c r="K615" t="s">
        <v>6148</v>
      </c>
      <c r="L615" t="s">
        <v>77</v>
      </c>
      <c r="M615" t="s">
        <v>78</v>
      </c>
      <c r="N615" t="s">
        <v>581</v>
      </c>
      <c r="O615" t="s">
        <v>80</v>
      </c>
      <c r="P615" t="s">
        <v>113</v>
      </c>
      <c r="Q615" t="s">
        <v>142</v>
      </c>
      <c r="R615" t="s">
        <v>80</v>
      </c>
      <c r="S615" t="s">
        <v>6459</v>
      </c>
      <c r="T615" t="s">
        <v>80</v>
      </c>
      <c r="U615" t="s">
        <v>80</v>
      </c>
      <c r="V615" t="s">
        <v>80</v>
      </c>
      <c r="W615" t="s">
        <v>80</v>
      </c>
      <c r="X615" t="s">
        <v>6460</v>
      </c>
      <c r="Y615" t="s">
        <v>80</v>
      </c>
    </row>
    <row r="616" spans="1:25">
      <c r="A616" t="s">
        <v>6461</v>
      </c>
      <c r="B616" t="s">
        <v>5781</v>
      </c>
      <c r="C616" t="s">
        <v>38</v>
      </c>
      <c r="D616" t="s">
        <v>6462</v>
      </c>
      <c r="E616" t="s">
        <v>6463</v>
      </c>
      <c r="F616" t="s">
        <v>6464</v>
      </c>
      <c r="G616" t="s">
        <v>15</v>
      </c>
      <c r="H616" t="s">
        <v>6465</v>
      </c>
      <c r="I616" t="s">
        <v>93</v>
      </c>
      <c r="J616" t="s">
        <v>6466</v>
      </c>
      <c r="K616" t="s">
        <v>6467</v>
      </c>
      <c r="L616" t="s">
        <v>77</v>
      </c>
      <c r="M616" t="s">
        <v>498</v>
      </c>
      <c r="N616" t="s">
        <v>6468</v>
      </c>
      <c r="O616" t="s">
        <v>80</v>
      </c>
      <c r="P616" t="s">
        <v>113</v>
      </c>
      <c r="Q616" t="s">
        <v>201</v>
      </c>
      <c r="R616" t="s">
        <v>80</v>
      </c>
      <c r="S616" t="s">
        <v>6469</v>
      </c>
      <c r="T616" t="s">
        <v>80</v>
      </c>
      <c r="U616" t="s">
        <v>80</v>
      </c>
      <c r="V616" t="s">
        <v>80</v>
      </c>
      <c r="W616" t="s">
        <v>80</v>
      </c>
      <c r="X616" t="s">
        <v>6470</v>
      </c>
      <c r="Y616" t="s">
        <v>6471</v>
      </c>
    </row>
    <row r="617" spans="1:25">
      <c r="A617" t="s">
        <v>6472</v>
      </c>
      <c r="B617" t="s">
        <v>5781</v>
      </c>
      <c r="C617" t="s">
        <v>38</v>
      </c>
      <c r="D617" t="s">
        <v>6473</v>
      </c>
      <c r="E617" t="s">
        <v>6474</v>
      </c>
      <c r="F617" t="s">
        <v>6475</v>
      </c>
      <c r="G617" t="s">
        <v>15</v>
      </c>
      <c r="H617" t="s">
        <v>6476</v>
      </c>
      <c r="I617" t="s">
        <v>5796</v>
      </c>
      <c r="J617" t="s">
        <v>633</v>
      </c>
      <c r="K617" t="s">
        <v>5945</v>
      </c>
      <c r="L617" t="s">
        <v>77</v>
      </c>
      <c r="M617" t="s">
        <v>1905</v>
      </c>
      <c r="N617" t="s">
        <v>6477</v>
      </c>
      <c r="O617" t="s">
        <v>254</v>
      </c>
      <c r="P617" t="s">
        <v>113</v>
      </c>
      <c r="Q617" t="s">
        <v>82</v>
      </c>
      <c r="R617" t="s">
        <v>80</v>
      </c>
      <c r="S617" t="s">
        <v>6478</v>
      </c>
      <c r="T617" t="s">
        <v>5272</v>
      </c>
      <c r="U617" t="s">
        <v>6479</v>
      </c>
      <c r="V617" t="s">
        <v>1095</v>
      </c>
      <c r="W617" t="s">
        <v>6480</v>
      </c>
      <c r="X617" t="s">
        <v>6481</v>
      </c>
      <c r="Y617" t="s">
        <v>6482</v>
      </c>
    </row>
    <row r="618" spans="1:25">
      <c r="A618" t="s">
        <v>6483</v>
      </c>
      <c r="B618" t="s">
        <v>5781</v>
      </c>
      <c r="C618" t="s">
        <v>38</v>
      </c>
      <c r="D618" t="s">
        <v>6484</v>
      </c>
      <c r="E618" t="s">
        <v>6485</v>
      </c>
      <c r="F618" t="s">
        <v>6486</v>
      </c>
      <c r="G618" t="s">
        <v>15</v>
      </c>
      <c r="H618" t="s">
        <v>6487</v>
      </c>
      <c r="I618" t="s">
        <v>93</v>
      </c>
      <c r="J618" t="s">
        <v>389</v>
      </c>
      <c r="K618" t="s">
        <v>139</v>
      </c>
      <c r="L618" t="s">
        <v>77</v>
      </c>
      <c r="M618" t="s">
        <v>296</v>
      </c>
      <c r="N618" t="s">
        <v>336</v>
      </c>
      <c r="O618" t="s">
        <v>6488</v>
      </c>
      <c r="P618" t="s">
        <v>81</v>
      </c>
      <c r="Q618" t="s">
        <v>99</v>
      </c>
      <c r="R618" t="s">
        <v>6489</v>
      </c>
      <c r="S618" t="s">
        <v>6490</v>
      </c>
      <c r="T618" t="s">
        <v>3474</v>
      </c>
      <c r="U618" t="s">
        <v>336</v>
      </c>
      <c r="V618" t="s">
        <v>2506</v>
      </c>
      <c r="W618" t="s">
        <v>6491</v>
      </c>
      <c r="X618" t="s">
        <v>6492</v>
      </c>
      <c r="Y618" t="s">
        <v>6493</v>
      </c>
    </row>
    <row r="619" spans="1:25">
      <c r="A619" t="s">
        <v>6494</v>
      </c>
      <c r="B619" t="s">
        <v>5781</v>
      </c>
      <c r="C619" t="s">
        <v>38</v>
      </c>
      <c r="D619" t="s">
        <v>6495</v>
      </c>
      <c r="E619" t="s">
        <v>6496</v>
      </c>
      <c r="F619" t="s">
        <v>6497</v>
      </c>
      <c r="G619" t="s">
        <v>15</v>
      </c>
      <c r="H619" t="s">
        <v>446</v>
      </c>
      <c r="I619" t="s">
        <v>93</v>
      </c>
      <c r="J619" t="s">
        <v>138</v>
      </c>
      <c r="K619" t="s">
        <v>555</v>
      </c>
      <c r="L619" t="s">
        <v>77</v>
      </c>
      <c r="M619" t="s">
        <v>498</v>
      </c>
      <c r="N619" t="s">
        <v>535</v>
      </c>
      <c r="O619" t="s">
        <v>80</v>
      </c>
      <c r="P619" t="s">
        <v>81</v>
      </c>
      <c r="Q619" t="s">
        <v>82</v>
      </c>
      <c r="R619" t="s">
        <v>6498</v>
      </c>
      <c r="S619" t="s">
        <v>6499</v>
      </c>
      <c r="T619" t="s">
        <v>80</v>
      </c>
      <c r="U619" t="s">
        <v>80</v>
      </c>
      <c r="V619" t="s">
        <v>6500</v>
      </c>
      <c r="W619" t="s">
        <v>80</v>
      </c>
      <c r="X619" t="s">
        <v>6501</v>
      </c>
      <c r="Y619" t="s">
        <v>80</v>
      </c>
    </row>
    <row r="620" spans="1:25">
      <c r="A620" t="s">
        <v>6502</v>
      </c>
      <c r="B620" t="s">
        <v>5781</v>
      </c>
      <c r="C620" t="s">
        <v>38</v>
      </c>
      <c r="D620" t="s">
        <v>6503</v>
      </c>
      <c r="E620" t="s">
        <v>6504</v>
      </c>
      <c r="F620" t="s">
        <v>6505</v>
      </c>
      <c r="G620" t="s">
        <v>15</v>
      </c>
      <c r="H620" t="s">
        <v>5372</v>
      </c>
      <c r="I620" t="s">
        <v>93</v>
      </c>
      <c r="J620" t="s">
        <v>6506</v>
      </c>
      <c r="K620" t="s">
        <v>433</v>
      </c>
      <c r="L620" t="s">
        <v>125</v>
      </c>
      <c r="M620" t="s">
        <v>419</v>
      </c>
      <c r="N620" t="s">
        <v>1336</v>
      </c>
      <c r="O620" t="s">
        <v>80</v>
      </c>
      <c r="P620" t="s">
        <v>81</v>
      </c>
      <c r="Q620" t="s">
        <v>142</v>
      </c>
      <c r="R620" t="s">
        <v>80</v>
      </c>
      <c r="S620" t="s">
        <v>6507</v>
      </c>
      <c r="T620" t="s">
        <v>645</v>
      </c>
      <c r="U620" t="s">
        <v>6508</v>
      </c>
      <c r="V620" t="s">
        <v>80</v>
      </c>
      <c r="W620" t="s">
        <v>80</v>
      </c>
      <c r="X620" t="s">
        <v>6509</v>
      </c>
      <c r="Y620" t="s">
        <v>6510</v>
      </c>
    </row>
    <row r="621" spans="1:25">
      <c r="A621" t="s">
        <v>6511</v>
      </c>
      <c r="B621" t="s">
        <v>5781</v>
      </c>
      <c r="C621" t="s">
        <v>38</v>
      </c>
      <c r="D621" t="s">
        <v>6512</v>
      </c>
      <c r="E621" t="s">
        <v>3647</v>
      </c>
      <c r="F621" t="s">
        <v>6513</v>
      </c>
      <c r="G621" t="s">
        <v>15</v>
      </c>
      <c r="H621" t="s">
        <v>3394</v>
      </c>
      <c r="I621" t="s">
        <v>93</v>
      </c>
      <c r="J621" t="s">
        <v>4218</v>
      </c>
      <c r="K621" t="s">
        <v>2654</v>
      </c>
      <c r="L621" t="s">
        <v>77</v>
      </c>
      <c r="M621" t="s">
        <v>622</v>
      </c>
      <c r="N621" t="s">
        <v>127</v>
      </c>
      <c r="O621" t="s">
        <v>461</v>
      </c>
      <c r="P621" t="s">
        <v>81</v>
      </c>
      <c r="Q621" t="s">
        <v>82</v>
      </c>
      <c r="R621" t="s">
        <v>80</v>
      </c>
      <c r="S621" t="s">
        <v>6514</v>
      </c>
      <c r="T621" t="s">
        <v>6027</v>
      </c>
      <c r="U621" t="s">
        <v>6515</v>
      </c>
      <c r="V621" t="s">
        <v>296</v>
      </c>
      <c r="W621" t="s">
        <v>80</v>
      </c>
      <c r="X621" t="s">
        <v>6516</v>
      </c>
      <c r="Y621" t="s">
        <v>6517</v>
      </c>
    </row>
    <row r="622" spans="1:25">
      <c r="A622" t="s">
        <v>6518</v>
      </c>
      <c r="B622" t="s">
        <v>5781</v>
      </c>
      <c r="C622" t="s">
        <v>38</v>
      </c>
      <c r="D622" t="s">
        <v>6519</v>
      </c>
      <c r="E622" t="s">
        <v>6520</v>
      </c>
      <c r="F622" t="s">
        <v>6521</v>
      </c>
      <c r="G622" t="s">
        <v>15</v>
      </c>
      <c r="H622" t="s">
        <v>6522</v>
      </c>
      <c r="I622" t="s">
        <v>93</v>
      </c>
      <c r="J622" t="s">
        <v>447</v>
      </c>
      <c r="K622" t="s">
        <v>5235</v>
      </c>
      <c r="L622" t="s">
        <v>77</v>
      </c>
      <c r="M622" t="s">
        <v>6523</v>
      </c>
      <c r="N622" t="s">
        <v>6524</v>
      </c>
      <c r="O622" t="s">
        <v>80</v>
      </c>
      <c r="P622" t="s">
        <v>113</v>
      </c>
      <c r="Q622" t="s">
        <v>114</v>
      </c>
      <c r="R622" t="s">
        <v>80</v>
      </c>
      <c r="S622" t="s">
        <v>6525</v>
      </c>
      <c r="T622" t="s">
        <v>80</v>
      </c>
      <c r="U622" t="s">
        <v>80</v>
      </c>
      <c r="V622" t="s">
        <v>80</v>
      </c>
      <c r="W622" t="s">
        <v>80</v>
      </c>
      <c r="X622" t="s">
        <v>6526</v>
      </c>
      <c r="Y622" t="s">
        <v>80</v>
      </c>
    </row>
    <row r="623" spans="1:25">
      <c r="A623" t="s">
        <v>6527</v>
      </c>
      <c r="B623" t="s">
        <v>5781</v>
      </c>
      <c r="C623" t="s">
        <v>38</v>
      </c>
      <c r="D623" t="s">
        <v>6528</v>
      </c>
      <c r="E623" t="s">
        <v>6529</v>
      </c>
      <c r="F623" t="s">
        <v>6530</v>
      </c>
      <c r="G623" t="s">
        <v>15</v>
      </c>
      <c r="H623" t="s">
        <v>5223</v>
      </c>
      <c r="I623" t="s">
        <v>5834</v>
      </c>
      <c r="J623" t="s">
        <v>373</v>
      </c>
      <c r="K623" t="s">
        <v>6531</v>
      </c>
      <c r="L623" t="s">
        <v>77</v>
      </c>
      <c r="M623" t="s">
        <v>419</v>
      </c>
      <c r="N623" t="s">
        <v>6532</v>
      </c>
      <c r="O623" t="s">
        <v>310</v>
      </c>
      <c r="P623" t="s">
        <v>81</v>
      </c>
      <c r="Q623" t="s">
        <v>82</v>
      </c>
      <c r="R623" t="s">
        <v>80</v>
      </c>
      <c r="S623" t="s">
        <v>2908</v>
      </c>
      <c r="T623" t="s">
        <v>5936</v>
      </c>
      <c r="U623" t="s">
        <v>80</v>
      </c>
      <c r="V623" t="s">
        <v>6533</v>
      </c>
      <c r="W623" t="s">
        <v>6534</v>
      </c>
      <c r="X623" t="s">
        <v>6535</v>
      </c>
      <c r="Y623" t="s">
        <v>6536</v>
      </c>
    </row>
    <row r="624" spans="1:25">
      <c r="A624" t="s">
        <v>6537</v>
      </c>
      <c r="B624" t="s">
        <v>5781</v>
      </c>
      <c r="C624" t="s">
        <v>38</v>
      </c>
      <c r="D624" t="s">
        <v>6538</v>
      </c>
      <c r="E624" t="s">
        <v>6539</v>
      </c>
      <c r="F624" t="s">
        <v>6540</v>
      </c>
      <c r="G624" t="s">
        <v>15</v>
      </c>
      <c r="H624" t="s">
        <v>6541</v>
      </c>
      <c r="I624" t="s">
        <v>93</v>
      </c>
      <c r="J624" t="s">
        <v>447</v>
      </c>
      <c r="K624" t="s">
        <v>1690</v>
      </c>
      <c r="L624" t="s">
        <v>77</v>
      </c>
      <c r="M624" t="s">
        <v>308</v>
      </c>
      <c r="N624" t="s">
        <v>253</v>
      </c>
      <c r="O624" t="s">
        <v>310</v>
      </c>
      <c r="P624" t="s">
        <v>200</v>
      </c>
      <c r="Q624" t="s">
        <v>82</v>
      </c>
      <c r="R624" t="s">
        <v>6542</v>
      </c>
      <c r="S624" t="s">
        <v>6543</v>
      </c>
      <c r="T624" t="s">
        <v>6544</v>
      </c>
      <c r="U624" t="s">
        <v>253</v>
      </c>
      <c r="V624" t="s">
        <v>80</v>
      </c>
      <c r="W624" t="s">
        <v>80</v>
      </c>
      <c r="X624" t="s">
        <v>6545</v>
      </c>
      <c r="Y624" t="s">
        <v>6546</v>
      </c>
    </row>
    <row r="625" spans="1:25">
      <c r="A625" t="s">
        <v>6547</v>
      </c>
      <c r="B625" t="s">
        <v>5781</v>
      </c>
      <c r="C625" t="s">
        <v>38</v>
      </c>
      <c r="D625" t="s">
        <v>6548</v>
      </c>
      <c r="E625" t="s">
        <v>6549</v>
      </c>
      <c r="F625" t="s">
        <v>6550</v>
      </c>
      <c r="G625" t="s">
        <v>15</v>
      </c>
      <c r="H625" t="s">
        <v>6551</v>
      </c>
      <c r="I625" t="s">
        <v>5796</v>
      </c>
      <c r="J625" t="s">
        <v>5966</v>
      </c>
      <c r="K625" t="s">
        <v>2407</v>
      </c>
      <c r="L625" t="s">
        <v>77</v>
      </c>
      <c r="M625" t="s">
        <v>1077</v>
      </c>
      <c r="N625" t="s">
        <v>6552</v>
      </c>
      <c r="O625" t="s">
        <v>80</v>
      </c>
      <c r="P625" t="s">
        <v>81</v>
      </c>
      <c r="Q625" t="s">
        <v>99</v>
      </c>
      <c r="R625" t="s">
        <v>6553</v>
      </c>
      <c r="S625" t="s">
        <v>943</v>
      </c>
      <c r="T625" t="s">
        <v>5936</v>
      </c>
      <c r="U625" t="s">
        <v>6554</v>
      </c>
      <c r="V625" t="s">
        <v>80</v>
      </c>
      <c r="W625" t="s">
        <v>2413</v>
      </c>
      <c r="X625" t="s">
        <v>6555</v>
      </c>
      <c r="Y625" t="s">
        <v>80</v>
      </c>
    </row>
    <row r="626" spans="1:25">
      <c r="A626" t="s">
        <v>6556</v>
      </c>
      <c r="B626" t="s">
        <v>5781</v>
      </c>
      <c r="C626" t="s">
        <v>38</v>
      </c>
      <c r="D626" t="s">
        <v>6557</v>
      </c>
      <c r="E626" t="s">
        <v>6558</v>
      </c>
      <c r="F626" t="s">
        <v>6559</v>
      </c>
      <c r="G626" t="s">
        <v>15</v>
      </c>
      <c r="H626" t="s">
        <v>6560</v>
      </c>
      <c r="I626" t="s">
        <v>93</v>
      </c>
      <c r="J626" t="s">
        <v>1047</v>
      </c>
      <c r="K626" t="s">
        <v>433</v>
      </c>
      <c r="L626" t="s">
        <v>77</v>
      </c>
      <c r="M626" t="s">
        <v>419</v>
      </c>
      <c r="N626" t="s">
        <v>1048</v>
      </c>
      <c r="O626" t="s">
        <v>80</v>
      </c>
      <c r="P626" t="s">
        <v>113</v>
      </c>
      <c r="Q626" t="s">
        <v>142</v>
      </c>
      <c r="R626" t="s">
        <v>80</v>
      </c>
      <c r="S626" t="s">
        <v>6561</v>
      </c>
      <c r="T626" t="s">
        <v>3715</v>
      </c>
      <c r="U626" t="s">
        <v>97</v>
      </c>
      <c r="V626" t="s">
        <v>80</v>
      </c>
      <c r="W626" t="s">
        <v>80</v>
      </c>
      <c r="X626" t="s">
        <v>6562</v>
      </c>
      <c r="Y626" t="s">
        <v>80</v>
      </c>
    </row>
    <row r="627" spans="1:25">
      <c r="A627" t="s">
        <v>6563</v>
      </c>
      <c r="B627" t="s">
        <v>5781</v>
      </c>
      <c r="C627" t="s">
        <v>38</v>
      </c>
      <c r="D627" t="s">
        <v>6564</v>
      </c>
      <c r="E627" t="s">
        <v>6565</v>
      </c>
      <c r="F627" t="s">
        <v>6566</v>
      </c>
      <c r="G627" t="s">
        <v>15</v>
      </c>
      <c r="H627" t="s">
        <v>6567</v>
      </c>
      <c r="I627" t="s">
        <v>93</v>
      </c>
      <c r="J627" t="s">
        <v>2578</v>
      </c>
      <c r="K627" t="s">
        <v>2023</v>
      </c>
      <c r="L627" t="s">
        <v>77</v>
      </c>
      <c r="M627" t="s">
        <v>882</v>
      </c>
      <c r="N627" t="s">
        <v>4879</v>
      </c>
      <c r="O627" t="s">
        <v>80</v>
      </c>
      <c r="P627" t="s">
        <v>200</v>
      </c>
      <c r="Q627" t="s">
        <v>142</v>
      </c>
      <c r="R627" t="s">
        <v>80</v>
      </c>
      <c r="S627" t="s">
        <v>6568</v>
      </c>
      <c r="T627" t="s">
        <v>80</v>
      </c>
      <c r="U627" t="s">
        <v>80</v>
      </c>
      <c r="V627" t="s">
        <v>80</v>
      </c>
      <c r="W627" t="s">
        <v>80</v>
      </c>
      <c r="X627" t="s">
        <v>6569</v>
      </c>
      <c r="Y627" t="s">
        <v>80</v>
      </c>
    </row>
    <row r="628" spans="1:25">
      <c r="A628" t="s">
        <v>6570</v>
      </c>
      <c r="B628" t="s">
        <v>5781</v>
      </c>
      <c r="C628" t="s">
        <v>38</v>
      </c>
      <c r="D628" t="s">
        <v>6571</v>
      </c>
      <c r="E628" t="s">
        <v>6572</v>
      </c>
      <c r="F628" t="s">
        <v>6573</v>
      </c>
      <c r="G628" t="s">
        <v>15</v>
      </c>
      <c r="H628" t="s">
        <v>6574</v>
      </c>
      <c r="I628" t="s">
        <v>93</v>
      </c>
      <c r="J628" t="s">
        <v>6575</v>
      </c>
      <c r="K628" t="s">
        <v>6576</v>
      </c>
      <c r="L628" t="s">
        <v>609</v>
      </c>
      <c r="M628" t="s">
        <v>2916</v>
      </c>
      <c r="N628" t="s">
        <v>153</v>
      </c>
      <c r="O628" t="s">
        <v>5374</v>
      </c>
      <c r="P628" t="s">
        <v>81</v>
      </c>
      <c r="Q628" t="s">
        <v>82</v>
      </c>
      <c r="R628" t="s">
        <v>80</v>
      </c>
      <c r="S628" t="s">
        <v>6577</v>
      </c>
      <c r="T628" t="s">
        <v>2556</v>
      </c>
      <c r="U628" t="s">
        <v>153</v>
      </c>
      <c r="V628" t="s">
        <v>80</v>
      </c>
      <c r="W628" t="s">
        <v>80</v>
      </c>
      <c r="X628" t="s">
        <v>6578</v>
      </c>
      <c r="Y628" t="s">
        <v>6579</v>
      </c>
    </row>
    <row r="629" spans="1:25">
      <c r="A629" t="s">
        <v>6580</v>
      </c>
      <c r="B629" t="s">
        <v>5781</v>
      </c>
      <c r="C629" t="s">
        <v>38</v>
      </c>
      <c r="D629" t="s">
        <v>6581</v>
      </c>
      <c r="E629" t="s">
        <v>6582</v>
      </c>
      <c r="F629" t="s">
        <v>6583</v>
      </c>
      <c r="G629" t="s">
        <v>15</v>
      </c>
      <c r="H629" t="s">
        <v>6584</v>
      </c>
      <c r="I629" t="s">
        <v>93</v>
      </c>
      <c r="J629" t="s">
        <v>432</v>
      </c>
      <c r="K629" t="s">
        <v>1036</v>
      </c>
      <c r="L629" t="s">
        <v>77</v>
      </c>
      <c r="M629" t="s">
        <v>419</v>
      </c>
      <c r="N629" t="s">
        <v>6585</v>
      </c>
      <c r="O629" t="s">
        <v>80</v>
      </c>
      <c r="P629" t="s">
        <v>113</v>
      </c>
      <c r="Q629" t="s">
        <v>82</v>
      </c>
      <c r="R629" t="s">
        <v>80</v>
      </c>
      <c r="S629" t="s">
        <v>6586</v>
      </c>
      <c r="T629" t="s">
        <v>80</v>
      </c>
      <c r="U629" t="s">
        <v>80</v>
      </c>
      <c r="V629" t="s">
        <v>80</v>
      </c>
      <c r="W629" t="s">
        <v>6587</v>
      </c>
      <c r="X629" t="s">
        <v>6588</v>
      </c>
      <c r="Y629" t="s">
        <v>6589</v>
      </c>
    </row>
    <row r="630" spans="1:25">
      <c r="A630" t="s">
        <v>6590</v>
      </c>
      <c r="B630" t="s">
        <v>5781</v>
      </c>
      <c r="C630" t="s">
        <v>38</v>
      </c>
      <c r="D630" t="s">
        <v>6591</v>
      </c>
      <c r="E630" t="s">
        <v>6592</v>
      </c>
      <c r="F630" t="s">
        <v>6593</v>
      </c>
      <c r="G630" t="s">
        <v>15</v>
      </c>
      <c r="H630" t="s">
        <v>6594</v>
      </c>
      <c r="I630" t="s">
        <v>5796</v>
      </c>
      <c r="J630" t="s">
        <v>2406</v>
      </c>
      <c r="K630" t="s">
        <v>6531</v>
      </c>
      <c r="L630" t="s">
        <v>125</v>
      </c>
      <c r="M630" t="s">
        <v>643</v>
      </c>
      <c r="N630" t="s">
        <v>2297</v>
      </c>
      <c r="O630" t="s">
        <v>254</v>
      </c>
      <c r="P630" t="s">
        <v>81</v>
      </c>
      <c r="Q630" t="s">
        <v>201</v>
      </c>
      <c r="R630" t="s">
        <v>80</v>
      </c>
      <c r="S630" t="s">
        <v>958</v>
      </c>
      <c r="T630" t="s">
        <v>6084</v>
      </c>
      <c r="U630" t="s">
        <v>1649</v>
      </c>
      <c r="V630" t="s">
        <v>80</v>
      </c>
      <c r="W630" t="s">
        <v>6595</v>
      </c>
      <c r="X630" t="s">
        <v>6596</v>
      </c>
      <c r="Y630" t="s">
        <v>6597</v>
      </c>
    </row>
    <row r="631" spans="1:25">
      <c r="A631" t="s">
        <v>6598</v>
      </c>
      <c r="B631" t="s">
        <v>5781</v>
      </c>
      <c r="C631" t="s">
        <v>38</v>
      </c>
      <c r="D631" t="s">
        <v>6599</v>
      </c>
      <c r="E631" t="s">
        <v>6600</v>
      </c>
      <c r="F631" t="s">
        <v>6601</v>
      </c>
      <c r="G631" t="s">
        <v>15</v>
      </c>
      <c r="H631" t="s">
        <v>3438</v>
      </c>
      <c r="I631" t="s">
        <v>5796</v>
      </c>
      <c r="J631" t="s">
        <v>5860</v>
      </c>
      <c r="K631" t="s">
        <v>5945</v>
      </c>
      <c r="L631" t="s">
        <v>125</v>
      </c>
      <c r="M631" t="s">
        <v>6602</v>
      </c>
      <c r="N631" t="s">
        <v>243</v>
      </c>
      <c r="O631" t="s">
        <v>461</v>
      </c>
      <c r="P631" t="s">
        <v>200</v>
      </c>
      <c r="Q631" t="s">
        <v>82</v>
      </c>
      <c r="R631" t="s">
        <v>6603</v>
      </c>
      <c r="S631" t="s">
        <v>6604</v>
      </c>
      <c r="T631" t="s">
        <v>80</v>
      </c>
      <c r="U631" t="s">
        <v>80</v>
      </c>
      <c r="V631" t="s">
        <v>5860</v>
      </c>
      <c r="W631" t="s">
        <v>172</v>
      </c>
      <c r="X631" t="s">
        <v>6605</v>
      </c>
      <c r="Y631" t="s">
        <v>172</v>
      </c>
    </row>
    <row r="632" spans="1:25">
      <c r="A632" t="s">
        <v>6606</v>
      </c>
      <c r="B632" t="s">
        <v>5781</v>
      </c>
      <c r="C632" t="s">
        <v>38</v>
      </c>
      <c r="D632" t="s">
        <v>6607</v>
      </c>
      <c r="E632" t="s">
        <v>6608</v>
      </c>
      <c r="F632" t="s">
        <v>6609</v>
      </c>
      <c r="G632" t="s">
        <v>31</v>
      </c>
      <c r="H632" t="s">
        <v>6610</v>
      </c>
      <c r="I632" t="s">
        <v>5796</v>
      </c>
      <c r="J632" t="s">
        <v>373</v>
      </c>
      <c r="K632" t="s">
        <v>1523</v>
      </c>
      <c r="L632" t="s">
        <v>77</v>
      </c>
      <c r="M632" t="s">
        <v>419</v>
      </c>
      <c r="N632" t="s">
        <v>6611</v>
      </c>
      <c r="O632" t="s">
        <v>80</v>
      </c>
      <c r="P632" t="s">
        <v>3546</v>
      </c>
      <c r="Q632" t="s">
        <v>255</v>
      </c>
      <c r="R632" t="s">
        <v>80</v>
      </c>
      <c r="S632" t="s">
        <v>6612</v>
      </c>
      <c r="T632" t="s">
        <v>80</v>
      </c>
      <c r="U632" t="s">
        <v>80</v>
      </c>
      <c r="V632" t="s">
        <v>80</v>
      </c>
      <c r="W632" t="s">
        <v>80</v>
      </c>
      <c r="X632" t="s">
        <v>6613</v>
      </c>
      <c r="Y632" t="s">
        <v>80</v>
      </c>
    </row>
    <row r="633" spans="1:25">
      <c r="A633" t="s">
        <v>6614</v>
      </c>
      <c r="B633" t="s">
        <v>5781</v>
      </c>
      <c r="C633" t="s">
        <v>38</v>
      </c>
      <c r="D633" t="s">
        <v>6615</v>
      </c>
      <c r="E633" t="s">
        <v>6616</v>
      </c>
      <c r="F633" t="s">
        <v>6617</v>
      </c>
      <c r="G633" t="s">
        <v>15</v>
      </c>
      <c r="H633" t="s">
        <v>6618</v>
      </c>
      <c r="I633" t="s">
        <v>93</v>
      </c>
      <c r="J633" t="s">
        <v>1241</v>
      </c>
      <c r="K633" t="s">
        <v>555</v>
      </c>
      <c r="L633" t="s">
        <v>125</v>
      </c>
      <c r="M633" t="s">
        <v>296</v>
      </c>
      <c r="N633" t="s">
        <v>1270</v>
      </c>
      <c r="O633" t="s">
        <v>569</v>
      </c>
      <c r="P633" t="s">
        <v>81</v>
      </c>
      <c r="Q633" t="s">
        <v>99</v>
      </c>
      <c r="R633" t="s">
        <v>6619</v>
      </c>
      <c r="S633" t="s">
        <v>6620</v>
      </c>
      <c r="T633" t="s">
        <v>3079</v>
      </c>
      <c r="U633" t="s">
        <v>6621</v>
      </c>
      <c r="V633" t="s">
        <v>6622</v>
      </c>
      <c r="W633" t="s">
        <v>6623</v>
      </c>
      <c r="X633" t="s">
        <v>6624</v>
      </c>
      <c r="Y633" t="s">
        <v>6625</v>
      </c>
    </row>
    <row r="634" spans="1:25">
      <c r="A634" t="s">
        <v>6626</v>
      </c>
      <c r="B634" t="s">
        <v>5781</v>
      </c>
      <c r="C634" t="s">
        <v>38</v>
      </c>
      <c r="D634" t="s">
        <v>6627</v>
      </c>
      <c r="E634" t="s">
        <v>6628</v>
      </c>
      <c r="F634" t="s">
        <v>6629</v>
      </c>
      <c r="G634" t="s">
        <v>15</v>
      </c>
      <c r="H634" t="s">
        <v>6630</v>
      </c>
      <c r="I634" t="s">
        <v>5796</v>
      </c>
      <c r="J634" t="s">
        <v>2406</v>
      </c>
      <c r="K634" t="s">
        <v>6531</v>
      </c>
      <c r="L634" t="s">
        <v>77</v>
      </c>
      <c r="M634" t="s">
        <v>6631</v>
      </c>
      <c r="N634" t="s">
        <v>408</v>
      </c>
      <c r="O634" t="s">
        <v>461</v>
      </c>
      <c r="P634" t="s">
        <v>81</v>
      </c>
      <c r="Q634" t="s">
        <v>142</v>
      </c>
      <c r="R634" t="s">
        <v>6632</v>
      </c>
      <c r="S634" t="s">
        <v>6633</v>
      </c>
      <c r="T634" t="s">
        <v>5988</v>
      </c>
      <c r="U634" t="s">
        <v>6634</v>
      </c>
      <c r="V634" t="s">
        <v>6635</v>
      </c>
      <c r="W634" t="s">
        <v>85</v>
      </c>
      <c r="X634" t="s">
        <v>6636</v>
      </c>
      <c r="Y634" t="s">
        <v>80</v>
      </c>
    </row>
    <row r="635" spans="1:25">
      <c r="A635" t="s">
        <v>6637</v>
      </c>
      <c r="B635" t="s">
        <v>5781</v>
      </c>
      <c r="C635" t="s">
        <v>38</v>
      </c>
      <c r="D635" t="s">
        <v>6638</v>
      </c>
      <c r="E635" t="s">
        <v>6639</v>
      </c>
      <c r="F635" t="s">
        <v>6640</v>
      </c>
      <c r="G635" t="s">
        <v>15</v>
      </c>
      <c r="H635" t="s">
        <v>3425</v>
      </c>
      <c r="I635" t="s">
        <v>93</v>
      </c>
      <c r="J635" t="s">
        <v>123</v>
      </c>
      <c r="K635" t="s">
        <v>6641</v>
      </c>
      <c r="L635" t="s">
        <v>77</v>
      </c>
      <c r="M635" t="s">
        <v>419</v>
      </c>
      <c r="N635" t="s">
        <v>535</v>
      </c>
      <c r="O635" t="s">
        <v>80</v>
      </c>
      <c r="P635" t="s">
        <v>81</v>
      </c>
      <c r="Q635" t="s">
        <v>82</v>
      </c>
      <c r="R635" t="s">
        <v>80</v>
      </c>
      <c r="S635" t="s">
        <v>116</v>
      </c>
      <c r="T635" t="s">
        <v>6027</v>
      </c>
      <c r="U635" t="s">
        <v>1094</v>
      </c>
      <c r="V635" t="s">
        <v>338</v>
      </c>
      <c r="W635" t="s">
        <v>561</v>
      </c>
      <c r="X635" t="s">
        <v>6642</v>
      </c>
      <c r="Y635" t="s">
        <v>80</v>
      </c>
    </row>
    <row r="636" spans="1:25">
      <c r="A636" t="s">
        <v>6643</v>
      </c>
      <c r="B636" t="s">
        <v>5781</v>
      </c>
      <c r="C636" t="s">
        <v>38</v>
      </c>
      <c r="D636" t="s">
        <v>6644</v>
      </c>
      <c r="E636" t="s">
        <v>6645</v>
      </c>
      <c r="F636" t="s">
        <v>6646</v>
      </c>
      <c r="G636" t="s">
        <v>31</v>
      </c>
      <c r="H636" t="s">
        <v>6647</v>
      </c>
      <c r="I636" t="s">
        <v>93</v>
      </c>
      <c r="J636" t="s">
        <v>2470</v>
      </c>
      <c r="K636" t="s">
        <v>2482</v>
      </c>
      <c r="L636" t="s">
        <v>77</v>
      </c>
      <c r="M636" t="s">
        <v>78</v>
      </c>
      <c r="N636" t="s">
        <v>112</v>
      </c>
      <c r="O636" t="s">
        <v>80</v>
      </c>
      <c r="P636" t="s">
        <v>200</v>
      </c>
      <c r="Q636" t="s">
        <v>82</v>
      </c>
      <c r="R636" t="s">
        <v>6648</v>
      </c>
      <c r="S636" t="s">
        <v>6649</v>
      </c>
      <c r="T636" t="s">
        <v>6650</v>
      </c>
      <c r="U636" t="s">
        <v>80</v>
      </c>
      <c r="V636" t="s">
        <v>6651</v>
      </c>
      <c r="W636" t="s">
        <v>80</v>
      </c>
      <c r="X636" t="s">
        <v>6652</v>
      </c>
      <c r="Y636" t="s">
        <v>80</v>
      </c>
    </row>
    <row r="637" spans="1:25">
      <c r="A637" t="s">
        <v>6653</v>
      </c>
      <c r="B637" t="s">
        <v>5781</v>
      </c>
      <c r="C637" t="s">
        <v>38</v>
      </c>
      <c r="D637" t="s">
        <v>6654</v>
      </c>
      <c r="E637" t="s">
        <v>6655</v>
      </c>
      <c r="F637" t="s">
        <v>6656</v>
      </c>
      <c r="G637" t="s">
        <v>15</v>
      </c>
      <c r="H637" t="s">
        <v>6657</v>
      </c>
      <c r="I637" t="s">
        <v>5796</v>
      </c>
      <c r="J637" t="s">
        <v>5944</v>
      </c>
      <c r="K637" t="s">
        <v>6658</v>
      </c>
      <c r="L637" t="s">
        <v>77</v>
      </c>
      <c r="M637" t="s">
        <v>296</v>
      </c>
      <c r="N637" t="s">
        <v>336</v>
      </c>
      <c r="O637" t="s">
        <v>80</v>
      </c>
      <c r="P637" t="s">
        <v>81</v>
      </c>
      <c r="Q637" t="s">
        <v>82</v>
      </c>
      <c r="R637" t="s">
        <v>80</v>
      </c>
      <c r="S637" t="s">
        <v>6659</v>
      </c>
      <c r="T637" t="s">
        <v>80</v>
      </c>
      <c r="U637" t="s">
        <v>80</v>
      </c>
      <c r="V637" t="s">
        <v>80</v>
      </c>
      <c r="W637" t="s">
        <v>80</v>
      </c>
      <c r="X637" t="s">
        <v>6660</v>
      </c>
      <c r="Y637" t="s">
        <v>6661</v>
      </c>
    </row>
    <row r="638" spans="1:25">
      <c r="A638" t="s">
        <v>6662</v>
      </c>
      <c r="B638" t="s">
        <v>5781</v>
      </c>
      <c r="C638" t="s">
        <v>38</v>
      </c>
      <c r="D638" t="s">
        <v>6663</v>
      </c>
      <c r="E638" t="s">
        <v>6664</v>
      </c>
      <c r="F638" t="s">
        <v>6665</v>
      </c>
      <c r="G638" t="s">
        <v>31</v>
      </c>
      <c r="H638" t="s">
        <v>6666</v>
      </c>
      <c r="I638" t="s">
        <v>93</v>
      </c>
      <c r="J638" t="s">
        <v>2283</v>
      </c>
      <c r="K638" t="s">
        <v>1003</v>
      </c>
      <c r="L638" t="s">
        <v>125</v>
      </c>
      <c r="M638" t="s">
        <v>6208</v>
      </c>
      <c r="N638" t="s">
        <v>4879</v>
      </c>
      <c r="O638" t="s">
        <v>254</v>
      </c>
      <c r="P638" t="s">
        <v>113</v>
      </c>
      <c r="Q638" t="s">
        <v>142</v>
      </c>
      <c r="R638" t="s">
        <v>6667</v>
      </c>
      <c r="S638" t="s">
        <v>6668</v>
      </c>
      <c r="T638" t="s">
        <v>5851</v>
      </c>
      <c r="U638" t="s">
        <v>962</v>
      </c>
      <c r="V638" t="s">
        <v>3312</v>
      </c>
      <c r="W638" t="s">
        <v>80</v>
      </c>
      <c r="X638" t="s">
        <v>6669</v>
      </c>
      <c r="Y638" t="s">
        <v>80</v>
      </c>
    </row>
    <row r="639" spans="1:25">
      <c r="A639" t="s">
        <v>6670</v>
      </c>
      <c r="B639" t="s">
        <v>5781</v>
      </c>
      <c r="C639" t="s">
        <v>38</v>
      </c>
      <c r="D639" t="s">
        <v>6671</v>
      </c>
      <c r="E639" t="s">
        <v>6672</v>
      </c>
      <c r="F639" t="s">
        <v>6673</v>
      </c>
      <c r="G639" t="s">
        <v>15</v>
      </c>
      <c r="H639" t="s">
        <v>1179</v>
      </c>
      <c r="I639" t="s">
        <v>5796</v>
      </c>
      <c r="J639" t="s">
        <v>373</v>
      </c>
      <c r="K639" t="s">
        <v>6658</v>
      </c>
      <c r="L639" t="s">
        <v>77</v>
      </c>
      <c r="M639" t="s">
        <v>78</v>
      </c>
      <c r="N639" t="s">
        <v>6611</v>
      </c>
      <c r="O639" t="s">
        <v>461</v>
      </c>
      <c r="P639" t="s">
        <v>113</v>
      </c>
      <c r="Q639" t="s">
        <v>142</v>
      </c>
      <c r="R639" t="s">
        <v>80</v>
      </c>
      <c r="S639" t="s">
        <v>6674</v>
      </c>
      <c r="T639" t="s">
        <v>6675</v>
      </c>
      <c r="U639" t="s">
        <v>4305</v>
      </c>
      <c r="V639" t="s">
        <v>6676</v>
      </c>
      <c r="W639" t="s">
        <v>80</v>
      </c>
      <c r="X639" t="s">
        <v>6677</v>
      </c>
      <c r="Y639" t="s">
        <v>6678</v>
      </c>
    </row>
    <row r="640" spans="1:25">
      <c r="A640" t="s">
        <v>6679</v>
      </c>
      <c r="B640" t="s">
        <v>5781</v>
      </c>
      <c r="C640" t="s">
        <v>38</v>
      </c>
      <c r="D640" t="s">
        <v>6680</v>
      </c>
      <c r="E640" t="s">
        <v>6681</v>
      </c>
      <c r="F640" t="s">
        <v>6682</v>
      </c>
      <c r="G640" t="s">
        <v>15</v>
      </c>
      <c r="H640" t="s">
        <v>6683</v>
      </c>
      <c r="I640" t="s">
        <v>5796</v>
      </c>
      <c r="J640" t="s">
        <v>373</v>
      </c>
      <c r="K640" t="s">
        <v>1364</v>
      </c>
      <c r="L640" t="s">
        <v>77</v>
      </c>
      <c r="M640" t="s">
        <v>6684</v>
      </c>
      <c r="N640" t="s">
        <v>6611</v>
      </c>
      <c r="O640" t="s">
        <v>310</v>
      </c>
      <c r="P640" t="s">
        <v>113</v>
      </c>
      <c r="Q640" t="s">
        <v>82</v>
      </c>
      <c r="R640" t="s">
        <v>6685</v>
      </c>
      <c r="S640" t="s">
        <v>6684</v>
      </c>
      <c r="T640" t="s">
        <v>5825</v>
      </c>
      <c r="U640" t="s">
        <v>6686</v>
      </c>
      <c r="V640" t="s">
        <v>6687</v>
      </c>
      <c r="W640" t="s">
        <v>6688</v>
      </c>
      <c r="X640" t="s">
        <v>6689</v>
      </c>
      <c r="Y640" t="s">
        <v>6690</v>
      </c>
    </row>
    <row r="641" spans="1:25">
      <c r="A641" t="s">
        <v>6691</v>
      </c>
      <c r="B641" t="s">
        <v>5781</v>
      </c>
      <c r="C641" t="s">
        <v>38</v>
      </c>
      <c r="D641" t="s">
        <v>6692</v>
      </c>
      <c r="E641" t="s">
        <v>6693</v>
      </c>
      <c r="F641" t="s">
        <v>6694</v>
      </c>
      <c r="G641" t="s">
        <v>31</v>
      </c>
      <c r="H641" t="s">
        <v>6695</v>
      </c>
      <c r="I641" t="s">
        <v>93</v>
      </c>
      <c r="J641" t="s">
        <v>389</v>
      </c>
      <c r="K641" t="s">
        <v>3426</v>
      </c>
      <c r="L641" t="s">
        <v>77</v>
      </c>
      <c r="M641" t="s">
        <v>6208</v>
      </c>
      <c r="N641" t="s">
        <v>112</v>
      </c>
      <c r="O641" t="s">
        <v>6696</v>
      </c>
      <c r="P641" t="s">
        <v>81</v>
      </c>
      <c r="Q641" t="s">
        <v>142</v>
      </c>
      <c r="R641" t="s">
        <v>6697</v>
      </c>
      <c r="S641" t="s">
        <v>6698</v>
      </c>
      <c r="T641" t="s">
        <v>2248</v>
      </c>
      <c r="U641" t="s">
        <v>6699</v>
      </c>
      <c r="V641" t="s">
        <v>6700</v>
      </c>
      <c r="W641" t="s">
        <v>80</v>
      </c>
      <c r="X641" t="s">
        <v>6701</v>
      </c>
      <c r="Y641" t="s">
        <v>80</v>
      </c>
    </row>
    <row r="642" spans="1:25">
      <c r="A642" t="s">
        <v>6702</v>
      </c>
      <c r="B642" t="s">
        <v>5781</v>
      </c>
      <c r="C642" t="s">
        <v>38</v>
      </c>
      <c r="D642" t="s">
        <v>6703</v>
      </c>
      <c r="E642" t="s">
        <v>6704</v>
      </c>
      <c r="F642" t="s">
        <v>6705</v>
      </c>
      <c r="G642" t="s">
        <v>15</v>
      </c>
      <c r="H642" t="s">
        <v>6706</v>
      </c>
      <c r="I642" t="s">
        <v>5796</v>
      </c>
      <c r="J642" t="s">
        <v>373</v>
      </c>
      <c r="K642" t="s">
        <v>1364</v>
      </c>
      <c r="L642" t="s">
        <v>125</v>
      </c>
      <c r="M642" t="s">
        <v>407</v>
      </c>
      <c r="N642" t="s">
        <v>4302</v>
      </c>
      <c r="O642" t="s">
        <v>80</v>
      </c>
      <c r="P642" t="s">
        <v>942</v>
      </c>
      <c r="Q642" t="s">
        <v>99</v>
      </c>
      <c r="R642" t="s">
        <v>80</v>
      </c>
      <c r="S642" t="s">
        <v>6707</v>
      </c>
      <c r="T642" t="s">
        <v>80</v>
      </c>
      <c r="U642" t="s">
        <v>80</v>
      </c>
      <c r="V642" t="s">
        <v>80</v>
      </c>
      <c r="W642" t="s">
        <v>80</v>
      </c>
      <c r="X642" t="s">
        <v>6708</v>
      </c>
      <c r="Y642" t="s">
        <v>6709</v>
      </c>
    </row>
    <row r="643" spans="1:25">
      <c r="A643" t="s">
        <v>6710</v>
      </c>
      <c r="B643" t="s">
        <v>5781</v>
      </c>
      <c r="C643" t="s">
        <v>38</v>
      </c>
      <c r="D643" t="s">
        <v>6711</v>
      </c>
      <c r="E643" t="s">
        <v>6712</v>
      </c>
      <c r="F643" t="s">
        <v>6713</v>
      </c>
      <c r="G643" t="s">
        <v>15</v>
      </c>
      <c r="H643" t="s">
        <v>6714</v>
      </c>
      <c r="I643" t="s">
        <v>93</v>
      </c>
      <c r="J643" t="s">
        <v>123</v>
      </c>
      <c r="K643" t="s">
        <v>1102</v>
      </c>
      <c r="L643" t="s">
        <v>77</v>
      </c>
      <c r="M643" t="s">
        <v>419</v>
      </c>
      <c r="N643" t="s">
        <v>1091</v>
      </c>
      <c r="O643" t="s">
        <v>80</v>
      </c>
      <c r="P643" t="s">
        <v>113</v>
      </c>
      <c r="Q643" t="s">
        <v>82</v>
      </c>
      <c r="R643" t="s">
        <v>80</v>
      </c>
      <c r="S643" t="s">
        <v>6715</v>
      </c>
      <c r="T643" t="s">
        <v>5851</v>
      </c>
      <c r="U643" t="s">
        <v>4518</v>
      </c>
      <c r="V643" t="s">
        <v>80</v>
      </c>
      <c r="W643" t="s">
        <v>80</v>
      </c>
      <c r="X643" t="s">
        <v>6716</v>
      </c>
      <c r="Y643" t="s">
        <v>80</v>
      </c>
    </row>
    <row r="644" spans="1:25">
      <c r="A644" t="s">
        <v>6717</v>
      </c>
      <c r="B644" t="s">
        <v>5781</v>
      </c>
      <c r="C644" t="s">
        <v>38</v>
      </c>
      <c r="D644" t="s">
        <v>6718</v>
      </c>
      <c r="E644" t="s">
        <v>6719</v>
      </c>
      <c r="F644" t="s">
        <v>6720</v>
      </c>
      <c r="G644" t="s">
        <v>15</v>
      </c>
      <c r="H644" t="s">
        <v>6721</v>
      </c>
      <c r="I644" t="s">
        <v>5796</v>
      </c>
      <c r="J644" t="s">
        <v>5966</v>
      </c>
      <c r="K644" t="s">
        <v>5945</v>
      </c>
      <c r="L644" t="s">
        <v>125</v>
      </c>
      <c r="M644" t="s">
        <v>6722</v>
      </c>
      <c r="N644" t="s">
        <v>1384</v>
      </c>
      <c r="O644" t="s">
        <v>310</v>
      </c>
      <c r="P644" t="s">
        <v>113</v>
      </c>
      <c r="Q644" t="s">
        <v>172</v>
      </c>
      <c r="R644" t="s">
        <v>6723</v>
      </c>
      <c r="S644" t="s">
        <v>6720</v>
      </c>
      <c r="T644" t="s">
        <v>5988</v>
      </c>
      <c r="U644" t="s">
        <v>1384</v>
      </c>
      <c r="V644" t="s">
        <v>6724</v>
      </c>
      <c r="W644" t="s">
        <v>80</v>
      </c>
      <c r="X644" t="s">
        <v>6725</v>
      </c>
      <c r="Y644" t="s">
        <v>80</v>
      </c>
    </row>
    <row r="645" spans="1:25">
      <c r="A645" t="s">
        <v>6726</v>
      </c>
      <c r="B645" t="s">
        <v>5781</v>
      </c>
      <c r="C645" t="s">
        <v>38</v>
      </c>
      <c r="D645" t="s">
        <v>6727</v>
      </c>
      <c r="E645" t="s">
        <v>6728</v>
      </c>
      <c r="F645" t="s">
        <v>6729</v>
      </c>
      <c r="G645" t="s">
        <v>15</v>
      </c>
      <c r="H645" t="s">
        <v>6730</v>
      </c>
      <c r="I645" t="s">
        <v>93</v>
      </c>
      <c r="J645" t="s">
        <v>123</v>
      </c>
      <c r="K645" t="s">
        <v>6731</v>
      </c>
      <c r="L645" t="s">
        <v>77</v>
      </c>
      <c r="M645" t="s">
        <v>1269</v>
      </c>
      <c r="N645" t="s">
        <v>243</v>
      </c>
      <c r="O645" t="s">
        <v>80</v>
      </c>
      <c r="P645" t="s">
        <v>81</v>
      </c>
      <c r="Q645" t="s">
        <v>99</v>
      </c>
      <c r="R645" t="s">
        <v>80</v>
      </c>
      <c r="S645" t="s">
        <v>6732</v>
      </c>
      <c r="T645" t="s">
        <v>5801</v>
      </c>
      <c r="U645" t="s">
        <v>6733</v>
      </c>
      <c r="V645" t="s">
        <v>498</v>
      </c>
      <c r="W645" t="s">
        <v>80</v>
      </c>
      <c r="X645" t="s">
        <v>6734</v>
      </c>
      <c r="Y645" t="s">
        <v>80</v>
      </c>
    </row>
    <row r="646" spans="1:25">
      <c r="A646" t="s">
        <v>6735</v>
      </c>
      <c r="B646" t="s">
        <v>5781</v>
      </c>
      <c r="C646" t="s">
        <v>38</v>
      </c>
      <c r="D646" t="s">
        <v>6736</v>
      </c>
      <c r="E646" t="s">
        <v>6737</v>
      </c>
      <c r="F646" t="s">
        <v>6738</v>
      </c>
      <c r="G646" t="s">
        <v>15</v>
      </c>
      <c r="H646" t="s">
        <v>6739</v>
      </c>
      <c r="I646" t="s">
        <v>93</v>
      </c>
      <c r="J646" t="s">
        <v>2742</v>
      </c>
      <c r="K646" t="s">
        <v>139</v>
      </c>
      <c r="L646" t="s">
        <v>125</v>
      </c>
      <c r="M646" t="s">
        <v>217</v>
      </c>
      <c r="N646" t="s">
        <v>763</v>
      </c>
      <c r="O646" t="s">
        <v>80</v>
      </c>
      <c r="P646" t="s">
        <v>113</v>
      </c>
      <c r="Q646" t="s">
        <v>201</v>
      </c>
      <c r="R646" t="s">
        <v>80</v>
      </c>
      <c r="S646" t="s">
        <v>6740</v>
      </c>
      <c r="T646" t="s">
        <v>80</v>
      </c>
      <c r="U646" t="s">
        <v>80</v>
      </c>
      <c r="V646" t="s">
        <v>80</v>
      </c>
      <c r="W646" t="s">
        <v>80</v>
      </c>
      <c r="X646" t="s">
        <v>6741</v>
      </c>
      <c r="Y646" t="s">
        <v>80</v>
      </c>
    </row>
    <row r="647" spans="1:25">
      <c r="A647" t="s">
        <v>6742</v>
      </c>
      <c r="B647" t="s">
        <v>5781</v>
      </c>
      <c r="C647" t="s">
        <v>38</v>
      </c>
      <c r="D647" t="s">
        <v>6743</v>
      </c>
      <c r="E647" t="s">
        <v>6744</v>
      </c>
      <c r="F647" t="s">
        <v>6745</v>
      </c>
      <c r="G647" t="s">
        <v>15</v>
      </c>
      <c r="H647" t="s">
        <v>6746</v>
      </c>
      <c r="I647" t="s">
        <v>5796</v>
      </c>
      <c r="J647" t="s">
        <v>2406</v>
      </c>
      <c r="K647" t="s">
        <v>6531</v>
      </c>
      <c r="L647" t="s">
        <v>125</v>
      </c>
      <c r="M647" t="s">
        <v>643</v>
      </c>
      <c r="N647" t="s">
        <v>6747</v>
      </c>
      <c r="O647" t="s">
        <v>6748</v>
      </c>
      <c r="P647" t="s">
        <v>81</v>
      </c>
      <c r="Q647" t="s">
        <v>99</v>
      </c>
      <c r="R647" t="s">
        <v>6749</v>
      </c>
      <c r="S647" t="s">
        <v>3378</v>
      </c>
      <c r="T647" t="s">
        <v>6027</v>
      </c>
      <c r="U647" t="s">
        <v>6750</v>
      </c>
      <c r="V647" t="s">
        <v>6751</v>
      </c>
      <c r="W647" t="s">
        <v>6752</v>
      </c>
      <c r="X647" t="s">
        <v>6753</v>
      </c>
      <c r="Y647" t="s">
        <v>6754</v>
      </c>
    </row>
    <row r="648" spans="1:25">
      <c r="A648" t="s">
        <v>6755</v>
      </c>
      <c r="B648" t="s">
        <v>5781</v>
      </c>
      <c r="C648" t="s">
        <v>38</v>
      </c>
      <c r="D648" t="s">
        <v>6756</v>
      </c>
      <c r="E648" t="s">
        <v>6757</v>
      </c>
      <c r="F648" t="s">
        <v>6758</v>
      </c>
      <c r="G648" t="s">
        <v>15</v>
      </c>
      <c r="H648" t="s">
        <v>6759</v>
      </c>
      <c r="I648" t="s">
        <v>93</v>
      </c>
      <c r="J648" t="s">
        <v>6760</v>
      </c>
      <c r="K648" t="s">
        <v>6761</v>
      </c>
      <c r="L648" t="s">
        <v>77</v>
      </c>
      <c r="M648" t="s">
        <v>419</v>
      </c>
      <c r="N648" t="s">
        <v>1091</v>
      </c>
      <c r="O648" t="s">
        <v>80</v>
      </c>
      <c r="P648" t="s">
        <v>113</v>
      </c>
      <c r="Q648" t="s">
        <v>99</v>
      </c>
      <c r="R648" t="s">
        <v>80</v>
      </c>
      <c r="S648" t="s">
        <v>6762</v>
      </c>
      <c r="T648" t="s">
        <v>80</v>
      </c>
      <c r="U648" t="s">
        <v>80</v>
      </c>
      <c r="V648" t="s">
        <v>80</v>
      </c>
      <c r="W648" t="s">
        <v>80</v>
      </c>
      <c r="X648" t="s">
        <v>6763</v>
      </c>
      <c r="Y648" t="s">
        <v>80</v>
      </c>
    </row>
    <row r="649" spans="1:25">
      <c r="A649" t="s">
        <v>6764</v>
      </c>
      <c r="B649" t="s">
        <v>5781</v>
      </c>
      <c r="C649" t="s">
        <v>38</v>
      </c>
      <c r="D649" t="s">
        <v>6765</v>
      </c>
      <c r="E649" t="s">
        <v>6766</v>
      </c>
      <c r="F649" t="s">
        <v>6767</v>
      </c>
      <c r="G649" t="s">
        <v>15</v>
      </c>
      <c r="H649" t="s">
        <v>6768</v>
      </c>
      <c r="I649" t="s">
        <v>93</v>
      </c>
      <c r="J649" t="s">
        <v>447</v>
      </c>
      <c r="K649" t="s">
        <v>139</v>
      </c>
      <c r="L649" t="s">
        <v>77</v>
      </c>
      <c r="M649" t="s">
        <v>348</v>
      </c>
      <c r="N649" t="s">
        <v>1444</v>
      </c>
      <c r="O649" t="s">
        <v>80</v>
      </c>
      <c r="P649" t="s">
        <v>113</v>
      </c>
      <c r="Q649" t="s">
        <v>82</v>
      </c>
      <c r="R649" t="s">
        <v>80</v>
      </c>
      <c r="S649" t="s">
        <v>6769</v>
      </c>
      <c r="T649" t="s">
        <v>5936</v>
      </c>
      <c r="U649" t="s">
        <v>130</v>
      </c>
      <c r="V649" t="s">
        <v>80</v>
      </c>
      <c r="W649" t="s">
        <v>80</v>
      </c>
      <c r="X649" t="s">
        <v>6770</v>
      </c>
      <c r="Y649" t="s">
        <v>80</v>
      </c>
    </row>
    <row r="650" spans="1:25">
      <c r="A650" t="s">
        <v>6771</v>
      </c>
      <c r="B650" t="s">
        <v>5781</v>
      </c>
      <c r="C650" t="s">
        <v>38</v>
      </c>
      <c r="D650" t="s">
        <v>6772</v>
      </c>
      <c r="E650" t="s">
        <v>6773</v>
      </c>
      <c r="F650" t="s">
        <v>6774</v>
      </c>
      <c r="G650" t="s">
        <v>15</v>
      </c>
      <c r="H650" t="s">
        <v>6775</v>
      </c>
      <c r="I650" t="s">
        <v>5796</v>
      </c>
      <c r="J650" t="s">
        <v>5966</v>
      </c>
      <c r="K650" t="s">
        <v>5945</v>
      </c>
      <c r="L650" t="s">
        <v>125</v>
      </c>
      <c r="M650" t="s">
        <v>1190</v>
      </c>
      <c r="N650" t="s">
        <v>1649</v>
      </c>
      <c r="O650" t="s">
        <v>80</v>
      </c>
      <c r="P650" t="s">
        <v>81</v>
      </c>
      <c r="Q650" t="s">
        <v>82</v>
      </c>
      <c r="R650" t="s">
        <v>80</v>
      </c>
      <c r="S650" t="s">
        <v>6776</v>
      </c>
      <c r="T650" t="s">
        <v>80</v>
      </c>
      <c r="U650" t="s">
        <v>80</v>
      </c>
      <c r="V650" t="s">
        <v>80</v>
      </c>
      <c r="W650" t="s">
        <v>80</v>
      </c>
      <c r="X650" t="s">
        <v>6777</v>
      </c>
      <c r="Y650" t="s">
        <v>6778</v>
      </c>
    </row>
    <row r="651" spans="1:25">
      <c r="A651" t="s">
        <v>6779</v>
      </c>
      <c r="B651" t="s">
        <v>5781</v>
      </c>
      <c r="C651" t="s">
        <v>38</v>
      </c>
      <c r="D651" t="s">
        <v>6780</v>
      </c>
      <c r="E651" t="s">
        <v>6781</v>
      </c>
      <c r="F651" t="s">
        <v>6782</v>
      </c>
      <c r="G651" t="s">
        <v>15</v>
      </c>
      <c r="H651" t="s">
        <v>6783</v>
      </c>
      <c r="I651" t="s">
        <v>93</v>
      </c>
      <c r="J651" t="s">
        <v>6784</v>
      </c>
      <c r="K651" t="s">
        <v>6785</v>
      </c>
      <c r="L651" t="s">
        <v>77</v>
      </c>
      <c r="M651" t="s">
        <v>6786</v>
      </c>
      <c r="N651" t="s">
        <v>4479</v>
      </c>
      <c r="O651" t="s">
        <v>677</v>
      </c>
      <c r="P651" t="s">
        <v>6787</v>
      </c>
      <c r="Q651" t="s">
        <v>82</v>
      </c>
      <c r="R651" t="s">
        <v>6788</v>
      </c>
      <c r="S651" t="s">
        <v>6789</v>
      </c>
      <c r="T651" t="s">
        <v>6790</v>
      </c>
      <c r="U651" t="s">
        <v>1895</v>
      </c>
      <c r="V651" t="s">
        <v>6791</v>
      </c>
      <c r="W651" t="s">
        <v>6792</v>
      </c>
      <c r="X651" t="s">
        <v>6793</v>
      </c>
      <c r="Y651" t="s">
        <v>80</v>
      </c>
    </row>
    <row r="652" spans="1:25">
      <c r="A652" t="s">
        <v>6794</v>
      </c>
      <c r="B652" t="s">
        <v>5781</v>
      </c>
      <c r="C652" t="s">
        <v>38</v>
      </c>
      <c r="D652" t="s">
        <v>6795</v>
      </c>
      <c r="E652" t="s">
        <v>6796</v>
      </c>
      <c r="F652" t="s">
        <v>6795</v>
      </c>
      <c r="G652" t="s">
        <v>15</v>
      </c>
      <c r="H652" t="s">
        <v>4353</v>
      </c>
      <c r="I652" t="s">
        <v>5796</v>
      </c>
      <c r="J652" t="s">
        <v>6147</v>
      </c>
      <c r="K652" t="s">
        <v>5945</v>
      </c>
      <c r="L652" t="s">
        <v>77</v>
      </c>
      <c r="M652" t="s">
        <v>6797</v>
      </c>
      <c r="N652" t="s">
        <v>221</v>
      </c>
      <c r="O652" t="s">
        <v>6798</v>
      </c>
      <c r="P652" t="s">
        <v>81</v>
      </c>
      <c r="Q652" t="s">
        <v>82</v>
      </c>
      <c r="R652" t="s">
        <v>6799</v>
      </c>
      <c r="S652" t="s">
        <v>6800</v>
      </c>
      <c r="T652" t="s">
        <v>80</v>
      </c>
      <c r="U652" t="s">
        <v>80</v>
      </c>
      <c r="V652" t="s">
        <v>80</v>
      </c>
      <c r="W652" t="s">
        <v>80</v>
      </c>
      <c r="X652" t="s">
        <v>6801</v>
      </c>
      <c r="Y652" t="s">
        <v>6801</v>
      </c>
    </row>
    <row r="653" spans="1:25">
      <c r="A653" t="s">
        <v>6802</v>
      </c>
      <c r="B653" t="s">
        <v>5781</v>
      </c>
      <c r="C653" t="s">
        <v>38</v>
      </c>
      <c r="D653" t="s">
        <v>6803</v>
      </c>
      <c r="E653" t="s">
        <v>6804</v>
      </c>
      <c r="F653" t="s">
        <v>6805</v>
      </c>
      <c r="G653" t="s">
        <v>15</v>
      </c>
      <c r="H653" t="s">
        <v>6806</v>
      </c>
      <c r="I653" t="s">
        <v>93</v>
      </c>
      <c r="J653" t="s">
        <v>6807</v>
      </c>
      <c r="K653" t="s">
        <v>2482</v>
      </c>
      <c r="L653" t="s">
        <v>125</v>
      </c>
      <c r="M653" t="s">
        <v>3142</v>
      </c>
      <c r="N653" t="s">
        <v>2384</v>
      </c>
      <c r="O653" t="s">
        <v>80</v>
      </c>
      <c r="P653" t="s">
        <v>81</v>
      </c>
      <c r="Q653" t="s">
        <v>82</v>
      </c>
      <c r="R653" t="s">
        <v>80</v>
      </c>
      <c r="S653" t="s">
        <v>6808</v>
      </c>
      <c r="T653" t="s">
        <v>6809</v>
      </c>
      <c r="U653" t="s">
        <v>80</v>
      </c>
      <c r="V653" t="s">
        <v>80</v>
      </c>
      <c r="W653" t="s">
        <v>80</v>
      </c>
      <c r="X653" t="s">
        <v>6810</v>
      </c>
      <c r="Y653" t="s">
        <v>80</v>
      </c>
    </row>
    <row r="654" spans="1:25">
      <c r="A654" t="s">
        <v>6811</v>
      </c>
      <c r="B654" t="s">
        <v>5781</v>
      </c>
      <c r="C654" t="s">
        <v>38</v>
      </c>
      <c r="D654" t="s">
        <v>6812</v>
      </c>
      <c r="E654" t="s">
        <v>6813</v>
      </c>
      <c r="F654" t="s">
        <v>6814</v>
      </c>
      <c r="G654" t="s">
        <v>15</v>
      </c>
      <c r="H654" t="s">
        <v>6815</v>
      </c>
      <c r="I654" t="s">
        <v>93</v>
      </c>
      <c r="J654" t="s">
        <v>473</v>
      </c>
      <c r="K654" t="s">
        <v>3273</v>
      </c>
      <c r="L654" t="s">
        <v>77</v>
      </c>
      <c r="M654" t="s">
        <v>6816</v>
      </c>
      <c r="N654" t="s">
        <v>1778</v>
      </c>
      <c r="O654" t="s">
        <v>461</v>
      </c>
      <c r="P654" t="s">
        <v>81</v>
      </c>
      <c r="Q654" t="s">
        <v>114</v>
      </c>
      <c r="R654" t="s">
        <v>6817</v>
      </c>
      <c r="S654" t="s">
        <v>6816</v>
      </c>
      <c r="T654" t="s">
        <v>5825</v>
      </c>
      <c r="U654" t="s">
        <v>112</v>
      </c>
      <c r="V654" t="s">
        <v>6818</v>
      </c>
      <c r="W654" t="s">
        <v>6819</v>
      </c>
      <c r="X654" t="s">
        <v>6820</v>
      </c>
      <c r="Y654" t="s">
        <v>6821</v>
      </c>
    </row>
    <row r="655" spans="1:25">
      <c r="A655" t="s">
        <v>6822</v>
      </c>
      <c r="B655" t="s">
        <v>5781</v>
      </c>
      <c r="C655" t="s">
        <v>38</v>
      </c>
      <c r="D655" t="s">
        <v>6823</v>
      </c>
      <c r="E655" t="s">
        <v>6824</v>
      </c>
      <c r="F655" t="s">
        <v>6825</v>
      </c>
      <c r="G655" t="s">
        <v>15</v>
      </c>
      <c r="H655" t="s">
        <v>6826</v>
      </c>
      <c r="I655" t="s">
        <v>5796</v>
      </c>
      <c r="J655" t="s">
        <v>5860</v>
      </c>
      <c r="K655" t="s">
        <v>1364</v>
      </c>
      <c r="L655" t="s">
        <v>77</v>
      </c>
      <c r="M655" t="s">
        <v>6827</v>
      </c>
      <c r="N655" t="s">
        <v>127</v>
      </c>
      <c r="O655" t="s">
        <v>6828</v>
      </c>
      <c r="P655" t="s">
        <v>81</v>
      </c>
      <c r="Q655" t="s">
        <v>99</v>
      </c>
      <c r="R655" t="s">
        <v>6829</v>
      </c>
      <c r="S655" t="s">
        <v>6830</v>
      </c>
      <c r="T655" t="s">
        <v>80</v>
      </c>
      <c r="U655" t="s">
        <v>80</v>
      </c>
      <c r="V655" t="s">
        <v>80</v>
      </c>
      <c r="W655" t="s">
        <v>80</v>
      </c>
      <c r="X655" t="s">
        <v>6831</v>
      </c>
      <c r="Y655" t="s">
        <v>6832</v>
      </c>
    </row>
    <row r="656" spans="1:25">
      <c r="A656" t="s">
        <v>6833</v>
      </c>
      <c r="B656" t="s">
        <v>5781</v>
      </c>
      <c r="C656" t="s">
        <v>38</v>
      </c>
      <c r="D656" t="s">
        <v>6834</v>
      </c>
      <c r="E656" t="s">
        <v>6835</v>
      </c>
      <c r="F656" t="s">
        <v>6836</v>
      </c>
      <c r="G656" t="s">
        <v>15</v>
      </c>
      <c r="H656" t="s">
        <v>6837</v>
      </c>
      <c r="I656" t="s">
        <v>93</v>
      </c>
      <c r="J656" t="s">
        <v>373</v>
      </c>
      <c r="K656" t="s">
        <v>2654</v>
      </c>
      <c r="L656" t="s">
        <v>77</v>
      </c>
      <c r="M656" t="s">
        <v>2589</v>
      </c>
      <c r="N656" t="s">
        <v>127</v>
      </c>
      <c r="O656" t="s">
        <v>677</v>
      </c>
      <c r="P656" t="s">
        <v>81</v>
      </c>
      <c r="Q656" t="s">
        <v>82</v>
      </c>
      <c r="R656" t="s">
        <v>6838</v>
      </c>
      <c r="S656" t="s">
        <v>242</v>
      </c>
      <c r="T656" t="s">
        <v>5936</v>
      </c>
      <c r="U656" t="s">
        <v>6839</v>
      </c>
      <c r="V656" t="s">
        <v>6840</v>
      </c>
      <c r="W656" t="s">
        <v>172</v>
      </c>
      <c r="X656" t="s">
        <v>6841</v>
      </c>
      <c r="Y656" t="s">
        <v>172</v>
      </c>
    </row>
    <row r="657" spans="1:25">
      <c r="A657" t="s">
        <v>6842</v>
      </c>
      <c r="B657" t="s">
        <v>5781</v>
      </c>
      <c r="C657" t="s">
        <v>38</v>
      </c>
      <c r="D657" t="s">
        <v>6843</v>
      </c>
      <c r="E657" t="s">
        <v>6844</v>
      </c>
      <c r="F657" t="s">
        <v>6845</v>
      </c>
      <c r="G657" t="s">
        <v>15</v>
      </c>
      <c r="H657" t="s">
        <v>6846</v>
      </c>
      <c r="I657" t="s">
        <v>5796</v>
      </c>
      <c r="J657" t="s">
        <v>123</v>
      </c>
      <c r="K657" t="s">
        <v>1364</v>
      </c>
      <c r="L657" t="s">
        <v>77</v>
      </c>
      <c r="M657" t="s">
        <v>6847</v>
      </c>
      <c r="N657" t="s">
        <v>336</v>
      </c>
      <c r="O657" t="s">
        <v>310</v>
      </c>
      <c r="P657" t="s">
        <v>81</v>
      </c>
      <c r="Q657" t="s">
        <v>82</v>
      </c>
      <c r="R657" t="s">
        <v>6848</v>
      </c>
      <c r="S657" t="s">
        <v>6847</v>
      </c>
      <c r="T657" t="s">
        <v>6849</v>
      </c>
      <c r="U657" t="s">
        <v>6850</v>
      </c>
      <c r="V657" t="s">
        <v>5860</v>
      </c>
      <c r="W657" t="s">
        <v>6851</v>
      </c>
      <c r="X657" t="s">
        <v>6852</v>
      </c>
      <c r="Y657" t="s">
        <v>6853</v>
      </c>
    </row>
    <row r="658" ht="409.5" spans="1:25">
      <c r="A658" t="s">
        <v>6854</v>
      </c>
      <c r="B658" t="s">
        <v>5781</v>
      </c>
      <c r="C658" t="s">
        <v>38</v>
      </c>
      <c r="D658" t="s">
        <v>6855</v>
      </c>
      <c r="E658" t="s">
        <v>6856</v>
      </c>
      <c r="F658" t="s">
        <v>6857</v>
      </c>
      <c r="G658" t="s">
        <v>15</v>
      </c>
      <c r="H658" t="s">
        <v>6858</v>
      </c>
      <c r="I658" t="s">
        <v>93</v>
      </c>
      <c r="J658" t="s">
        <v>2406</v>
      </c>
      <c r="K658" t="s">
        <v>2407</v>
      </c>
      <c r="L658" t="s">
        <v>125</v>
      </c>
      <c r="M658" t="s">
        <v>308</v>
      </c>
      <c r="N658" t="s">
        <v>6859</v>
      </c>
      <c r="O658" t="s">
        <v>310</v>
      </c>
      <c r="P658" t="s">
        <v>81</v>
      </c>
      <c r="Q658" t="s">
        <v>99</v>
      </c>
      <c r="R658" t="s">
        <v>6860</v>
      </c>
      <c r="S658" t="s">
        <v>6861</v>
      </c>
      <c r="T658" t="s">
        <v>6027</v>
      </c>
      <c r="U658" t="s">
        <v>6862</v>
      </c>
      <c r="V658" t="s">
        <v>2406</v>
      </c>
      <c r="W658" t="s">
        <v>80</v>
      </c>
      <c r="X658" s="1" t="s">
        <v>6863</v>
      </c>
      <c r="Y658" t="s">
        <v>6864</v>
      </c>
    </row>
    <row r="659" spans="1:25">
      <c r="A659" t="s">
        <v>6865</v>
      </c>
      <c r="B659" t="s">
        <v>5781</v>
      </c>
      <c r="C659" t="s">
        <v>38</v>
      </c>
      <c r="D659" t="s">
        <v>6866</v>
      </c>
      <c r="E659" t="s">
        <v>6867</v>
      </c>
      <c r="F659" t="s">
        <v>6868</v>
      </c>
      <c r="G659" t="s">
        <v>15</v>
      </c>
      <c r="H659" t="s">
        <v>6869</v>
      </c>
      <c r="I659" t="s">
        <v>5796</v>
      </c>
      <c r="J659" t="s">
        <v>6147</v>
      </c>
      <c r="K659" t="s">
        <v>5945</v>
      </c>
      <c r="L659" t="s">
        <v>125</v>
      </c>
      <c r="M659" t="s">
        <v>6199</v>
      </c>
      <c r="N659" t="s">
        <v>243</v>
      </c>
      <c r="O659" t="s">
        <v>6870</v>
      </c>
      <c r="P659" t="s">
        <v>81</v>
      </c>
      <c r="Q659" t="s">
        <v>82</v>
      </c>
      <c r="R659" t="s">
        <v>6871</v>
      </c>
      <c r="S659" t="s">
        <v>689</v>
      </c>
      <c r="T659" t="s">
        <v>5801</v>
      </c>
      <c r="U659" t="s">
        <v>243</v>
      </c>
      <c r="V659" t="s">
        <v>6147</v>
      </c>
      <c r="W659" t="s">
        <v>6872</v>
      </c>
      <c r="X659" t="s">
        <v>6873</v>
      </c>
      <c r="Y659" t="s">
        <v>6874</v>
      </c>
    </row>
    <row r="660" spans="1:25">
      <c r="A660" t="s">
        <v>6875</v>
      </c>
      <c r="B660" t="s">
        <v>5781</v>
      </c>
      <c r="C660" t="s">
        <v>38</v>
      </c>
      <c r="D660" t="s">
        <v>6876</v>
      </c>
      <c r="E660" t="s">
        <v>6877</v>
      </c>
      <c r="F660" t="s">
        <v>6878</v>
      </c>
      <c r="G660" t="s">
        <v>15</v>
      </c>
      <c r="H660" t="s">
        <v>6879</v>
      </c>
      <c r="I660" t="s">
        <v>93</v>
      </c>
      <c r="J660" t="s">
        <v>373</v>
      </c>
      <c r="K660" t="s">
        <v>2654</v>
      </c>
      <c r="L660" t="s">
        <v>77</v>
      </c>
      <c r="M660" t="s">
        <v>6880</v>
      </c>
      <c r="N660" t="s">
        <v>2623</v>
      </c>
      <c r="O660" t="s">
        <v>80</v>
      </c>
      <c r="P660" t="s">
        <v>113</v>
      </c>
      <c r="Q660" t="s">
        <v>142</v>
      </c>
      <c r="R660" t="s">
        <v>80</v>
      </c>
      <c r="S660" t="s">
        <v>6881</v>
      </c>
      <c r="T660" t="s">
        <v>80</v>
      </c>
      <c r="U660" t="s">
        <v>80</v>
      </c>
      <c r="V660" t="s">
        <v>80</v>
      </c>
      <c r="W660" t="s">
        <v>80</v>
      </c>
      <c r="X660" t="s">
        <v>6882</v>
      </c>
      <c r="Y660" t="s">
        <v>80</v>
      </c>
    </row>
    <row r="661" spans="1:25">
      <c r="A661" t="s">
        <v>6883</v>
      </c>
      <c r="B661" t="s">
        <v>5781</v>
      </c>
      <c r="C661" t="s">
        <v>38</v>
      </c>
      <c r="D661" t="s">
        <v>6884</v>
      </c>
      <c r="E661" t="s">
        <v>6885</v>
      </c>
      <c r="F661" t="s">
        <v>6886</v>
      </c>
      <c r="G661" t="s">
        <v>15</v>
      </c>
      <c r="H661" t="s">
        <v>6887</v>
      </c>
      <c r="I661" t="s">
        <v>93</v>
      </c>
      <c r="J661" t="s">
        <v>373</v>
      </c>
      <c r="K661" t="s">
        <v>6888</v>
      </c>
      <c r="L661" t="s">
        <v>125</v>
      </c>
      <c r="M661" t="s">
        <v>335</v>
      </c>
      <c r="N661" t="s">
        <v>253</v>
      </c>
      <c r="O661" t="s">
        <v>310</v>
      </c>
      <c r="P661" t="s">
        <v>81</v>
      </c>
      <c r="Q661" t="s">
        <v>99</v>
      </c>
      <c r="R661" t="s">
        <v>6889</v>
      </c>
      <c r="S661" t="s">
        <v>6890</v>
      </c>
      <c r="T661" t="s">
        <v>6891</v>
      </c>
      <c r="U661" t="s">
        <v>253</v>
      </c>
      <c r="V661" t="s">
        <v>80</v>
      </c>
      <c r="W661" t="s">
        <v>80</v>
      </c>
      <c r="X661" t="s">
        <v>6892</v>
      </c>
      <c r="Y661" t="s">
        <v>6893</v>
      </c>
    </row>
    <row r="662" spans="1:25">
      <c r="A662" t="s">
        <v>6894</v>
      </c>
      <c r="B662" t="s">
        <v>5781</v>
      </c>
      <c r="C662" t="s">
        <v>38</v>
      </c>
      <c r="D662" t="s">
        <v>6895</v>
      </c>
      <c r="E662" t="s">
        <v>6896</v>
      </c>
      <c r="F662" t="s">
        <v>6897</v>
      </c>
      <c r="G662" t="s">
        <v>15</v>
      </c>
      <c r="H662" t="s">
        <v>6898</v>
      </c>
      <c r="I662" t="s">
        <v>5796</v>
      </c>
      <c r="J662" t="s">
        <v>373</v>
      </c>
      <c r="K662" t="s">
        <v>1364</v>
      </c>
      <c r="L662" t="s">
        <v>125</v>
      </c>
      <c r="M662" t="s">
        <v>242</v>
      </c>
      <c r="N662" t="s">
        <v>199</v>
      </c>
      <c r="O662" t="s">
        <v>677</v>
      </c>
      <c r="P662" t="s">
        <v>81</v>
      </c>
      <c r="Q662" t="s">
        <v>82</v>
      </c>
      <c r="R662" t="s">
        <v>6899</v>
      </c>
      <c r="S662" t="s">
        <v>6900</v>
      </c>
      <c r="T662" t="s">
        <v>80</v>
      </c>
      <c r="U662" t="s">
        <v>80</v>
      </c>
      <c r="V662" t="s">
        <v>80</v>
      </c>
      <c r="W662" t="s">
        <v>80</v>
      </c>
      <c r="X662" t="s">
        <v>6901</v>
      </c>
      <c r="Y662" t="s">
        <v>80</v>
      </c>
    </row>
    <row r="663" spans="1:25">
      <c r="A663" t="s">
        <v>6902</v>
      </c>
      <c r="B663" t="s">
        <v>5781</v>
      </c>
      <c r="C663" t="s">
        <v>38</v>
      </c>
      <c r="D663" t="s">
        <v>6903</v>
      </c>
      <c r="E663" t="s">
        <v>6904</v>
      </c>
      <c r="F663" t="s">
        <v>6905</v>
      </c>
      <c r="G663" t="s">
        <v>15</v>
      </c>
      <c r="H663" t="s">
        <v>6906</v>
      </c>
      <c r="I663" t="s">
        <v>5796</v>
      </c>
      <c r="J663" t="s">
        <v>5966</v>
      </c>
      <c r="K663" t="s">
        <v>2407</v>
      </c>
      <c r="L663" t="s">
        <v>77</v>
      </c>
      <c r="M663" t="s">
        <v>6907</v>
      </c>
      <c r="N663" t="s">
        <v>253</v>
      </c>
      <c r="O663" t="s">
        <v>254</v>
      </c>
      <c r="P663" t="s">
        <v>81</v>
      </c>
      <c r="Q663" t="s">
        <v>82</v>
      </c>
      <c r="R663" t="s">
        <v>6908</v>
      </c>
      <c r="S663" t="s">
        <v>6907</v>
      </c>
      <c r="T663" t="s">
        <v>5988</v>
      </c>
      <c r="U663" t="s">
        <v>1094</v>
      </c>
      <c r="V663" t="s">
        <v>80</v>
      </c>
      <c r="W663" t="s">
        <v>6909</v>
      </c>
      <c r="X663" t="s">
        <v>6910</v>
      </c>
      <c r="Y663" t="s">
        <v>6911</v>
      </c>
    </row>
    <row r="664" ht="409.5" spans="1:25">
      <c r="A664" t="s">
        <v>6912</v>
      </c>
      <c r="B664" t="s">
        <v>5781</v>
      </c>
      <c r="C664" t="s">
        <v>38</v>
      </c>
      <c r="D664" t="s">
        <v>6913</v>
      </c>
      <c r="E664" t="s">
        <v>6914</v>
      </c>
      <c r="F664" t="s">
        <v>6915</v>
      </c>
      <c r="G664" t="s">
        <v>15</v>
      </c>
      <c r="H664" t="s">
        <v>6916</v>
      </c>
      <c r="I664" t="s">
        <v>93</v>
      </c>
      <c r="J664" t="s">
        <v>3439</v>
      </c>
      <c r="K664" t="s">
        <v>6531</v>
      </c>
      <c r="L664" t="s">
        <v>125</v>
      </c>
      <c r="M664" t="s">
        <v>419</v>
      </c>
      <c r="N664" t="s">
        <v>127</v>
      </c>
      <c r="O664" t="s">
        <v>310</v>
      </c>
      <c r="P664" t="s">
        <v>81</v>
      </c>
      <c r="Q664" t="s">
        <v>99</v>
      </c>
      <c r="R664" t="s">
        <v>6917</v>
      </c>
      <c r="S664" t="s">
        <v>6918</v>
      </c>
      <c r="T664" t="s">
        <v>2237</v>
      </c>
      <c r="U664" t="s">
        <v>646</v>
      </c>
      <c r="V664" t="s">
        <v>6533</v>
      </c>
      <c r="W664" t="s">
        <v>6919</v>
      </c>
      <c r="X664" s="1" t="s">
        <v>6920</v>
      </c>
      <c r="Y664" s="1" t="s">
        <v>6921</v>
      </c>
    </row>
    <row r="665" spans="1:25">
      <c r="A665" t="s">
        <v>6922</v>
      </c>
      <c r="B665" t="s">
        <v>5781</v>
      </c>
      <c r="C665" t="s">
        <v>38</v>
      </c>
      <c r="D665" t="s">
        <v>6923</v>
      </c>
      <c r="E665" t="s">
        <v>6924</v>
      </c>
      <c r="F665" t="s">
        <v>6925</v>
      </c>
      <c r="G665" t="s">
        <v>15</v>
      </c>
      <c r="H665" t="s">
        <v>6926</v>
      </c>
      <c r="I665" t="s">
        <v>5796</v>
      </c>
      <c r="J665" t="s">
        <v>6927</v>
      </c>
      <c r="K665" t="s">
        <v>5798</v>
      </c>
      <c r="L665" t="s">
        <v>77</v>
      </c>
      <c r="M665" t="s">
        <v>419</v>
      </c>
      <c r="N665" t="s">
        <v>4302</v>
      </c>
      <c r="O665" t="s">
        <v>80</v>
      </c>
      <c r="P665" t="s">
        <v>3546</v>
      </c>
      <c r="Q665" t="s">
        <v>201</v>
      </c>
      <c r="R665" t="s">
        <v>80</v>
      </c>
      <c r="S665" t="s">
        <v>6928</v>
      </c>
      <c r="T665" t="s">
        <v>5825</v>
      </c>
      <c r="U665" t="s">
        <v>4305</v>
      </c>
      <c r="V665" t="s">
        <v>419</v>
      </c>
      <c r="W665" t="s">
        <v>6929</v>
      </c>
      <c r="X665" t="s">
        <v>6930</v>
      </c>
      <c r="Y665" t="s">
        <v>6931</v>
      </c>
    </row>
    <row r="666" spans="1:25">
      <c r="A666" t="s">
        <v>6932</v>
      </c>
      <c r="B666" t="s">
        <v>5781</v>
      </c>
      <c r="C666" t="s">
        <v>38</v>
      </c>
      <c r="D666" t="s">
        <v>6933</v>
      </c>
      <c r="E666" t="s">
        <v>6934</v>
      </c>
      <c r="F666" t="s">
        <v>6935</v>
      </c>
      <c r="G666" t="s">
        <v>15</v>
      </c>
      <c r="H666" t="s">
        <v>6936</v>
      </c>
      <c r="I666" t="s">
        <v>93</v>
      </c>
      <c r="J666" t="s">
        <v>389</v>
      </c>
      <c r="K666" t="s">
        <v>6937</v>
      </c>
      <c r="L666" t="s">
        <v>77</v>
      </c>
      <c r="M666" t="s">
        <v>6938</v>
      </c>
      <c r="N666" t="s">
        <v>258</v>
      </c>
      <c r="O666" t="s">
        <v>6939</v>
      </c>
      <c r="P666" t="s">
        <v>81</v>
      </c>
      <c r="Q666" t="s">
        <v>99</v>
      </c>
      <c r="R666" t="s">
        <v>80</v>
      </c>
      <c r="S666" t="s">
        <v>6938</v>
      </c>
      <c r="T666" t="s">
        <v>6027</v>
      </c>
      <c r="U666" t="s">
        <v>962</v>
      </c>
      <c r="V666" t="s">
        <v>6940</v>
      </c>
      <c r="W666" t="s">
        <v>80</v>
      </c>
      <c r="X666" t="s">
        <v>6941</v>
      </c>
      <c r="Y666" t="s">
        <v>80</v>
      </c>
    </row>
    <row r="667" spans="1:25">
      <c r="A667" t="s">
        <v>6942</v>
      </c>
      <c r="B667" t="s">
        <v>5781</v>
      </c>
      <c r="C667" t="s">
        <v>38</v>
      </c>
      <c r="D667" t="s">
        <v>6943</v>
      </c>
      <c r="E667" t="s">
        <v>6944</v>
      </c>
      <c r="F667" t="s">
        <v>6945</v>
      </c>
      <c r="G667" t="s">
        <v>15</v>
      </c>
      <c r="H667" t="s">
        <v>6946</v>
      </c>
      <c r="I667" t="s">
        <v>5796</v>
      </c>
      <c r="J667" t="s">
        <v>123</v>
      </c>
      <c r="K667" t="s">
        <v>5798</v>
      </c>
      <c r="L667" t="s">
        <v>77</v>
      </c>
      <c r="M667" t="s">
        <v>6947</v>
      </c>
      <c r="N667" t="s">
        <v>535</v>
      </c>
      <c r="O667" t="s">
        <v>80</v>
      </c>
      <c r="P667" t="s">
        <v>81</v>
      </c>
      <c r="Q667" t="s">
        <v>99</v>
      </c>
      <c r="R667" t="s">
        <v>80</v>
      </c>
      <c r="S667" t="s">
        <v>4584</v>
      </c>
      <c r="T667" t="s">
        <v>80</v>
      </c>
      <c r="U667" t="s">
        <v>80</v>
      </c>
      <c r="V667" t="s">
        <v>80</v>
      </c>
      <c r="W667" t="s">
        <v>80</v>
      </c>
      <c r="X667" t="s">
        <v>6948</v>
      </c>
      <c r="Y667" t="s">
        <v>80</v>
      </c>
    </row>
    <row r="668" spans="1:25">
      <c r="A668" t="s">
        <v>6949</v>
      </c>
      <c r="B668" t="s">
        <v>5781</v>
      </c>
      <c r="C668" t="s">
        <v>38</v>
      </c>
      <c r="D668" t="s">
        <v>6950</v>
      </c>
      <c r="E668" t="s">
        <v>6951</v>
      </c>
      <c r="F668" t="s">
        <v>6952</v>
      </c>
      <c r="G668" t="s">
        <v>15</v>
      </c>
      <c r="H668" t="s">
        <v>6953</v>
      </c>
      <c r="I668" t="s">
        <v>93</v>
      </c>
      <c r="J668" t="s">
        <v>2742</v>
      </c>
      <c r="K668" t="s">
        <v>3308</v>
      </c>
      <c r="L668" t="s">
        <v>125</v>
      </c>
      <c r="M668" t="s">
        <v>6954</v>
      </c>
      <c r="N668" t="s">
        <v>535</v>
      </c>
      <c r="O668" t="s">
        <v>80</v>
      </c>
      <c r="P668" t="s">
        <v>81</v>
      </c>
      <c r="Q668" t="s">
        <v>114</v>
      </c>
      <c r="R668" t="s">
        <v>80</v>
      </c>
      <c r="S668" t="s">
        <v>6955</v>
      </c>
      <c r="T668" t="s">
        <v>80</v>
      </c>
      <c r="U668" t="s">
        <v>80</v>
      </c>
      <c r="V668" t="s">
        <v>80</v>
      </c>
      <c r="W668" t="s">
        <v>80</v>
      </c>
      <c r="X668" t="s">
        <v>6956</v>
      </c>
      <c r="Y668" t="s">
        <v>6957</v>
      </c>
    </row>
    <row r="669" spans="1:25">
      <c r="A669" t="s">
        <v>6958</v>
      </c>
      <c r="B669" t="s">
        <v>5781</v>
      </c>
      <c r="C669" t="s">
        <v>38</v>
      </c>
      <c r="D669" t="s">
        <v>6959</v>
      </c>
      <c r="E669" t="s">
        <v>6960</v>
      </c>
      <c r="F669" t="s">
        <v>6961</v>
      </c>
      <c r="G669" t="s">
        <v>15</v>
      </c>
      <c r="H669" t="s">
        <v>6962</v>
      </c>
      <c r="I669" t="s">
        <v>5796</v>
      </c>
      <c r="J669" t="s">
        <v>6963</v>
      </c>
      <c r="K669" t="s">
        <v>6658</v>
      </c>
      <c r="L669" t="s">
        <v>77</v>
      </c>
      <c r="M669" t="s">
        <v>6964</v>
      </c>
      <c r="N669" t="s">
        <v>6965</v>
      </c>
      <c r="O669" t="s">
        <v>6966</v>
      </c>
      <c r="P669" t="s">
        <v>81</v>
      </c>
      <c r="Q669" t="s">
        <v>99</v>
      </c>
      <c r="R669" t="s">
        <v>6967</v>
      </c>
      <c r="S669" t="s">
        <v>6964</v>
      </c>
      <c r="T669" t="s">
        <v>5936</v>
      </c>
      <c r="U669" t="s">
        <v>80</v>
      </c>
      <c r="V669" t="s">
        <v>6963</v>
      </c>
      <c r="W669" t="s">
        <v>3235</v>
      </c>
      <c r="X669" t="s">
        <v>6968</v>
      </c>
      <c r="Y669" t="s">
        <v>6969</v>
      </c>
    </row>
    <row r="670" spans="1:25">
      <c r="A670" t="s">
        <v>6970</v>
      </c>
      <c r="B670" t="s">
        <v>5781</v>
      </c>
      <c r="C670" t="s">
        <v>38</v>
      </c>
      <c r="D670" t="s">
        <v>6971</v>
      </c>
      <c r="E670" t="s">
        <v>6972</v>
      </c>
      <c r="F670" t="s">
        <v>6973</v>
      </c>
      <c r="G670" t="s">
        <v>31</v>
      </c>
      <c r="H670" t="s">
        <v>6974</v>
      </c>
      <c r="I670" t="s">
        <v>5796</v>
      </c>
      <c r="J670" t="s">
        <v>373</v>
      </c>
      <c r="K670" t="s">
        <v>1364</v>
      </c>
      <c r="L670" t="s">
        <v>77</v>
      </c>
      <c r="M670" t="s">
        <v>5669</v>
      </c>
      <c r="N670" t="s">
        <v>6975</v>
      </c>
      <c r="O670" t="s">
        <v>80</v>
      </c>
      <c r="P670" t="s">
        <v>81</v>
      </c>
      <c r="Q670" t="s">
        <v>201</v>
      </c>
      <c r="R670" t="s">
        <v>80</v>
      </c>
      <c r="S670" t="s">
        <v>6976</v>
      </c>
      <c r="T670" t="s">
        <v>2248</v>
      </c>
      <c r="U670" t="s">
        <v>6977</v>
      </c>
      <c r="V670" t="s">
        <v>80</v>
      </c>
      <c r="W670" t="s">
        <v>80</v>
      </c>
      <c r="X670" t="s">
        <v>6978</v>
      </c>
      <c r="Y670" t="s">
        <v>80</v>
      </c>
    </row>
    <row r="671" spans="1:25">
      <c r="A671" t="s">
        <v>6979</v>
      </c>
      <c r="B671" t="s">
        <v>5781</v>
      </c>
      <c r="C671" t="s">
        <v>38</v>
      </c>
      <c r="D671" t="s">
        <v>6980</v>
      </c>
      <c r="E671" t="s">
        <v>6981</v>
      </c>
      <c r="F671" t="s">
        <v>6982</v>
      </c>
      <c r="G671" t="s">
        <v>15</v>
      </c>
      <c r="H671" t="s">
        <v>6983</v>
      </c>
      <c r="I671" t="s">
        <v>93</v>
      </c>
      <c r="J671" t="s">
        <v>1363</v>
      </c>
      <c r="K671" t="s">
        <v>2654</v>
      </c>
      <c r="L671" t="s">
        <v>77</v>
      </c>
      <c r="M671" t="s">
        <v>296</v>
      </c>
      <c r="N671" t="s">
        <v>6984</v>
      </c>
      <c r="O671" t="s">
        <v>80</v>
      </c>
      <c r="P671" t="s">
        <v>200</v>
      </c>
      <c r="Q671" t="s">
        <v>99</v>
      </c>
      <c r="R671" t="s">
        <v>80</v>
      </c>
      <c r="S671" t="s">
        <v>6985</v>
      </c>
      <c r="T671" t="s">
        <v>6027</v>
      </c>
      <c r="U671" t="s">
        <v>6986</v>
      </c>
      <c r="V671" t="s">
        <v>6987</v>
      </c>
      <c r="W671" t="s">
        <v>80</v>
      </c>
      <c r="X671" t="s">
        <v>6988</v>
      </c>
      <c r="Y671" t="s">
        <v>80</v>
      </c>
    </row>
    <row r="672" spans="1:25">
      <c r="A672" t="s">
        <v>6989</v>
      </c>
      <c r="B672" t="s">
        <v>5781</v>
      </c>
      <c r="C672" t="s">
        <v>38</v>
      </c>
      <c r="D672" t="s">
        <v>6990</v>
      </c>
      <c r="E672" t="s">
        <v>6991</v>
      </c>
      <c r="F672" t="s">
        <v>6992</v>
      </c>
      <c r="G672" t="s">
        <v>15</v>
      </c>
      <c r="H672" t="s">
        <v>6993</v>
      </c>
      <c r="I672" t="s">
        <v>93</v>
      </c>
      <c r="J672" t="s">
        <v>373</v>
      </c>
      <c r="K672" t="s">
        <v>906</v>
      </c>
      <c r="L672" t="s">
        <v>125</v>
      </c>
      <c r="M672" t="s">
        <v>4455</v>
      </c>
      <c r="N672" t="s">
        <v>243</v>
      </c>
      <c r="O672" t="s">
        <v>80</v>
      </c>
      <c r="P672" t="s">
        <v>81</v>
      </c>
      <c r="Q672" t="s">
        <v>82</v>
      </c>
      <c r="R672" t="s">
        <v>6994</v>
      </c>
      <c r="S672" t="s">
        <v>6995</v>
      </c>
      <c r="T672" t="s">
        <v>80</v>
      </c>
      <c r="U672" t="s">
        <v>80</v>
      </c>
      <c r="V672" t="s">
        <v>6996</v>
      </c>
      <c r="W672" t="s">
        <v>546</v>
      </c>
      <c r="X672" t="s">
        <v>6997</v>
      </c>
      <c r="Y672" t="s">
        <v>6998</v>
      </c>
    </row>
    <row r="673" spans="1:25">
      <c r="A673" t="s">
        <v>6999</v>
      </c>
      <c r="B673" t="s">
        <v>5781</v>
      </c>
      <c r="C673" t="s">
        <v>38</v>
      </c>
      <c r="D673" t="s">
        <v>7000</v>
      </c>
      <c r="E673" t="s">
        <v>7001</v>
      </c>
      <c r="F673" t="s">
        <v>7002</v>
      </c>
      <c r="G673" t="s">
        <v>31</v>
      </c>
      <c r="H673" t="s">
        <v>7003</v>
      </c>
      <c r="I673" t="s">
        <v>5796</v>
      </c>
      <c r="J673" t="s">
        <v>905</v>
      </c>
      <c r="K673" t="s">
        <v>7004</v>
      </c>
      <c r="L673" t="s">
        <v>125</v>
      </c>
      <c r="M673" t="s">
        <v>374</v>
      </c>
      <c r="N673" t="s">
        <v>763</v>
      </c>
      <c r="O673" t="s">
        <v>322</v>
      </c>
      <c r="P673" t="s">
        <v>113</v>
      </c>
      <c r="Q673" t="s">
        <v>99</v>
      </c>
      <c r="R673" t="s">
        <v>7005</v>
      </c>
      <c r="S673" t="s">
        <v>7006</v>
      </c>
      <c r="T673" t="s">
        <v>5851</v>
      </c>
      <c r="U673" t="s">
        <v>7007</v>
      </c>
      <c r="V673" t="s">
        <v>172</v>
      </c>
      <c r="W673" t="s">
        <v>172</v>
      </c>
      <c r="X673" t="s">
        <v>7008</v>
      </c>
      <c r="Y673" t="s">
        <v>80</v>
      </c>
    </row>
    <row r="674" spans="1:25">
      <c r="A674" t="s">
        <v>7009</v>
      </c>
      <c r="B674" t="s">
        <v>5781</v>
      </c>
      <c r="C674" t="s">
        <v>38</v>
      </c>
      <c r="D674" t="s">
        <v>7010</v>
      </c>
      <c r="E674" t="s">
        <v>7011</v>
      </c>
      <c r="F674" t="s">
        <v>7012</v>
      </c>
      <c r="G674" t="s">
        <v>31</v>
      </c>
      <c r="H674" t="s">
        <v>7013</v>
      </c>
      <c r="I674" t="s">
        <v>93</v>
      </c>
      <c r="J674" t="s">
        <v>1957</v>
      </c>
      <c r="K674" t="s">
        <v>1566</v>
      </c>
      <c r="L674" t="s">
        <v>77</v>
      </c>
      <c r="M674" t="s">
        <v>1407</v>
      </c>
      <c r="N674" t="s">
        <v>763</v>
      </c>
      <c r="O674" t="s">
        <v>254</v>
      </c>
      <c r="P674" t="s">
        <v>3546</v>
      </c>
      <c r="Q674" t="s">
        <v>142</v>
      </c>
      <c r="R674" t="s">
        <v>7014</v>
      </c>
      <c r="S674" t="s">
        <v>7015</v>
      </c>
      <c r="T674" t="s">
        <v>5851</v>
      </c>
      <c r="U674" t="s">
        <v>1094</v>
      </c>
      <c r="V674" t="s">
        <v>7016</v>
      </c>
      <c r="W674" t="s">
        <v>7017</v>
      </c>
      <c r="X674" t="s">
        <v>7018</v>
      </c>
      <c r="Y674" t="s">
        <v>172</v>
      </c>
    </row>
    <row r="675" spans="1:25">
      <c r="A675" t="s">
        <v>7019</v>
      </c>
      <c r="B675" t="s">
        <v>5781</v>
      </c>
      <c r="C675" t="s">
        <v>38</v>
      </c>
      <c r="D675" t="s">
        <v>7020</v>
      </c>
      <c r="E675" t="s">
        <v>7021</v>
      </c>
      <c r="F675" t="s">
        <v>7022</v>
      </c>
      <c r="G675" t="s">
        <v>15</v>
      </c>
      <c r="H675" t="s">
        <v>7023</v>
      </c>
      <c r="I675" t="s">
        <v>5796</v>
      </c>
      <c r="J675" t="s">
        <v>373</v>
      </c>
      <c r="K675" t="s">
        <v>1364</v>
      </c>
      <c r="L675" t="s">
        <v>77</v>
      </c>
      <c r="M675" t="s">
        <v>296</v>
      </c>
      <c r="N675" t="s">
        <v>4302</v>
      </c>
      <c r="O675" t="s">
        <v>677</v>
      </c>
      <c r="P675" t="s">
        <v>113</v>
      </c>
      <c r="Q675" t="s">
        <v>82</v>
      </c>
      <c r="R675" t="s">
        <v>80</v>
      </c>
      <c r="S675" t="s">
        <v>7024</v>
      </c>
      <c r="T675" t="s">
        <v>7025</v>
      </c>
      <c r="U675" t="s">
        <v>80</v>
      </c>
      <c r="V675" t="s">
        <v>80</v>
      </c>
      <c r="W675" t="s">
        <v>433</v>
      </c>
      <c r="X675" t="s">
        <v>7026</v>
      </c>
      <c r="Y675" t="s">
        <v>7027</v>
      </c>
    </row>
    <row r="676" spans="1:25">
      <c r="A676" t="s">
        <v>7028</v>
      </c>
      <c r="B676" t="s">
        <v>5781</v>
      </c>
      <c r="C676" t="s">
        <v>38</v>
      </c>
      <c r="D676" t="s">
        <v>7029</v>
      </c>
      <c r="E676" t="s">
        <v>7030</v>
      </c>
      <c r="F676" t="s">
        <v>7031</v>
      </c>
      <c r="G676" t="s">
        <v>15</v>
      </c>
      <c r="H676" t="s">
        <v>7032</v>
      </c>
      <c r="I676" t="s">
        <v>93</v>
      </c>
      <c r="J676" t="s">
        <v>1199</v>
      </c>
      <c r="K676" t="s">
        <v>555</v>
      </c>
      <c r="L676" t="s">
        <v>77</v>
      </c>
      <c r="M676" t="s">
        <v>882</v>
      </c>
      <c r="N676" t="s">
        <v>7033</v>
      </c>
      <c r="O676" t="s">
        <v>310</v>
      </c>
      <c r="P676" t="s">
        <v>113</v>
      </c>
      <c r="Q676" t="s">
        <v>82</v>
      </c>
      <c r="R676" t="s">
        <v>7034</v>
      </c>
      <c r="S676" t="s">
        <v>7035</v>
      </c>
      <c r="T676" t="s">
        <v>80</v>
      </c>
      <c r="U676" t="s">
        <v>80</v>
      </c>
      <c r="V676" t="s">
        <v>80</v>
      </c>
      <c r="W676" t="s">
        <v>80</v>
      </c>
      <c r="X676" t="s">
        <v>7036</v>
      </c>
      <c r="Y676" t="s">
        <v>7037</v>
      </c>
    </row>
    <row r="677" spans="1:25">
      <c r="A677" t="s">
        <v>7038</v>
      </c>
      <c r="B677" t="s">
        <v>5781</v>
      </c>
      <c r="C677" t="s">
        <v>38</v>
      </c>
      <c r="D677" t="s">
        <v>7039</v>
      </c>
      <c r="E677" t="s">
        <v>7040</v>
      </c>
      <c r="F677" t="s">
        <v>7041</v>
      </c>
      <c r="G677" t="s">
        <v>15</v>
      </c>
      <c r="H677" t="s">
        <v>7042</v>
      </c>
      <c r="I677" t="s">
        <v>93</v>
      </c>
      <c r="J677" t="s">
        <v>2283</v>
      </c>
      <c r="K677" t="s">
        <v>5125</v>
      </c>
      <c r="L677" t="s">
        <v>77</v>
      </c>
      <c r="M677" t="s">
        <v>3109</v>
      </c>
      <c r="N677" t="s">
        <v>258</v>
      </c>
      <c r="O677" t="s">
        <v>80</v>
      </c>
      <c r="P677" t="s">
        <v>81</v>
      </c>
      <c r="Q677" t="s">
        <v>99</v>
      </c>
      <c r="R677" t="s">
        <v>7043</v>
      </c>
      <c r="S677" t="s">
        <v>7044</v>
      </c>
      <c r="T677" t="s">
        <v>80</v>
      </c>
      <c r="U677" t="s">
        <v>80</v>
      </c>
      <c r="V677" t="s">
        <v>7016</v>
      </c>
      <c r="W677" t="s">
        <v>80</v>
      </c>
      <c r="X677" t="s">
        <v>7045</v>
      </c>
      <c r="Y677" t="s">
        <v>80</v>
      </c>
    </row>
    <row r="678" spans="1:25">
      <c r="A678" t="s">
        <v>7046</v>
      </c>
      <c r="B678" t="s">
        <v>5781</v>
      </c>
      <c r="C678" t="s">
        <v>38</v>
      </c>
      <c r="D678" t="s">
        <v>7047</v>
      </c>
      <c r="E678" t="s">
        <v>7048</v>
      </c>
      <c r="F678" t="s">
        <v>7049</v>
      </c>
      <c r="G678" t="s">
        <v>15</v>
      </c>
      <c r="H678" t="s">
        <v>7050</v>
      </c>
      <c r="I678" t="s">
        <v>93</v>
      </c>
      <c r="J678" t="s">
        <v>7051</v>
      </c>
      <c r="K678" t="s">
        <v>1090</v>
      </c>
      <c r="L678" t="s">
        <v>77</v>
      </c>
      <c r="M678" t="s">
        <v>7052</v>
      </c>
      <c r="N678" t="s">
        <v>1037</v>
      </c>
      <c r="O678" t="s">
        <v>80</v>
      </c>
      <c r="P678" t="s">
        <v>200</v>
      </c>
      <c r="Q678" t="s">
        <v>142</v>
      </c>
      <c r="R678" t="s">
        <v>80</v>
      </c>
      <c r="S678" t="s">
        <v>7053</v>
      </c>
      <c r="T678" t="s">
        <v>3442</v>
      </c>
      <c r="U678" t="s">
        <v>6750</v>
      </c>
      <c r="V678" t="s">
        <v>7054</v>
      </c>
      <c r="W678" t="s">
        <v>80</v>
      </c>
      <c r="X678" t="s">
        <v>7055</v>
      </c>
      <c r="Y678" t="s">
        <v>80</v>
      </c>
    </row>
    <row r="679" spans="1:25">
      <c r="A679" t="s">
        <v>7056</v>
      </c>
      <c r="B679" t="s">
        <v>5781</v>
      </c>
      <c r="C679" t="s">
        <v>38</v>
      </c>
      <c r="D679" t="s">
        <v>7057</v>
      </c>
      <c r="E679" t="s">
        <v>7058</v>
      </c>
      <c r="F679" t="s">
        <v>7059</v>
      </c>
      <c r="G679" t="s">
        <v>15</v>
      </c>
      <c r="H679" t="s">
        <v>7060</v>
      </c>
      <c r="I679" t="s">
        <v>93</v>
      </c>
      <c r="J679" t="s">
        <v>406</v>
      </c>
      <c r="K679" t="s">
        <v>334</v>
      </c>
      <c r="L679" t="s">
        <v>77</v>
      </c>
      <c r="M679" t="s">
        <v>374</v>
      </c>
      <c r="N679" t="s">
        <v>253</v>
      </c>
      <c r="O679" t="s">
        <v>393</v>
      </c>
      <c r="P679" t="s">
        <v>81</v>
      </c>
      <c r="Q679" t="s">
        <v>82</v>
      </c>
      <c r="R679" t="s">
        <v>7061</v>
      </c>
      <c r="S679" t="s">
        <v>7062</v>
      </c>
      <c r="T679" t="s">
        <v>7063</v>
      </c>
      <c r="U679" t="s">
        <v>7064</v>
      </c>
      <c r="V679" t="s">
        <v>7065</v>
      </c>
      <c r="W679" t="s">
        <v>7066</v>
      </c>
      <c r="X679" t="s">
        <v>7067</v>
      </c>
      <c r="Y679" t="s">
        <v>80</v>
      </c>
    </row>
    <row r="680" spans="1:25">
      <c r="A680" t="s">
        <v>7068</v>
      </c>
      <c r="B680" t="s">
        <v>5781</v>
      </c>
      <c r="C680" t="s">
        <v>38</v>
      </c>
      <c r="D680" t="s">
        <v>7069</v>
      </c>
      <c r="E680" t="s">
        <v>7070</v>
      </c>
      <c r="F680" t="s">
        <v>7071</v>
      </c>
      <c r="G680" t="s">
        <v>15</v>
      </c>
      <c r="H680" t="s">
        <v>7072</v>
      </c>
      <c r="I680" t="s">
        <v>5796</v>
      </c>
      <c r="J680" t="s">
        <v>5966</v>
      </c>
      <c r="K680" t="s">
        <v>2407</v>
      </c>
      <c r="L680" t="s">
        <v>77</v>
      </c>
      <c r="M680" t="s">
        <v>335</v>
      </c>
      <c r="N680" t="s">
        <v>545</v>
      </c>
      <c r="O680" t="s">
        <v>254</v>
      </c>
      <c r="P680" t="s">
        <v>200</v>
      </c>
      <c r="Q680" t="s">
        <v>99</v>
      </c>
      <c r="R680" t="s">
        <v>7073</v>
      </c>
      <c r="S680" t="s">
        <v>7074</v>
      </c>
      <c r="T680" t="s">
        <v>6178</v>
      </c>
      <c r="U680" t="s">
        <v>6554</v>
      </c>
      <c r="V680" t="s">
        <v>5966</v>
      </c>
      <c r="W680" t="s">
        <v>7075</v>
      </c>
      <c r="X680" t="s">
        <v>7076</v>
      </c>
      <c r="Y680" t="s">
        <v>7077</v>
      </c>
    </row>
    <row r="681" spans="1:25">
      <c r="A681" t="s">
        <v>7078</v>
      </c>
      <c r="B681" t="s">
        <v>5781</v>
      </c>
      <c r="C681" t="s">
        <v>38</v>
      </c>
      <c r="D681" t="s">
        <v>7079</v>
      </c>
      <c r="E681" t="s">
        <v>7080</v>
      </c>
      <c r="F681" t="s">
        <v>7081</v>
      </c>
      <c r="G681" t="s">
        <v>15</v>
      </c>
      <c r="H681" t="s">
        <v>7082</v>
      </c>
      <c r="I681" t="s">
        <v>5796</v>
      </c>
      <c r="J681" t="s">
        <v>373</v>
      </c>
      <c r="K681" t="s">
        <v>6658</v>
      </c>
      <c r="L681" t="s">
        <v>77</v>
      </c>
      <c r="M681" t="s">
        <v>7083</v>
      </c>
      <c r="N681" t="s">
        <v>7084</v>
      </c>
      <c r="O681" t="s">
        <v>80</v>
      </c>
      <c r="P681" t="s">
        <v>113</v>
      </c>
      <c r="Q681" t="s">
        <v>5651</v>
      </c>
      <c r="R681" t="s">
        <v>80</v>
      </c>
      <c r="S681" t="s">
        <v>7085</v>
      </c>
      <c r="T681" t="s">
        <v>80</v>
      </c>
      <c r="U681" t="s">
        <v>80</v>
      </c>
      <c r="V681" t="s">
        <v>80</v>
      </c>
      <c r="W681" t="s">
        <v>80</v>
      </c>
      <c r="X681" t="s">
        <v>7086</v>
      </c>
      <c r="Y681" t="s">
        <v>80</v>
      </c>
    </row>
    <row r="682" ht="409.5" spans="1:25">
      <c r="A682" t="s">
        <v>7087</v>
      </c>
      <c r="B682" t="s">
        <v>5781</v>
      </c>
      <c r="C682" t="s">
        <v>38</v>
      </c>
      <c r="D682" t="s">
        <v>7088</v>
      </c>
      <c r="E682" t="s">
        <v>7089</v>
      </c>
      <c r="F682" t="s">
        <v>7090</v>
      </c>
      <c r="G682" t="s">
        <v>15</v>
      </c>
      <c r="H682" t="s">
        <v>7091</v>
      </c>
      <c r="I682" t="s">
        <v>93</v>
      </c>
      <c r="J682" t="s">
        <v>2578</v>
      </c>
      <c r="K682" t="s">
        <v>334</v>
      </c>
      <c r="L682" t="s">
        <v>125</v>
      </c>
      <c r="M682" t="s">
        <v>7092</v>
      </c>
      <c r="N682" t="s">
        <v>253</v>
      </c>
      <c r="O682" t="s">
        <v>7093</v>
      </c>
      <c r="P682" t="s">
        <v>81</v>
      </c>
      <c r="Q682" t="s">
        <v>2025</v>
      </c>
      <c r="R682" t="s">
        <v>80</v>
      </c>
      <c r="S682" t="s">
        <v>7094</v>
      </c>
      <c r="T682" t="s">
        <v>80</v>
      </c>
      <c r="U682" t="s">
        <v>80</v>
      </c>
      <c r="V682" t="s">
        <v>80</v>
      </c>
      <c r="W682" t="s">
        <v>80</v>
      </c>
      <c r="X682" s="1" t="s">
        <v>7095</v>
      </c>
      <c r="Y682" t="s">
        <v>7096</v>
      </c>
    </row>
    <row r="683" spans="1:25">
      <c r="A683" t="s">
        <v>7097</v>
      </c>
      <c r="B683" t="s">
        <v>5781</v>
      </c>
      <c r="C683" t="s">
        <v>38</v>
      </c>
      <c r="D683" t="s">
        <v>7098</v>
      </c>
      <c r="E683" t="s">
        <v>7099</v>
      </c>
      <c r="F683" t="s">
        <v>7100</v>
      </c>
      <c r="G683" t="s">
        <v>31</v>
      </c>
      <c r="H683" t="s">
        <v>7101</v>
      </c>
      <c r="I683" t="s">
        <v>93</v>
      </c>
      <c r="J683" t="s">
        <v>473</v>
      </c>
      <c r="K683" t="s">
        <v>721</v>
      </c>
      <c r="L683" t="s">
        <v>77</v>
      </c>
      <c r="M683" t="s">
        <v>7102</v>
      </c>
      <c r="N683" t="s">
        <v>1091</v>
      </c>
      <c r="O683" t="s">
        <v>310</v>
      </c>
      <c r="P683" t="s">
        <v>81</v>
      </c>
      <c r="Q683" t="s">
        <v>142</v>
      </c>
      <c r="R683" t="s">
        <v>7103</v>
      </c>
      <c r="S683" t="s">
        <v>7104</v>
      </c>
      <c r="T683" t="s">
        <v>7105</v>
      </c>
      <c r="U683" t="s">
        <v>1158</v>
      </c>
      <c r="V683" t="s">
        <v>7106</v>
      </c>
      <c r="W683" t="s">
        <v>7107</v>
      </c>
      <c r="X683" t="s">
        <v>7108</v>
      </c>
      <c r="Y683" t="s">
        <v>7109</v>
      </c>
    </row>
    <row r="684" spans="1:25">
      <c r="A684" t="s">
        <v>7110</v>
      </c>
      <c r="B684" t="s">
        <v>5781</v>
      </c>
      <c r="C684" t="s">
        <v>38</v>
      </c>
      <c r="D684" t="s">
        <v>7111</v>
      </c>
      <c r="E684" t="s">
        <v>7112</v>
      </c>
      <c r="F684" t="s">
        <v>7113</v>
      </c>
      <c r="G684" t="s">
        <v>15</v>
      </c>
      <c r="H684" t="s">
        <v>7114</v>
      </c>
      <c r="I684" t="s">
        <v>93</v>
      </c>
      <c r="J684" t="s">
        <v>2470</v>
      </c>
      <c r="K684" t="s">
        <v>555</v>
      </c>
      <c r="L684" t="s">
        <v>125</v>
      </c>
      <c r="M684" t="s">
        <v>335</v>
      </c>
      <c r="N684" t="s">
        <v>243</v>
      </c>
      <c r="O684" t="s">
        <v>80</v>
      </c>
      <c r="P684" t="s">
        <v>81</v>
      </c>
      <c r="Q684" t="s">
        <v>99</v>
      </c>
      <c r="R684" t="s">
        <v>80</v>
      </c>
      <c r="S684" t="s">
        <v>7115</v>
      </c>
      <c r="T684" t="s">
        <v>80</v>
      </c>
      <c r="U684" t="s">
        <v>80</v>
      </c>
      <c r="V684" t="s">
        <v>80</v>
      </c>
      <c r="W684" t="s">
        <v>80</v>
      </c>
      <c r="X684" t="s">
        <v>7116</v>
      </c>
      <c r="Y684" t="s">
        <v>80</v>
      </c>
    </row>
    <row r="685" spans="1:25">
      <c r="A685" t="s">
        <v>7117</v>
      </c>
      <c r="B685" t="s">
        <v>5781</v>
      </c>
      <c r="C685" t="s">
        <v>38</v>
      </c>
      <c r="D685" t="s">
        <v>7118</v>
      </c>
      <c r="E685" t="s">
        <v>7119</v>
      </c>
      <c r="F685" t="s">
        <v>7120</v>
      </c>
      <c r="G685" t="s">
        <v>15</v>
      </c>
      <c r="H685" t="s">
        <v>7121</v>
      </c>
      <c r="I685" t="s">
        <v>93</v>
      </c>
      <c r="J685" t="s">
        <v>4218</v>
      </c>
      <c r="K685" t="s">
        <v>3077</v>
      </c>
      <c r="L685" t="s">
        <v>77</v>
      </c>
      <c r="M685" t="s">
        <v>7122</v>
      </c>
      <c r="N685" t="s">
        <v>3946</v>
      </c>
      <c r="O685" t="s">
        <v>80</v>
      </c>
      <c r="P685" t="s">
        <v>113</v>
      </c>
      <c r="Q685" t="s">
        <v>255</v>
      </c>
      <c r="R685" t="s">
        <v>7123</v>
      </c>
      <c r="S685" t="s">
        <v>7124</v>
      </c>
      <c r="T685" t="s">
        <v>80</v>
      </c>
      <c r="U685" t="s">
        <v>80</v>
      </c>
      <c r="V685" t="s">
        <v>80</v>
      </c>
      <c r="W685" t="s">
        <v>80</v>
      </c>
      <c r="X685" t="s">
        <v>7125</v>
      </c>
      <c r="Y685" t="s">
        <v>80</v>
      </c>
    </row>
    <row r="686" spans="1:25">
      <c r="A686" t="s">
        <v>7126</v>
      </c>
      <c r="B686" t="s">
        <v>5781</v>
      </c>
      <c r="C686" t="s">
        <v>38</v>
      </c>
      <c r="D686" t="s">
        <v>7127</v>
      </c>
      <c r="E686" t="s">
        <v>7128</v>
      </c>
      <c r="F686" t="s">
        <v>7129</v>
      </c>
      <c r="G686" t="s">
        <v>15</v>
      </c>
      <c r="H686" t="s">
        <v>7130</v>
      </c>
      <c r="I686" t="s">
        <v>5796</v>
      </c>
      <c r="J686" t="s">
        <v>6147</v>
      </c>
      <c r="K686" t="s">
        <v>2407</v>
      </c>
      <c r="L686" t="s">
        <v>125</v>
      </c>
      <c r="M686" t="s">
        <v>7131</v>
      </c>
      <c r="N686" t="s">
        <v>7132</v>
      </c>
      <c r="O686" t="s">
        <v>80</v>
      </c>
      <c r="P686" t="s">
        <v>81</v>
      </c>
      <c r="Q686" t="s">
        <v>82</v>
      </c>
      <c r="R686" t="s">
        <v>80</v>
      </c>
      <c r="S686" t="s">
        <v>7133</v>
      </c>
      <c r="T686" t="s">
        <v>80</v>
      </c>
      <c r="U686" t="s">
        <v>80</v>
      </c>
      <c r="V686" t="s">
        <v>80</v>
      </c>
      <c r="W686" t="s">
        <v>80</v>
      </c>
      <c r="X686" t="s">
        <v>7134</v>
      </c>
      <c r="Y686" t="s">
        <v>80</v>
      </c>
    </row>
    <row r="687" spans="1:25">
      <c r="A687" t="s">
        <v>7135</v>
      </c>
      <c r="B687" t="s">
        <v>5781</v>
      </c>
      <c r="C687" t="s">
        <v>38</v>
      </c>
      <c r="D687" t="s">
        <v>7136</v>
      </c>
      <c r="E687" t="s">
        <v>7137</v>
      </c>
      <c r="F687" t="s">
        <v>7138</v>
      </c>
      <c r="G687" t="s">
        <v>15</v>
      </c>
      <c r="H687" t="s">
        <v>7139</v>
      </c>
      <c r="I687" t="s">
        <v>93</v>
      </c>
      <c r="J687" t="s">
        <v>373</v>
      </c>
      <c r="K687" t="s">
        <v>334</v>
      </c>
      <c r="L687" t="s">
        <v>125</v>
      </c>
      <c r="M687" t="s">
        <v>7140</v>
      </c>
      <c r="N687" t="s">
        <v>97</v>
      </c>
      <c r="O687" t="s">
        <v>269</v>
      </c>
      <c r="P687" t="s">
        <v>81</v>
      </c>
      <c r="Q687" t="s">
        <v>82</v>
      </c>
      <c r="R687" t="s">
        <v>80</v>
      </c>
      <c r="S687" t="s">
        <v>7141</v>
      </c>
      <c r="T687" t="s">
        <v>396</v>
      </c>
      <c r="U687" t="s">
        <v>253</v>
      </c>
      <c r="V687" t="s">
        <v>373</v>
      </c>
      <c r="W687" t="s">
        <v>561</v>
      </c>
      <c r="X687" t="s">
        <v>7142</v>
      </c>
      <c r="Y687" t="s">
        <v>7143</v>
      </c>
    </row>
    <row r="688" spans="1:25">
      <c r="A688" t="s">
        <v>7144</v>
      </c>
      <c r="B688" t="s">
        <v>5781</v>
      </c>
      <c r="C688" t="s">
        <v>38</v>
      </c>
      <c r="D688" t="s">
        <v>7145</v>
      </c>
      <c r="E688" t="s">
        <v>7146</v>
      </c>
      <c r="F688" t="s">
        <v>7147</v>
      </c>
      <c r="G688" t="s">
        <v>15</v>
      </c>
      <c r="H688" t="s">
        <v>7148</v>
      </c>
      <c r="I688" t="s">
        <v>5796</v>
      </c>
      <c r="J688" t="s">
        <v>5860</v>
      </c>
      <c r="K688" t="s">
        <v>5798</v>
      </c>
      <c r="L688" t="s">
        <v>2103</v>
      </c>
      <c r="M688" t="s">
        <v>1317</v>
      </c>
      <c r="N688" t="s">
        <v>199</v>
      </c>
      <c r="O688" t="s">
        <v>7149</v>
      </c>
      <c r="P688" t="s">
        <v>81</v>
      </c>
      <c r="Q688" t="s">
        <v>82</v>
      </c>
      <c r="R688" t="s">
        <v>7150</v>
      </c>
      <c r="S688" t="s">
        <v>7151</v>
      </c>
      <c r="T688" t="s">
        <v>7152</v>
      </c>
      <c r="U688" t="s">
        <v>7153</v>
      </c>
      <c r="V688" t="s">
        <v>5860</v>
      </c>
      <c r="W688" t="s">
        <v>7154</v>
      </c>
      <c r="X688" t="s">
        <v>7155</v>
      </c>
      <c r="Y688" t="s">
        <v>7156</v>
      </c>
    </row>
    <row r="689" spans="1:25">
      <c r="A689" t="s">
        <v>7157</v>
      </c>
      <c r="B689" t="s">
        <v>5781</v>
      </c>
      <c r="C689" t="s">
        <v>38</v>
      </c>
      <c r="D689" t="s">
        <v>7158</v>
      </c>
      <c r="E689" t="s">
        <v>7159</v>
      </c>
      <c r="F689" t="s">
        <v>7160</v>
      </c>
      <c r="G689" t="s">
        <v>15</v>
      </c>
      <c r="H689" t="s">
        <v>7161</v>
      </c>
      <c r="I689" t="s">
        <v>93</v>
      </c>
      <c r="J689" t="s">
        <v>389</v>
      </c>
      <c r="K689" t="s">
        <v>3426</v>
      </c>
      <c r="L689" t="s">
        <v>77</v>
      </c>
      <c r="M689" t="s">
        <v>6199</v>
      </c>
      <c r="N689" t="s">
        <v>883</v>
      </c>
      <c r="O689" t="s">
        <v>80</v>
      </c>
      <c r="P689" t="s">
        <v>81</v>
      </c>
      <c r="Q689" t="s">
        <v>201</v>
      </c>
      <c r="R689" t="s">
        <v>80</v>
      </c>
      <c r="S689" t="s">
        <v>7162</v>
      </c>
      <c r="T689" t="s">
        <v>80</v>
      </c>
      <c r="U689" t="s">
        <v>80</v>
      </c>
      <c r="V689" t="s">
        <v>80</v>
      </c>
      <c r="W689" t="s">
        <v>80</v>
      </c>
      <c r="X689" t="s">
        <v>7163</v>
      </c>
      <c r="Y689" t="s">
        <v>80</v>
      </c>
    </row>
    <row r="690" spans="1:25">
      <c r="A690" t="s">
        <v>7164</v>
      </c>
      <c r="B690" t="s">
        <v>5781</v>
      </c>
      <c r="C690" t="s">
        <v>38</v>
      </c>
      <c r="D690" t="s">
        <v>7165</v>
      </c>
      <c r="E690" t="s">
        <v>7166</v>
      </c>
      <c r="F690" t="s">
        <v>7167</v>
      </c>
      <c r="G690" t="s">
        <v>15</v>
      </c>
      <c r="H690" t="s">
        <v>7168</v>
      </c>
      <c r="I690" t="s">
        <v>93</v>
      </c>
      <c r="J690" t="s">
        <v>4906</v>
      </c>
      <c r="K690" t="s">
        <v>7169</v>
      </c>
      <c r="L690" t="s">
        <v>125</v>
      </c>
      <c r="M690" t="s">
        <v>1691</v>
      </c>
      <c r="N690" t="s">
        <v>1778</v>
      </c>
      <c r="O690" t="s">
        <v>709</v>
      </c>
      <c r="P690" t="s">
        <v>113</v>
      </c>
      <c r="Q690" t="s">
        <v>142</v>
      </c>
      <c r="R690" t="s">
        <v>7170</v>
      </c>
      <c r="S690" t="s">
        <v>7171</v>
      </c>
      <c r="T690" t="s">
        <v>5936</v>
      </c>
      <c r="U690" t="s">
        <v>7172</v>
      </c>
      <c r="V690" t="s">
        <v>7173</v>
      </c>
      <c r="W690" t="s">
        <v>7174</v>
      </c>
      <c r="X690" t="s">
        <v>7175</v>
      </c>
      <c r="Y690" t="s">
        <v>80</v>
      </c>
    </row>
    <row r="691" spans="1:25">
      <c r="A691" t="s">
        <v>7176</v>
      </c>
      <c r="B691" t="s">
        <v>5781</v>
      </c>
      <c r="C691" t="s">
        <v>38</v>
      </c>
      <c r="D691" t="s">
        <v>7177</v>
      </c>
      <c r="E691" t="s">
        <v>43</v>
      </c>
      <c r="F691" t="s">
        <v>7178</v>
      </c>
      <c r="G691" t="s">
        <v>15</v>
      </c>
      <c r="H691" t="s">
        <v>7179</v>
      </c>
      <c r="I691" t="s">
        <v>93</v>
      </c>
      <c r="J691" t="s">
        <v>306</v>
      </c>
      <c r="K691" t="s">
        <v>7180</v>
      </c>
      <c r="L691" t="s">
        <v>125</v>
      </c>
      <c r="M691" t="s">
        <v>1524</v>
      </c>
      <c r="N691" t="s">
        <v>763</v>
      </c>
      <c r="O691" t="s">
        <v>80</v>
      </c>
      <c r="P691" t="s">
        <v>113</v>
      </c>
      <c r="Q691" t="s">
        <v>82</v>
      </c>
      <c r="R691" t="s">
        <v>80</v>
      </c>
      <c r="S691" t="s">
        <v>7181</v>
      </c>
      <c r="T691" t="s">
        <v>80</v>
      </c>
      <c r="U691" t="s">
        <v>80</v>
      </c>
      <c r="V691" t="s">
        <v>80</v>
      </c>
      <c r="W691" t="s">
        <v>80</v>
      </c>
      <c r="X691" t="s">
        <v>7182</v>
      </c>
      <c r="Y691" t="s">
        <v>80</v>
      </c>
    </row>
    <row r="692" spans="1:25">
      <c r="A692" t="s">
        <v>7183</v>
      </c>
      <c r="B692" t="s">
        <v>5781</v>
      </c>
      <c r="C692" t="s">
        <v>38</v>
      </c>
      <c r="D692" t="s">
        <v>7184</v>
      </c>
      <c r="E692" t="s">
        <v>7185</v>
      </c>
      <c r="F692" t="s">
        <v>7186</v>
      </c>
      <c r="G692" t="s">
        <v>15</v>
      </c>
      <c r="H692" t="s">
        <v>7187</v>
      </c>
      <c r="I692" t="s">
        <v>5834</v>
      </c>
      <c r="J692" t="s">
        <v>123</v>
      </c>
      <c r="K692" t="s">
        <v>5945</v>
      </c>
      <c r="L692" t="s">
        <v>77</v>
      </c>
      <c r="M692" t="s">
        <v>643</v>
      </c>
      <c r="N692" t="s">
        <v>112</v>
      </c>
      <c r="O692" t="s">
        <v>80</v>
      </c>
      <c r="P692" t="s">
        <v>81</v>
      </c>
      <c r="Q692" t="s">
        <v>142</v>
      </c>
      <c r="R692" t="s">
        <v>7188</v>
      </c>
      <c r="S692" t="s">
        <v>7189</v>
      </c>
      <c r="T692" t="s">
        <v>7190</v>
      </c>
      <c r="U692" t="s">
        <v>80</v>
      </c>
      <c r="V692" t="s">
        <v>478</v>
      </c>
      <c r="W692" t="s">
        <v>80</v>
      </c>
      <c r="X692" t="s">
        <v>7191</v>
      </c>
      <c r="Y692" t="s">
        <v>7192</v>
      </c>
    </row>
    <row r="693" spans="1:25">
      <c r="A693" t="s">
        <v>7193</v>
      </c>
      <c r="B693" t="s">
        <v>5781</v>
      </c>
      <c r="C693" t="s">
        <v>38</v>
      </c>
      <c r="D693" t="s">
        <v>7194</v>
      </c>
      <c r="E693" t="s">
        <v>7195</v>
      </c>
      <c r="F693" t="s">
        <v>7196</v>
      </c>
      <c r="G693" t="s">
        <v>31</v>
      </c>
      <c r="H693" t="s">
        <v>7197</v>
      </c>
      <c r="I693" t="s">
        <v>93</v>
      </c>
      <c r="J693" t="s">
        <v>7198</v>
      </c>
      <c r="K693" t="s">
        <v>7199</v>
      </c>
      <c r="L693" t="s">
        <v>125</v>
      </c>
      <c r="M693" t="s">
        <v>7200</v>
      </c>
      <c r="N693" t="s">
        <v>581</v>
      </c>
      <c r="O693" t="s">
        <v>7201</v>
      </c>
      <c r="P693" t="s">
        <v>81</v>
      </c>
      <c r="Q693" t="s">
        <v>99</v>
      </c>
      <c r="R693" t="s">
        <v>7202</v>
      </c>
      <c r="S693" t="s">
        <v>7203</v>
      </c>
      <c r="T693" t="s">
        <v>7204</v>
      </c>
      <c r="U693" t="s">
        <v>7205</v>
      </c>
      <c r="V693" t="s">
        <v>80</v>
      </c>
      <c r="W693" t="s">
        <v>80</v>
      </c>
      <c r="X693" t="s">
        <v>7206</v>
      </c>
      <c r="Y693" t="s">
        <v>80</v>
      </c>
    </row>
    <row r="694" spans="1:25">
      <c r="A694" t="s">
        <v>7207</v>
      </c>
      <c r="B694" t="s">
        <v>5781</v>
      </c>
      <c r="C694" t="s">
        <v>38</v>
      </c>
      <c r="D694" t="s">
        <v>7208</v>
      </c>
      <c r="E694" t="s">
        <v>7209</v>
      </c>
      <c r="F694" t="s">
        <v>7210</v>
      </c>
      <c r="G694" t="s">
        <v>15</v>
      </c>
      <c r="H694" t="s">
        <v>7211</v>
      </c>
      <c r="I694" t="s">
        <v>5796</v>
      </c>
      <c r="J694" t="s">
        <v>373</v>
      </c>
      <c r="K694" t="s">
        <v>5798</v>
      </c>
      <c r="L694" t="s">
        <v>77</v>
      </c>
      <c r="M694" t="s">
        <v>7212</v>
      </c>
      <c r="N694" t="s">
        <v>253</v>
      </c>
      <c r="O694" t="s">
        <v>461</v>
      </c>
      <c r="P694" t="s">
        <v>81</v>
      </c>
      <c r="Q694" t="s">
        <v>99</v>
      </c>
      <c r="R694" t="s">
        <v>7213</v>
      </c>
      <c r="S694" t="s">
        <v>7212</v>
      </c>
      <c r="T694" t="s">
        <v>6027</v>
      </c>
      <c r="U694" t="s">
        <v>7214</v>
      </c>
      <c r="V694" t="s">
        <v>373</v>
      </c>
      <c r="W694" t="s">
        <v>172</v>
      </c>
      <c r="X694" t="s">
        <v>7215</v>
      </c>
      <c r="Y694" t="s">
        <v>7216</v>
      </c>
    </row>
    <row r="695" spans="1:25">
      <c r="A695" t="s">
        <v>7217</v>
      </c>
      <c r="B695" t="s">
        <v>5781</v>
      </c>
      <c r="C695" t="s">
        <v>38</v>
      </c>
      <c r="D695" t="s">
        <v>7218</v>
      </c>
      <c r="E695" t="s">
        <v>7219</v>
      </c>
      <c r="F695" t="s">
        <v>7220</v>
      </c>
      <c r="G695" t="s">
        <v>15</v>
      </c>
      <c r="H695" t="s">
        <v>7221</v>
      </c>
      <c r="I695" t="s">
        <v>93</v>
      </c>
      <c r="J695" t="s">
        <v>1189</v>
      </c>
      <c r="K695" t="s">
        <v>1090</v>
      </c>
      <c r="L695" t="s">
        <v>125</v>
      </c>
      <c r="M695" t="s">
        <v>7222</v>
      </c>
      <c r="N695" t="s">
        <v>258</v>
      </c>
      <c r="O695" t="s">
        <v>557</v>
      </c>
      <c r="P695" t="s">
        <v>200</v>
      </c>
      <c r="Q695" t="s">
        <v>82</v>
      </c>
      <c r="R695" t="s">
        <v>7223</v>
      </c>
      <c r="S695" t="s">
        <v>7222</v>
      </c>
      <c r="T695" t="s">
        <v>7224</v>
      </c>
      <c r="U695" t="s">
        <v>962</v>
      </c>
      <c r="V695" t="s">
        <v>1189</v>
      </c>
      <c r="W695" t="s">
        <v>786</v>
      </c>
      <c r="X695" t="s">
        <v>7225</v>
      </c>
      <c r="Y695" t="s">
        <v>7226</v>
      </c>
    </row>
    <row r="696" spans="1:25">
      <c r="A696" t="s">
        <v>7227</v>
      </c>
      <c r="B696" t="s">
        <v>5781</v>
      </c>
      <c r="C696" t="s">
        <v>38</v>
      </c>
      <c r="D696" t="s">
        <v>7228</v>
      </c>
      <c r="E696" t="s">
        <v>7229</v>
      </c>
      <c r="F696" t="s">
        <v>7230</v>
      </c>
      <c r="G696" t="s">
        <v>15</v>
      </c>
      <c r="H696" t="s">
        <v>7231</v>
      </c>
      <c r="I696" t="s">
        <v>93</v>
      </c>
      <c r="J696" t="s">
        <v>7232</v>
      </c>
      <c r="K696" t="s">
        <v>7233</v>
      </c>
      <c r="L696" t="s">
        <v>77</v>
      </c>
      <c r="M696" t="s">
        <v>7234</v>
      </c>
      <c r="N696" t="s">
        <v>218</v>
      </c>
      <c r="O696" t="s">
        <v>80</v>
      </c>
      <c r="P696" t="s">
        <v>3546</v>
      </c>
      <c r="Q696" t="s">
        <v>99</v>
      </c>
      <c r="R696" t="s">
        <v>80</v>
      </c>
      <c r="S696" t="s">
        <v>7235</v>
      </c>
      <c r="T696" t="s">
        <v>6178</v>
      </c>
      <c r="U696" t="s">
        <v>7236</v>
      </c>
      <c r="V696" t="s">
        <v>80</v>
      </c>
      <c r="W696" t="s">
        <v>80</v>
      </c>
      <c r="X696" t="s">
        <v>7237</v>
      </c>
      <c r="Y696" t="s">
        <v>7238</v>
      </c>
    </row>
    <row r="697" spans="1:25">
      <c r="A697" t="s">
        <v>7239</v>
      </c>
      <c r="B697" t="s">
        <v>5781</v>
      </c>
      <c r="C697" t="s">
        <v>38</v>
      </c>
      <c r="D697" t="s">
        <v>7240</v>
      </c>
      <c r="E697" t="s">
        <v>7241</v>
      </c>
      <c r="F697" t="s">
        <v>7242</v>
      </c>
      <c r="G697" t="s">
        <v>15</v>
      </c>
      <c r="H697" t="s">
        <v>7243</v>
      </c>
      <c r="I697" t="s">
        <v>5796</v>
      </c>
      <c r="J697" t="s">
        <v>5966</v>
      </c>
      <c r="K697" t="s">
        <v>2407</v>
      </c>
      <c r="L697" t="s">
        <v>77</v>
      </c>
      <c r="M697" t="s">
        <v>419</v>
      </c>
      <c r="N697" t="s">
        <v>253</v>
      </c>
      <c r="O697" t="s">
        <v>310</v>
      </c>
      <c r="P697" t="s">
        <v>81</v>
      </c>
      <c r="Q697" t="s">
        <v>99</v>
      </c>
      <c r="R697" t="s">
        <v>7244</v>
      </c>
      <c r="S697" t="s">
        <v>7245</v>
      </c>
      <c r="T697" t="s">
        <v>6027</v>
      </c>
      <c r="U697" t="s">
        <v>253</v>
      </c>
      <c r="V697" t="s">
        <v>5966</v>
      </c>
      <c r="W697" t="s">
        <v>7246</v>
      </c>
      <c r="X697" t="s">
        <v>7247</v>
      </c>
      <c r="Y697" t="s">
        <v>7248</v>
      </c>
    </row>
    <row r="698" spans="1:25">
      <c r="A698" t="s">
        <v>7249</v>
      </c>
      <c r="B698" t="s">
        <v>5781</v>
      </c>
      <c r="C698" t="s">
        <v>38</v>
      </c>
      <c r="D698" t="s">
        <v>7250</v>
      </c>
      <c r="E698" t="s">
        <v>7251</v>
      </c>
      <c r="F698" t="s">
        <v>7252</v>
      </c>
      <c r="G698" t="s">
        <v>15</v>
      </c>
      <c r="H698" t="s">
        <v>7253</v>
      </c>
      <c r="I698" t="s">
        <v>93</v>
      </c>
      <c r="J698" t="s">
        <v>2406</v>
      </c>
      <c r="K698" t="s">
        <v>2407</v>
      </c>
      <c r="L698" t="s">
        <v>125</v>
      </c>
      <c r="M698" t="s">
        <v>3109</v>
      </c>
      <c r="N698" t="s">
        <v>545</v>
      </c>
      <c r="O698" t="s">
        <v>2408</v>
      </c>
      <c r="P698" t="s">
        <v>81</v>
      </c>
      <c r="Q698" t="s">
        <v>82</v>
      </c>
      <c r="R698" t="s">
        <v>7254</v>
      </c>
      <c r="S698" t="s">
        <v>7255</v>
      </c>
      <c r="T698" t="s">
        <v>5851</v>
      </c>
      <c r="U698" t="s">
        <v>545</v>
      </c>
      <c r="V698" t="s">
        <v>2406</v>
      </c>
      <c r="W698" t="s">
        <v>7256</v>
      </c>
      <c r="X698" t="s">
        <v>7257</v>
      </c>
      <c r="Y698" t="s">
        <v>7258</v>
      </c>
    </row>
    <row r="699" spans="1:25">
      <c r="A699" t="s">
        <v>7259</v>
      </c>
      <c r="B699" t="s">
        <v>5781</v>
      </c>
      <c r="C699" t="s">
        <v>38</v>
      </c>
      <c r="D699" t="s">
        <v>7260</v>
      </c>
      <c r="E699" t="s">
        <v>7261</v>
      </c>
      <c r="F699" t="s">
        <v>7262</v>
      </c>
      <c r="G699" t="s">
        <v>15</v>
      </c>
      <c r="H699" t="s">
        <v>7263</v>
      </c>
      <c r="I699" t="s">
        <v>5796</v>
      </c>
      <c r="J699" t="s">
        <v>5906</v>
      </c>
      <c r="K699" t="s">
        <v>5945</v>
      </c>
      <c r="L699" t="s">
        <v>77</v>
      </c>
      <c r="M699" t="s">
        <v>7264</v>
      </c>
      <c r="N699" t="s">
        <v>1347</v>
      </c>
      <c r="O699" t="s">
        <v>80</v>
      </c>
      <c r="P699" t="s">
        <v>113</v>
      </c>
      <c r="Q699" t="s">
        <v>142</v>
      </c>
      <c r="R699" t="s">
        <v>80</v>
      </c>
      <c r="S699" t="s">
        <v>7265</v>
      </c>
      <c r="T699" t="s">
        <v>1093</v>
      </c>
      <c r="U699" t="s">
        <v>7266</v>
      </c>
      <c r="V699" t="s">
        <v>80</v>
      </c>
      <c r="W699" t="s">
        <v>80</v>
      </c>
      <c r="X699" t="s">
        <v>7267</v>
      </c>
      <c r="Y699" t="s">
        <v>80</v>
      </c>
    </row>
    <row r="700" spans="1:25">
      <c r="A700" t="s">
        <v>7268</v>
      </c>
      <c r="B700" t="s">
        <v>5781</v>
      </c>
      <c r="C700" t="s">
        <v>38</v>
      </c>
      <c r="D700" t="s">
        <v>7269</v>
      </c>
      <c r="E700" t="s">
        <v>7270</v>
      </c>
      <c r="F700" t="s">
        <v>7271</v>
      </c>
      <c r="G700" t="s">
        <v>15</v>
      </c>
      <c r="H700" t="s">
        <v>7272</v>
      </c>
      <c r="I700" t="s">
        <v>93</v>
      </c>
      <c r="J700" t="s">
        <v>1189</v>
      </c>
      <c r="K700" t="s">
        <v>5125</v>
      </c>
      <c r="L700" t="s">
        <v>125</v>
      </c>
      <c r="M700" t="s">
        <v>296</v>
      </c>
      <c r="N700" t="s">
        <v>127</v>
      </c>
      <c r="O700" t="s">
        <v>80</v>
      </c>
      <c r="P700" t="s">
        <v>81</v>
      </c>
      <c r="Q700" t="s">
        <v>82</v>
      </c>
      <c r="R700" t="s">
        <v>80</v>
      </c>
      <c r="S700" t="s">
        <v>335</v>
      </c>
      <c r="T700" t="s">
        <v>7273</v>
      </c>
      <c r="U700" t="s">
        <v>336</v>
      </c>
      <c r="V700" t="s">
        <v>80</v>
      </c>
      <c r="W700" t="s">
        <v>80</v>
      </c>
      <c r="X700" t="s">
        <v>7274</v>
      </c>
      <c r="Y700" t="s">
        <v>80</v>
      </c>
    </row>
    <row r="701" spans="1:25">
      <c r="A701" t="s">
        <v>7275</v>
      </c>
      <c r="B701" t="s">
        <v>5781</v>
      </c>
      <c r="C701" t="s">
        <v>38</v>
      </c>
      <c r="D701" t="s">
        <v>7276</v>
      </c>
      <c r="E701" t="s">
        <v>7277</v>
      </c>
      <c r="F701" t="s">
        <v>7278</v>
      </c>
      <c r="G701" t="s">
        <v>15</v>
      </c>
      <c r="H701" t="s">
        <v>7279</v>
      </c>
      <c r="I701" t="s">
        <v>93</v>
      </c>
      <c r="J701" t="s">
        <v>447</v>
      </c>
      <c r="K701" t="s">
        <v>7280</v>
      </c>
      <c r="L701" t="s">
        <v>77</v>
      </c>
      <c r="M701" t="s">
        <v>1135</v>
      </c>
      <c r="N701" t="s">
        <v>3427</v>
      </c>
      <c r="O701" t="s">
        <v>450</v>
      </c>
      <c r="P701" t="s">
        <v>81</v>
      </c>
      <c r="Q701" t="s">
        <v>142</v>
      </c>
      <c r="R701" t="s">
        <v>80</v>
      </c>
      <c r="S701" t="s">
        <v>7281</v>
      </c>
      <c r="T701" t="s">
        <v>5851</v>
      </c>
      <c r="U701" t="s">
        <v>7282</v>
      </c>
      <c r="V701" t="s">
        <v>80</v>
      </c>
      <c r="W701" t="s">
        <v>80</v>
      </c>
      <c r="X701" t="s">
        <v>7283</v>
      </c>
      <c r="Y701" t="s">
        <v>80</v>
      </c>
    </row>
    <row r="702" spans="1:25">
      <c r="A702" t="s">
        <v>7284</v>
      </c>
      <c r="B702" t="s">
        <v>5781</v>
      </c>
      <c r="C702" t="s">
        <v>38</v>
      </c>
      <c r="D702" t="s">
        <v>7285</v>
      </c>
      <c r="E702" t="s">
        <v>7286</v>
      </c>
      <c r="F702" t="s">
        <v>7287</v>
      </c>
      <c r="G702" t="s">
        <v>15</v>
      </c>
      <c r="H702" t="s">
        <v>7288</v>
      </c>
      <c r="I702" t="s">
        <v>93</v>
      </c>
      <c r="J702" t="s">
        <v>522</v>
      </c>
      <c r="K702" t="s">
        <v>433</v>
      </c>
      <c r="L702" t="s">
        <v>77</v>
      </c>
      <c r="M702" t="s">
        <v>419</v>
      </c>
      <c r="N702" t="s">
        <v>375</v>
      </c>
      <c r="O702" t="s">
        <v>80</v>
      </c>
      <c r="P702" t="s">
        <v>81</v>
      </c>
      <c r="Q702" t="s">
        <v>82</v>
      </c>
      <c r="R702" t="s">
        <v>80</v>
      </c>
      <c r="S702" t="s">
        <v>7289</v>
      </c>
      <c r="T702" t="s">
        <v>5272</v>
      </c>
      <c r="U702" t="s">
        <v>7290</v>
      </c>
      <c r="V702" t="s">
        <v>80</v>
      </c>
      <c r="W702" t="s">
        <v>80</v>
      </c>
      <c r="X702" t="s">
        <v>7291</v>
      </c>
      <c r="Y702" t="s">
        <v>7292</v>
      </c>
    </row>
    <row r="703" spans="1:25">
      <c r="A703" t="s">
        <v>7293</v>
      </c>
      <c r="B703" t="s">
        <v>5781</v>
      </c>
      <c r="C703" t="s">
        <v>38</v>
      </c>
      <c r="D703" t="s">
        <v>7294</v>
      </c>
      <c r="E703" t="s">
        <v>7295</v>
      </c>
      <c r="F703" t="s">
        <v>7296</v>
      </c>
      <c r="G703" t="s">
        <v>15</v>
      </c>
      <c r="H703" t="s">
        <v>7297</v>
      </c>
      <c r="I703" t="s">
        <v>5796</v>
      </c>
      <c r="J703" t="s">
        <v>5966</v>
      </c>
      <c r="K703" t="s">
        <v>5945</v>
      </c>
      <c r="L703" t="s">
        <v>77</v>
      </c>
      <c r="M703" t="s">
        <v>296</v>
      </c>
      <c r="N703" t="s">
        <v>253</v>
      </c>
      <c r="O703" t="s">
        <v>310</v>
      </c>
      <c r="P703" t="s">
        <v>81</v>
      </c>
      <c r="Q703" t="s">
        <v>82</v>
      </c>
      <c r="R703" t="s">
        <v>7298</v>
      </c>
      <c r="S703" t="s">
        <v>7299</v>
      </c>
      <c r="T703" t="s">
        <v>5936</v>
      </c>
      <c r="U703" t="s">
        <v>253</v>
      </c>
      <c r="V703" t="s">
        <v>7300</v>
      </c>
      <c r="W703" t="s">
        <v>7301</v>
      </c>
      <c r="X703" t="s">
        <v>7302</v>
      </c>
      <c r="Y703" t="s">
        <v>80</v>
      </c>
    </row>
    <row r="704" spans="1:25">
      <c r="A704" t="s">
        <v>7303</v>
      </c>
      <c r="B704" t="s">
        <v>5781</v>
      </c>
      <c r="C704" t="s">
        <v>38</v>
      </c>
      <c r="D704" t="s">
        <v>7304</v>
      </c>
      <c r="E704" t="s">
        <v>7305</v>
      </c>
      <c r="F704" t="s">
        <v>7306</v>
      </c>
      <c r="G704" t="s">
        <v>15</v>
      </c>
      <c r="H704" t="s">
        <v>7307</v>
      </c>
      <c r="I704" t="s">
        <v>5796</v>
      </c>
      <c r="J704" t="s">
        <v>2406</v>
      </c>
      <c r="K704" t="s">
        <v>6531</v>
      </c>
      <c r="L704" t="s">
        <v>4671</v>
      </c>
      <c r="M704" t="s">
        <v>4584</v>
      </c>
      <c r="N704" t="s">
        <v>1336</v>
      </c>
      <c r="O704" t="s">
        <v>2691</v>
      </c>
      <c r="P704" t="s">
        <v>81</v>
      </c>
      <c r="Q704" t="s">
        <v>82</v>
      </c>
      <c r="R704" t="s">
        <v>80</v>
      </c>
      <c r="S704" t="s">
        <v>7308</v>
      </c>
      <c r="T704" t="s">
        <v>5801</v>
      </c>
      <c r="U704" t="s">
        <v>2175</v>
      </c>
      <c r="V704" t="s">
        <v>80</v>
      </c>
      <c r="W704" t="s">
        <v>811</v>
      </c>
      <c r="X704" t="s">
        <v>7309</v>
      </c>
      <c r="Y704" t="s">
        <v>80</v>
      </c>
    </row>
    <row r="705" spans="1:25">
      <c r="A705" t="s">
        <v>7310</v>
      </c>
      <c r="B705" t="s">
        <v>5781</v>
      </c>
      <c r="C705" t="s">
        <v>38</v>
      </c>
      <c r="D705" t="s">
        <v>7311</v>
      </c>
      <c r="E705" t="s">
        <v>7312</v>
      </c>
      <c r="F705" t="s">
        <v>7313</v>
      </c>
      <c r="G705" t="s">
        <v>15</v>
      </c>
      <c r="H705" t="s">
        <v>7314</v>
      </c>
      <c r="I705" t="s">
        <v>93</v>
      </c>
      <c r="J705" t="s">
        <v>7315</v>
      </c>
      <c r="K705" t="s">
        <v>7316</v>
      </c>
      <c r="L705" t="s">
        <v>77</v>
      </c>
      <c r="M705" t="s">
        <v>1290</v>
      </c>
      <c r="N705" t="s">
        <v>7317</v>
      </c>
      <c r="O705" t="s">
        <v>80</v>
      </c>
      <c r="P705" t="s">
        <v>81</v>
      </c>
      <c r="Q705" t="s">
        <v>99</v>
      </c>
      <c r="R705" t="s">
        <v>80</v>
      </c>
      <c r="S705" t="s">
        <v>7318</v>
      </c>
      <c r="T705" t="s">
        <v>6027</v>
      </c>
      <c r="U705" t="s">
        <v>7319</v>
      </c>
      <c r="V705" t="s">
        <v>80</v>
      </c>
      <c r="W705" t="s">
        <v>80</v>
      </c>
      <c r="X705" t="s">
        <v>7320</v>
      </c>
      <c r="Y705" t="s">
        <v>80</v>
      </c>
    </row>
    <row r="706" spans="1:25">
      <c r="A706" t="s">
        <v>7321</v>
      </c>
      <c r="B706" t="s">
        <v>5781</v>
      </c>
      <c r="C706" t="s">
        <v>38</v>
      </c>
      <c r="D706" t="s">
        <v>7322</v>
      </c>
      <c r="E706" t="s">
        <v>7323</v>
      </c>
      <c r="F706" t="s">
        <v>7324</v>
      </c>
      <c r="G706" t="s">
        <v>15</v>
      </c>
      <c r="H706" t="s">
        <v>7325</v>
      </c>
      <c r="I706" t="s">
        <v>5796</v>
      </c>
      <c r="J706" t="s">
        <v>373</v>
      </c>
      <c r="K706" t="s">
        <v>5798</v>
      </c>
      <c r="L706" t="s">
        <v>77</v>
      </c>
      <c r="M706" t="s">
        <v>643</v>
      </c>
      <c r="N706" t="s">
        <v>243</v>
      </c>
      <c r="O706" t="s">
        <v>310</v>
      </c>
      <c r="P706" t="s">
        <v>81</v>
      </c>
      <c r="Q706" t="s">
        <v>82</v>
      </c>
      <c r="R706" t="s">
        <v>7326</v>
      </c>
      <c r="S706" t="s">
        <v>7327</v>
      </c>
      <c r="T706" t="s">
        <v>172</v>
      </c>
      <c r="U706" t="s">
        <v>172</v>
      </c>
      <c r="V706" t="s">
        <v>1386</v>
      </c>
      <c r="W706" t="s">
        <v>4116</v>
      </c>
      <c r="X706" t="s">
        <v>7328</v>
      </c>
      <c r="Y706" t="s">
        <v>7329</v>
      </c>
    </row>
    <row r="707" spans="1:25">
      <c r="A707" t="s">
        <v>7330</v>
      </c>
      <c r="B707" t="s">
        <v>5781</v>
      </c>
      <c r="C707" t="s">
        <v>38</v>
      </c>
      <c r="D707" t="s">
        <v>7331</v>
      </c>
      <c r="E707" t="s">
        <v>7332</v>
      </c>
      <c r="F707" t="s">
        <v>7333</v>
      </c>
      <c r="G707" t="s">
        <v>15</v>
      </c>
      <c r="H707" t="s">
        <v>4017</v>
      </c>
      <c r="I707" t="s">
        <v>93</v>
      </c>
      <c r="J707" t="s">
        <v>2406</v>
      </c>
      <c r="K707" t="s">
        <v>2407</v>
      </c>
      <c r="L707" t="s">
        <v>125</v>
      </c>
      <c r="M707" t="s">
        <v>1596</v>
      </c>
      <c r="N707" t="s">
        <v>545</v>
      </c>
      <c r="O707" t="s">
        <v>80</v>
      </c>
      <c r="P707" t="s">
        <v>81</v>
      </c>
      <c r="Q707" t="s">
        <v>99</v>
      </c>
      <c r="R707" t="s">
        <v>80</v>
      </c>
      <c r="S707" t="s">
        <v>7334</v>
      </c>
      <c r="T707" t="s">
        <v>80</v>
      </c>
      <c r="U707" t="s">
        <v>80</v>
      </c>
      <c r="V707" t="s">
        <v>80</v>
      </c>
      <c r="W707" t="s">
        <v>80</v>
      </c>
      <c r="X707" t="s">
        <v>172</v>
      </c>
      <c r="Y707" t="s">
        <v>80</v>
      </c>
    </row>
    <row r="708" spans="1:25">
      <c r="A708" t="s">
        <v>7335</v>
      </c>
      <c r="B708" t="s">
        <v>5781</v>
      </c>
      <c r="C708" t="s">
        <v>38</v>
      </c>
      <c r="D708" t="s">
        <v>7336</v>
      </c>
      <c r="E708" t="s">
        <v>7337</v>
      </c>
      <c r="F708" t="s">
        <v>7338</v>
      </c>
      <c r="G708" t="s">
        <v>15</v>
      </c>
      <c r="H708" t="s">
        <v>7339</v>
      </c>
      <c r="I708" t="s">
        <v>5796</v>
      </c>
      <c r="J708" t="s">
        <v>373</v>
      </c>
      <c r="K708" t="s">
        <v>1364</v>
      </c>
      <c r="L708" t="s">
        <v>77</v>
      </c>
      <c r="M708" t="s">
        <v>7340</v>
      </c>
      <c r="N708" t="s">
        <v>4302</v>
      </c>
      <c r="O708" t="s">
        <v>677</v>
      </c>
      <c r="P708" t="s">
        <v>7341</v>
      </c>
      <c r="Q708" t="s">
        <v>201</v>
      </c>
      <c r="R708" t="s">
        <v>7342</v>
      </c>
      <c r="S708" t="s">
        <v>7343</v>
      </c>
      <c r="T708" t="s">
        <v>7344</v>
      </c>
      <c r="U708" t="s">
        <v>4305</v>
      </c>
      <c r="V708" t="s">
        <v>373</v>
      </c>
      <c r="W708" t="s">
        <v>7345</v>
      </c>
      <c r="X708" t="s">
        <v>7346</v>
      </c>
      <c r="Y708" t="s">
        <v>80</v>
      </c>
    </row>
    <row r="709" spans="1:25">
      <c r="A709" t="s">
        <v>7347</v>
      </c>
      <c r="B709" t="s">
        <v>5781</v>
      </c>
      <c r="C709" t="s">
        <v>38</v>
      </c>
      <c r="D709" t="s">
        <v>7348</v>
      </c>
      <c r="E709" t="s">
        <v>7349</v>
      </c>
      <c r="F709" t="s">
        <v>7350</v>
      </c>
      <c r="G709" t="s">
        <v>15</v>
      </c>
      <c r="H709" t="s">
        <v>642</v>
      </c>
      <c r="I709" t="s">
        <v>93</v>
      </c>
      <c r="J709" t="s">
        <v>2406</v>
      </c>
      <c r="K709" t="s">
        <v>7351</v>
      </c>
      <c r="L709" t="s">
        <v>2103</v>
      </c>
      <c r="M709" t="s">
        <v>1135</v>
      </c>
      <c r="N709" t="s">
        <v>253</v>
      </c>
      <c r="O709" t="s">
        <v>80</v>
      </c>
      <c r="P709" t="s">
        <v>81</v>
      </c>
      <c r="Q709" t="s">
        <v>99</v>
      </c>
      <c r="R709" t="s">
        <v>80</v>
      </c>
      <c r="S709" t="s">
        <v>7352</v>
      </c>
      <c r="T709" t="s">
        <v>80</v>
      </c>
      <c r="U709" t="s">
        <v>80</v>
      </c>
      <c r="V709" t="s">
        <v>2406</v>
      </c>
      <c r="W709" t="s">
        <v>80</v>
      </c>
      <c r="X709" t="s">
        <v>7353</v>
      </c>
      <c r="Y709" t="s">
        <v>80</v>
      </c>
    </row>
    <row r="710" spans="1:25">
      <c r="A710" t="s">
        <v>7354</v>
      </c>
      <c r="B710" t="s">
        <v>5781</v>
      </c>
      <c r="C710" t="s">
        <v>38</v>
      </c>
      <c r="D710" t="s">
        <v>7355</v>
      </c>
      <c r="E710" t="s">
        <v>7356</v>
      </c>
      <c r="F710" t="s">
        <v>7357</v>
      </c>
      <c r="G710" t="s">
        <v>15</v>
      </c>
      <c r="H710" t="s">
        <v>7358</v>
      </c>
      <c r="I710" t="s">
        <v>5796</v>
      </c>
      <c r="J710" t="s">
        <v>373</v>
      </c>
      <c r="K710" t="s">
        <v>5798</v>
      </c>
      <c r="L710" t="s">
        <v>125</v>
      </c>
      <c r="M710" t="s">
        <v>7359</v>
      </c>
      <c r="N710" t="s">
        <v>6468</v>
      </c>
      <c r="O710" t="s">
        <v>80</v>
      </c>
      <c r="P710" t="s">
        <v>113</v>
      </c>
      <c r="Q710" t="s">
        <v>142</v>
      </c>
      <c r="R710" t="s">
        <v>1721</v>
      </c>
      <c r="S710" t="s">
        <v>7359</v>
      </c>
      <c r="T710" t="s">
        <v>80</v>
      </c>
      <c r="U710" t="s">
        <v>80</v>
      </c>
      <c r="V710" t="s">
        <v>80</v>
      </c>
      <c r="W710" t="s">
        <v>80</v>
      </c>
      <c r="X710" t="s">
        <v>7360</v>
      </c>
      <c r="Y710" t="s">
        <v>80</v>
      </c>
    </row>
    <row r="711" ht="409.5" spans="1:25">
      <c r="A711" t="s">
        <v>7361</v>
      </c>
      <c r="B711" t="s">
        <v>5781</v>
      </c>
      <c r="C711" t="s">
        <v>38</v>
      </c>
      <c r="D711" t="s">
        <v>7362</v>
      </c>
      <c r="E711" t="s">
        <v>7363</v>
      </c>
      <c r="F711" t="s">
        <v>7364</v>
      </c>
      <c r="G711" t="s">
        <v>15</v>
      </c>
      <c r="H711" t="s">
        <v>7365</v>
      </c>
      <c r="I711" t="s">
        <v>5796</v>
      </c>
      <c r="J711" t="s">
        <v>7366</v>
      </c>
      <c r="K711" t="s">
        <v>6531</v>
      </c>
      <c r="L711" t="s">
        <v>77</v>
      </c>
      <c r="M711" t="s">
        <v>335</v>
      </c>
      <c r="N711" t="s">
        <v>253</v>
      </c>
      <c r="O711" t="s">
        <v>310</v>
      </c>
      <c r="P711" t="s">
        <v>81</v>
      </c>
      <c r="Q711" t="s">
        <v>99</v>
      </c>
      <c r="R711" t="s">
        <v>7367</v>
      </c>
      <c r="S711" t="s">
        <v>7368</v>
      </c>
      <c r="T711" t="s">
        <v>5936</v>
      </c>
      <c r="U711" t="s">
        <v>7369</v>
      </c>
      <c r="V711" t="s">
        <v>4747</v>
      </c>
      <c r="W711" t="s">
        <v>7370</v>
      </c>
      <c r="X711" s="1" t="s">
        <v>7371</v>
      </c>
      <c r="Y711" t="s">
        <v>7372</v>
      </c>
    </row>
    <row r="712" spans="1:25">
      <c r="A712" t="s">
        <v>7373</v>
      </c>
      <c r="B712" t="s">
        <v>5781</v>
      </c>
      <c r="C712" t="s">
        <v>38</v>
      </c>
      <c r="D712" t="s">
        <v>7374</v>
      </c>
      <c r="E712" t="s">
        <v>7375</v>
      </c>
      <c r="F712" t="s">
        <v>7376</v>
      </c>
      <c r="G712" t="s">
        <v>15</v>
      </c>
      <c r="H712" t="s">
        <v>7377</v>
      </c>
      <c r="I712" t="s">
        <v>93</v>
      </c>
      <c r="J712" t="s">
        <v>7378</v>
      </c>
      <c r="K712" t="s">
        <v>1090</v>
      </c>
      <c r="L712" t="s">
        <v>77</v>
      </c>
      <c r="M712" t="s">
        <v>419</v>
      </c>
      <c r="N712" t="s">
        <v>1778</v>
      </c>
      <c r="O712" t="s">
        <v>310</v>
      </c>
      <c r="P712" t="s">
        <v>81</v>
      </c>
      <c r="Q712" t="s">
        <v>99</v>
      </c>
      <c r="R712" t="s">
        <v>7379</v>
      </c>
      <c r="S712" t="s">
        <v>7380</v>
      </c>
      <c r="T712" t="s">
        <v>6027</v>
      </c>
      <c r="U712" t="s">
        <v>7381</v>
      </c>
      <c r="V712" t="s">
        <v>131</v>
      </c>
      <c r="W712" t="s">
        <v>7382</v>
      </c>
      <c r="X712" t="s">
        <v>7383</v>
      </c>
      <c r="Y712" t="s">
        <v>7384</v>
      </c>
    </row>
    <row r="713" spans="1:25">
      <c r="A713" t="s">
        <v>7385</v>
      </c>
      <c r="B713" t="s">
        <v>5781</v>
      </c>
      <c r="C713" t="s">
        <v>38</v>
      </c>
      <c r="D713" t="s">
        <v>7386</v>
      </c>
      <c r="E713" t="s">
        <v>7387</v>
      </c>
      <c r="F713" t="s">
        <v>7388</v>
      </c>
      <c r="G713" t="s">
        <v>15</v>
      </c>
      <c r="H713" t="s">
        <v>7389</v>
      </c>
      <c r="I713" t="s">
        <v>5796</v>
      </c>
      <c r="J713" t="s">
        <v>7390</v>
      </c>
      <c r="K713" t="s">
        <v>5798</v>
      </c>
      <c r="L713" t="s">
        <v>77</v>
      </c>
      <c r="M713" t="s">
        <v>7391</v>
      </c>
      <c r="N713" t="s">
        <v>79</v>
      </c>
      <c r="O713" t="s">
        <v>80</v>
      </c>
      <c r="P713" t="s">
        <v>81</v>
      </c>
      <c r="Q713" t="s">
        <v>114</v>
      </c>
      <c r="R713" t="s">
        <v>80</v>
      </c>
      <c r="S713" t="s">
        <v>7392</v>
      </c>
      <c r="T713" t="s">
        <v>6027</v>
      </c>
      <c r="U713" t="s">
        <v>79</v>
      </c>
      <c r="V713" t="s">
        <v>80</v>
      </c>
      <c r="W713" t="s">
        <v>80</v>
      </c>
      <c r="X713" t="s">
        <v>7393</v>
      </c>
      <c r="Y713" t="s">
        <v>80</v>
      </c>
    </row>
    <row r="714" spans="1:25">
      <c r="A714" t="s">
        <v>7394</v>
      </c>
      <c r="B714" t="s">
        <v>5781</v>
      </c>
      <c r="C714" t="s">
        <v>38</v>
      </c>
      <c r="D714" t="s">
        <v>7395</v>
      </c>
      <c r="E714" t="s">
        <v>4742</v>
      </c>
      <c r="F714" t="s">
        <v>7396</v>
      </c>
      <c r="G714" t="s">
        <v>15</v>
      </c>
      <c r="H714" t="s">
        <v>7397</v>
      </c>
      <c r="I714" t="s">
        <v>93</v>
      </c>
      <c r="J714" t="s">
        <v>7398</v>
      </c>
      <c r="K714" t="s">
        <v>555</v>
      </c>
      <c r="L714" t="s">
        <v>125</v>
      </c>
      <c r="M714" t="s">
        <v>78</v>
      </c>
      <c r="N714" t="s">
        <v>7399</v>
      </c>
      <c r="O714" t="s">
        <v>80</v>
      </c>
      <c r="P714" t="s">
        <v>81</v>
      </c>
      <c r="Q714" t="s">
        <v>114</v>
      </c>
      <c r="R714" t="s">
        <v>7400</v>
      </c>
      <c r="S714" t="s">
        <v>7401</v>
      </c>
      <c r="T714" t="s">
        <v>7402</v>
      </c>
      <c r="U714" t="s">
        <v>7403</v>
      </c>
      <c r="V714" t="s">
        <v>2440</v>
      </c>
      <c r="W714" t="s">
        <v>80</v>
      </c>
      <c r="X714" t="s">
        <v>7404</v>
      </c>
      <c r="Y714" t="s">
        <v>7405</v>
      </c>
    </row>
    <row r="715" spans="1:25">
      <c r="A715" t="s">
        <v>7406</v>
      </c>
      <c r="B715" t="s">
        <v>5781</v>
      </c>
      <c r="C715" t="s">
        <v>38</v>
      </c>
      <c r="D715" t="s">
        <v>7407</v>
      </c>
      <c r="E715" t="s">
        <v>7408</v>
      </c>
      <c r="F715" t="s">
        <v>7409</v>
      </c>
      <c r="G715" t="s">
        <v>15</v>
      </c>
      <c r="H715" t="s">
        <v>7410</v>
      </c>
      <c r="I715" t="s">
        <v>5796</v>
      </c>
      <c r="J715" t="s">
        <v>7411</v>
      </c>
      <c r="K715" t="s">
        <v>5798</v>
      </c>
      <c r="L715" t="s">
        <v>125</v>
      </c>
      <c r="M715" t="s">
        <v>419</v>
      </c>
      <c r="N715" t="s">
        <v>7412</v>
      </c>
      <c r="O715" t="s">
        <v>310</v>
      </c>
      <c r="P715" t="s">
        <v>200</v>
      </c>
      <c r="Q715" t="s">
        <v>99</v>
      </c>
      <c r="R715" t="s">
        <v>7413</v>
      </c>
      <c r="S715" t="s">
        <v>7414</v>
      </c>
      <c r="T715" t="s">
        <v>6027</v>
      </c>
      <c r="U715" t="s">
        <v>7412</v>
      </c>
      <c r="V715" t="s">
        <v>7415</v>
      </c>
      <c r="W715" t="s">
        <v>546</v>
      </c>
      <c r="X715" t="s">
        <v>7416</v>
      </c>
      <c r="Y715" t="s">
        <v>7417</v>
      </c>
    </row>
    <row r="716" spans="1:25">
      <c r="A716" t="s">
        <v>7418</v>
      </c>
      <c r="B716" t="s">
        <v>5781</v>
      </c>
      <c r="C716" t="s">
        <v>38</v>
      </c>
      <c r="D716" t="s">
        <v>7419</v>
      </c>
      <c r="E716" t="s">
        <v>7420</v>
      </c>
      <c r="F716" t="s">
        <v>15</v>
      </c>
      <c r="G716" t="s">
        <v>15</v>
      </c>
      <c r="H716" t="s">
        <v>7421</v>
      </c>
      <c r="I716" t="s">
        <v>93</v>
      </c>
      <c r="J716" t="s">
        <v>1189</v>
      </c>
      <c r="K716" t="s">
        <v>555</v>
      </c>
      <c r="L716" t="s">
        <v>77</v>
      </c>
      <c r="M716" t="s">
        <v>7422</v>
      </c>
      <c r="N716" t="s">
        <v>581</v>
      </c>
      <c r="O716" t="s">
        <v>7423</v>
      </c>
      <c r="P716" t="s">
        <v>81</v>
      </c>
      <c r="Q716" t="s">
        <v>142</v>
      </c>
      <c r="R716" t="s">
        <v>7424</v>
      </c>
      <c r="S716" t="s">
        <v>7425</v>
      </c>
      <c r="T716" t="s">
        <v>80</v>
      </c>
      <c r="U716" t="s">
        <v>80</v>
      </c>
      <c r="V716" t="s">
        <v>80</v>
      </c>
      <c r="W716" t="s">
        <v>80</v>
      </c>
      <c r="X716" t="s">
        <v>7426</v>
      </c>
      <c r="Y716" t="s">
        <v>80</v>
      </c>
    </row>
    <row r="717" spans="1:25">
      <c r="A717" t="s">
        <v>7427</v>
      </c>
      <c r="B717" t="s">
        <v>5781</v>
      </c>
      <c r="C717" t="s">
        <v>38</v>
      </c>
      <c r="D717" t="s">
        <v>7428</v>
      </c>
      <c r="E717" t="s">
        <v>7429</v>
      </c>
      <c r="F717" t="s">
        <v>7430</v>
      </c>
      <c r="G717" t="s">
        <v>15</v>
      </c>
      <c r="H717" t="s">
        <v>7431</v>
      </c>
      <c r="I717" t="s">
        <v>93</v>
      </c>
      <c r="J717" t="s">
        <v>7432</v>
      </c>
      <c r="K717" t="s">
        <v>6092</v>
      </c>
      <c r="L717" t="s">
        <v>77</v>
      </c>
      <c r="M717" t="s">
        <v>7433</v>
      </c>
      <c r="N717" t="s">
        <v>6984</v>
      </c>
      <c r="O717" t="s">
        <v>677</v>
      </c>
      <c r="P717" t="s">
        <v>113</v>
      </c>
      <c r="Q717" t="s">
        <v>114</v>
      </c>
      <c r="R717" t="s">
        <v>7434</v>
      </c>
      <c r="S717" t="s">
        <v>7435</v>
      </c>
      <c r="T717" t="s">
        <v>7436</v>
      </c>
      <c r="U717" t="s">
        <v>7437</v>
      </c>
      <c r="V717" t="s">
        <v>478</v>
      </c>
      <c r="W717" t="s">
        <v>7438</v>
      </c>
      <c r="X717" t="s">
        <v>7439</v>
      </c>
      <c r="Y717" t="s">
        <v>7440</v>
      </c>
    </row>
    <row r="718" spans="1:25">
      <c r="A718" t="s">
        <v>7441</v>
      </c>
      <c r="B718" t="s">
        <v>5781</v>
      </c>
      <c r="C718" t="s">
        <v>38</v>
      </c>
      <c r="D718" t="s">
        <v>7442</v>
      </c>
      <c r="E718" t="s">
        <v>7443</v>
      </c>
      <c r="F718" t="s">
        <v>7444</v>
      </c>
      <c r="G718" t="s">
        <v>15</v>
      </c>
      <c r="H718" t="s">
        <v>7445</v>
      </c>
      <c r="I718" t="s">
        <v>5796</v>
      </c>
      <c r="J718" t="s">
        <v>5966</v>
      </c>
      <c r="K718" t="s">
        <v>2407</v>
      </c>
      <c r="L718" t="s">
        <v>77</v>
      </c>
      <c r="M718" t="s">
        <v>1407</v>
      </c>
      <c r="N718" t="s">
        <v>336</v>
      </c>
      <c r="O718" t="s">
        <v>254</v>
      </c>
      <c r="P718" t="s">
        <v>81</v>
      </c>
      <c r="Q718" t="s">
        <v>99</v>
      </c>
      <c r="R718" t="s">
        <v>7446</v>
      </c>
      <c r="S718" t="s">
        <v>7447</v>
      </c>
      <c r="T718" t="s">
        <v>6084</v>
      </c>
      <c r="U718" t="s">
        <v>336</v>
      </c>
      <c r="V718" t="s">
        <v>5966</v>
      </c>
      <c r="W718" t="s">
        <v>7448</v>
      </c>
      <c r="X718" t="s">
        <v>7449</v>
      </c>
      <c r="Y718" t="s">
        <v>7450</v>
      </c>
    </row>
    <row r="719" spans="1:25">
      <c r="A719" t="s">
        <v>7451</v>
      </c>
      <c r="B719" t="s">
        <v>5781</v>
      </c>
      <c r="C719" t="s">
        <v>38</v>
      </c>
      <c r="D719" t="s">
        <v>7452</v>
      </c>
      <c r="E719" t="s">
        <v>7453</v>
      </c>
      <c r="F719" t="s">
        <v>7454</v>
      </c>
      <c r="G719" t="s">
        <v>15</v>
      </c>
      <c r="H719" t="s">
        <v>7455</v>
      </c>
      <c r="I719" t="s">
        <v>93</v>
      </c>
      <c r="J719" t="s">
        <v>2406</v>
      </c>
      <c r="K719" t="s">
        <v>2407</v>
      </c>
      <c r="L719" t="s">
        <v>7456</v>
      </c>
      <c r="M719" t="s">
        <v>1269</v>
      </c>
      <c r="N719" t="s">
        <v>253</v>
      </c>
      <c r="O719" t="s">
        <v>80</v>
      </c>
      <c r="P719" t="s">
        <v>81</v>
      </c>
      <c r="Q719" t="s">
        <v>99</v>
      </c>
      <c r="R719" t="s">
        <v>80</v>
      </c>
      <c r="S719" t="s">
        <v>7457</v>
      </c>
      <c r="T719" t="s">
        <v>80</v>
      </c>
      <c r="U719" t="s">
        <v>80</v>
      </c>
      <c r="V719" t="s">
        <v>80</v>
      </c>
      <c r="W719" t="s">
        <v>80</v>
      </c>
      <c r="X719" t="s">
        <v>7458</v>
      </c>
      <c r="Y719" t="s">
        <v>7459</v>
      </c>
    </row>
    <row r="720" spans="1:25">
      <c r="A720" t="s">
        <v>7460</v>
      </c>
      <c r="B720" t="s">
        <v>5781</v>
      </c>
      <c r="C720" t="s">
        <v>38</v>
      </c>
      <c r="D720" t="s">
        <v>7461</v>
      </c>
      <c r="E720" t="s">
        <v>7462</v>
      </c>
      <c r="F720" t="s">
        <v>7463</v>
      </c>
      <c r="G720" t="s">
        <v>15</v>
      </c>
      <c r="H720" t="s">
        <v>7464</v>
      </c>
      <c r="I720" t="s">
        <v>5796</v>
      </c>
      <c r="J720" t="s">
        <v>5966</v>
      </c>
      <c r="K720" t="s">
        <v>5945</v>
      </c>
      <c r="L720" t="s">
        <v>125</v>
      </c>
      <c r="M720" t="s">
        <v>722</v>
      </c>
      <c r="N720" t="s">
        <v>535</v>
      </c>
      <c r="O720" t="s">
        <v>461</v>
      </c>
      <c r="P720" t="s">
        <v>81</v>
      </c>
      <c r="Q720" t="s">
        <v>82</v>
      </c>
      <c r="R720" t="s">
        <v>7465</v>
      </c>
      <c r="S720" t="s">
        <v>1917</v>
      </c>
      <c r="T720" t="s">
        <v>6418</v>
      </c>
      <c r="U720" t="s">
        <v>535</v>
      </c>
      <c r="V720" t="s">
        <v>7466</v>
      </c>
      <c r="W720" t="s">
        <v>7467</v>
      </c>
      <c r="X720" t="s">
        <v>7468</v>
      </c>
      <c r="Y720" t="s">
        <v>80</v>
      </c>
    </row>
    <row r="721" spans="1:25">
      <c r="A721" t="s">
        <v>7469</v>
      </c>
      <c r="B721" t="s">
        <v>5781</v>
      </c>
      <c r="C721" t="s">
        <v>38</v>
      </c>
      <c r="D721" t="s">
        <v>7470</v>
      </c>
      <c r="E721" t="s">
        <v>7471</v>
      </c>
      <c r="F721" t="s">
        <v>7472</v>
      </c>
      <c r="G721" t="s">
        <v>15</v>
      </c>
      <c r="H721" t="s">
        <v>7473</v>
      </c>
      <c r="I721" t="s">
        <v>93</v>
      </c>
      <c r="J721" t="s">
        <v>123</v>
      </c>
      <c r="K721" t="s">
        <v>2407</v>
      </c>
      <c r="L721" t="s">
        <v>7474</v>
      </c>
      <c r="M721" t="s">
        <v>1317</v>
      </c>
      <c r="N721" t="s">
        <v>336</v>
      </c>
      <c r="O721" t="s">
        <v>7149</v>
      </c>
      <c r="P721" t="s">
        <v>81</v>
      </c>
      <c r="Q721" t="s">
        <v>142</v>
      </c>
      <c r="R721" t="s">
        <v>7475</v>
      </c>
      <c r="S721" t="s">
        <v>7476</v>
      </c>
      <c r="T721" t="s">
        <v>5988</v>
      </c>
      <c r="U721" t="s">
        <v>7477</v>
      </c>
      <c r="V721" t="s">
        <v>963</v>
      </c>
      <c r="W721" t="s">
        <v>7478</v>
      </c>
      <c r="X721" t="s">
        <v>7479</v>
      </c>
      <c r="Y721" t="s">
        <v>7480</v>
      </c>
    </row>
    <row r="722" spans="1:25">
      <c r="A722" t="s">
        <v>7481</v>
      </c>
      <c r="B722" t="s">
        <v>5781</v>
      </c>
      <c r="C722" t="s">
        <v>38</v>
      </c>
      <c r="D722" t="s">
        <v>7482</v>
      </c>
      <c r="E722" t="s">
        <v>7483</v>
      </c>
      <c r="F722" t="s">
        <v>7484</v>
      </c>
      <c r="G722" t="s">
        <v>15</v>
      </c>
      <c r="H722" t="s">
        <v>7485</v>
      </c>
      <c r="I722" t="s">
        <v>93</v>
      </c>
      <c r="J722" t="s">
        <v>2406</v>
      </c>
      <c r="K722" t="s">
        <v>2407</v>
      </c>
      <c r="L722" t="s">
        <v>2103</v>
      </c>
      <c r="M722" t="s">
        <v>1317</v>
      </c>
      <c r="N722" t="s">
        <v>253</v>
      </c>
      <c r="O722" t="s">
        <v>80</v>
      </c>
      <c r="P722" t="s">
        <v>81</v>
      </c>
      <c r="Q722" t="s">
        <v>99</v>
      </c>
      <c r="R722" t="s">
        <v>80</v>
      </c>
      <c r="S722" t="s">
        <v>7486</v>
      </c>
      <c r="T722" t="s">
        <v>80</v>
      </c>
      <c r="U722" t="s">
        <v>80</v>
      </c>
      <c r="V722" t="s">
        <v>80</v>
      </c>
      <c r="W722" t="s">
        <v>7487</v>
      </c>
      <c r="X722" t="s">
        <v>7488</v>
      </c>
      <c r="Y722" t="s">
        <v>7489</v>
      </c>
    </row>
    <row r="723" spans="1:25">
      <c r="A723" t="s">
        <v>7490</v>
      </c>
      <c r="B723" t="s">
        <v>5781</v>
      </c>
      <c r="C723" t="s">
        <v>38</v>
      </c>
      <c r="D723" t="s">
        <v>7491</v>
      </c>
      <c r="E723" t="s">
        <v>7492</v>
      </c>
      <c r="F723" t="s">
        <v>7493</v>
      </c>
      <c r="G723" t="s">
        <v>15</v>
      </c>
      <c r="H723" t="s">
        <v>7494</v>
      </c>
      <c r="I723" t="s">
        <v>93</v>
      </c>
      <c r="J723" t="s">
        <v>1957</v>
      </c>
      <c r="K723" t="s">
        <v>3351</v>
      </c>
      <c r="L723" t="s">
        <v>77</v>
      </c>
      <c r="M723" t="s">
        <v>7495</v>
      </c>
      <c r="N723" t="s">
        <v>7496</v>
      </c>
      <c r="O723" t="s">
        <v>310</v>
      </c>
      <c r="P723" t="s">
        <v>113</v>
      </c>
      <c r="Q723" t="s">
        <v>201</v>
      </c>
      <c r="R723" t="s">
        <v>7497</v>
      </c>
      <c r="S723" t="s">
        <v>7498</v>
      </c>
      <c r="T723" t="s">
        <v>5936</v>
      </c>
      <c r="U723" t="s">
        <v>3364</v>
      </c>
      <c r="V723" t="s">
        <v>1386</v>
      </c>
      <c r="W723" t="s">
        <v>7499</v>
      </c>
      <c r="X723" t="s">
        <v>7500</v>
      </c>
      <c r="Y723" t="s">
        <v>7501</v>
      </c>
    </row>
    <row r="724" spans="1:25">
      <c r="A724" t="s">
        <v>7502</v>
      </c>
      <c r="B724" t="s">
        <v>5781</v>
      </c>
      <c r="C724" t="s">
        <v>38</v>
      </c>
      <c r="D724" t="s">
        <v>7503</v>
      </c>
      <c r="E724" t="s">
        <v>7504</v>
      </c>
      <c r="F724" t="s">
        <v>7505</v>
      </c>
      <c r="G724" t="s">
        <v>31</v>
      </c>
      <c r="H724" t="s">
        <v>7506</v>
      </c>
      <c r="I724" t="s">
        <v>5796</v>
      </c>
      <c r="J724" t="s">
        <v>5966</v>
      </c>
      <c r="K724" t="s">
        <v>2407</v>
      </c>
      <c r="L724" t="s">
        <v>77</v>
      </c>
      <c r="M724" t="s">
        <v>643</v>
      </c>
      <c r="N724" t="s">
        <v>336</v>
      </c>
      <c r="O724" t="s">
        <v>557</v>
      </c>
      <c r="P724" t="s">
        <v>81</v>
      </c>
      <c r="Q724" t="s">
        <v>82</v>
      </c>
      <c r="R724" t="s">
        <v>7507</v>
      </c>
      <c r="S724" t="s">
        <v>7508</v>
      </c>
      <c r="T724" t="s">
        <v>5936</v>
      </c>
      <c r="U724" t="s">
        <v>646</v>
      </c>
      <c r="V724" t="s">
        <v>5966</v>
      </c>
      <c r="W724" t="s">
        <v>7509</v>
      </c>
      <c r="X724" t="s">
        <v>7510</v>
      </c>
      <c r="Y724" t="s">
        <v>7511</v>
      </c>
    </row>
    <row r="725" spans="1:25">
      <c r="A725" t="s">
        <v>7512</v>
      </c>
      <c r="B725" t="s">
        <v>5781</v>
      </c>
      <c r="C725" t="s">
        <v>38</v>
      </c>
      <c r="D725" t="s">
        <v>7513</v>
      </c>
      <c r="E725" t="s">
        <v>7514</v>
      </c>
      <c r="F725" t="s">
        <v>7515</v>
      </c>
      <c r="G725" t="s">
        <v>15</v>
      </c>
      <c r="H725" t="s">
        <v>7516</v>
      </c>
      <c r="I725" t="s">
        <v>93</v>
      </c>
      <c r="J725" t="s">
        <v>346</v>
      </c>
      <c r="K725" t="s">
        <v>555</v>
      </c>
      <c r="L725" t="s">
        <v>77</v>
      </c>
      <c r="M725" t="s">
        <v>407</v>
      </c>
      <c r="N725" t="s">
        <v>375</v>
      </c>
      <c r="O725" t="s">
        <v>80</v>
      </c>
      <c r="P725" t="s">
        <v>113</v>
      </c>
      <c r="Q725" t="s">
        <v>99</v>
      </c>
      <c r="R725" t="s">
        <v>80</v>
      </c>
      <c r="S725" t="s">
        <v>7517</v>
      </c>
      <c r="T725" t="s">
        <v>80</v>
      </c>
      <c r="U725" t="s">
        <v>80</v>
      </c>
      <c r="V725" t="s">
        <v>80</v>
      </c>
      <c r="W725" t="s">
        <v>80</v>
      </c>
      <c r="X725" t="s">
        <v>7518</v>
      </c>
      <c r="Y725" t="s">
        <v>80</v>
      </c>
    </row>
    <row r="726" spans="1:25">
      <c r="A726" t="s">
        <v>7519</v>
      </c>
      <c r="B726" t="s">
        <v>5781</v>
      </c>
      <c r="C726" t="s">
        <v>38</v>
      </c>
      <c r="D726" t="s">
        <v>7520</v>
      </c>
      <c r="E726" t="s">
        <v>7521</v>
      </c>
      <c r="F726" t="s">
        <v>7522</v>
      </c>
      <c r="G726" t="s">
        <v>31</v>
      </c>
      <c r="H726" t="s">
        <v>7523</v>
      </c>
      <c r="I726" t="s">
        <v>93</v>
      </c>
      <c r="J726" t="s">
        <v>4230</v>
      </c>
      <c r="K726" t="s">
        <v>1003</v>
      </c>
      <c r="L726" t="s">
        <v>77</v>
      </c>
      <c r="M726" t="s">
        <v>296</v>
      </c>
      <c r="N726" t="s">
        <v>7524</v>
      </c>
      <c r="O726" t="s">
        <v>310</v>
      </c>
      <c r="P726" t="s">
        <v>113</v>
      </c>
      <c r="Q726" t="s">
        <v>114</v>
      </c>
      <c r="R726" t="s">
        <v>80</v>
      </c>
      <c r="S726" t="s">
        <v>7525</v>
      </c>
      <c r="T726" t="s">
        <v>80</v>
      </c>
      <c r="U726" t="s">
        <v>80</v>
      </c>
      <c r="V726" t="s">
        <v>7526</v>
      </c>
      <c r="W726" t="s">
        <v>80</v>
      </c>
      <c r="X726" t="s">
        <v>7527</v>
      </c>
      <c r="Y726" t="s">
        <v>80</v>
      </c>
    </row>
    <row r="727" spans="1:25">
      <c r="A727" t="s">
        <v>7528</v>
      </c>
      <c r="B727" t="s">
        <v>5781</v>
      </c>
      <c r="C727" t="s">
        <v>38</v>
      </c>
      <c r="D727" t="s">
        <v>7529</v>
      </c>
      <c r="E727" t="s">
        <v>7530</v>
      </c>
      <c r="F727" t="s">
        <v>7531</v>
      </c>
      <c r="G727" t="s">
        <v>31</v>
      </c>
      <c r="H727" t="s">
        <v>7532</v>
      </c>
      <c r="I727" t="s">
        <v>5796</v>
      </c>
      <c r="J727" t="s">
        <v>7533</v>
      </c>
      <c r="K727" t="s">
        <v>6658</v>
      </c>
      <c r="L727" t="s">
        <v>609</v>
      </c>
      <c r="M727" t="s">
        <v>7534</v>
      </c>
      <c r="N727" t="s">
        <v>221</v>
      </c>
      <c r="O727" t="s">
        <v>7535</v>
      </c>
      <c r="P727" t="s">
        <v>81</v>
      </c>
      <c r="Q727" t="s">
        <v>142</v>
      </c>
      <c r="R727" t="s">
        <v>7536</v>
      </c>
      <c r="S727" t="s">
        <v>7534</v>
      </c>
      <c r="T727" t="s">
        <v>3298</v>
      </c>
      <c r="U727" t="s">
        <v>221</v>
      </c>
      <c r="V727" t="s">
        <v>7537</v>
      </c>
      <c r="W727" t="s">
        <v>546</v>
      </c>
      <c r="X727" t="s">
        <v>7538</v>
      </c>
      <c r="Y727" t="s">
        <v>7539</v>
      </c>
    </row>
    <row r="728" spans="1:25">
      <c r="A728" t="s">
        <v>7540</v>
      </c>
      <c r="B728" t="s">
        <v>5781</v>
      </c>
      <c r="C728" t="s">
        <v>38</v>
      </c>
      <c r="D728" t="s">
        <v>7541</v>
      </c>
      <c r="E728" t="s">
        <v>7542</v>
      </c>
      <c r="F728" t="s">
        <v>7543</v>
      </c>
      <c r="G728" t="s">
        <v>15</v>
      </c>
      <c r="H728" t="s">
        <v>7544</v>
      </c>
      <c r="I728" t="s">
        <v>5796</v>
      </c>
      <c r="J728" t="s">
        <v>5966</v>
      </c>
      <c r="K728" t="s">
        <v>2407</v>
      </c>
      <c r="L728" t="s">
        <v>77</v>
      </c>
      <c r="M728" t="s">
        <v>348</v>
      </c>
      <c r="N728" t="s">
        <v>336</v>
      </c>
      <c r="O728" t="s">
        <v>310</v>
      </c>
      <c r="P728" t="s">
        <v>81</v>
      </c>
      <c r="Q728" t="s">
        <v>99</v>
      </c>
      <c r="R728" t="s">
        <v>7545</v>
      </c>
      <c r="S728" t="s">
        <v>7546</v>
      </c>
      <c r="T728" t="s">
        <v>6084</v>
      </c>
      <c r="U728" t="s">
        <v>336</v>
      </c>
      <c r="V728" t="s">
        <v>5966</v>
      </c>
      <c r="W728" t="s">
        <v>7547</v>
      </c>
      <c r="X728" t="s">
        <v>7548</v>
      </c>
      <c r="Y728" t="s">
        <v>7549</v>
      </c>
    </row>
    <row r="729" spans="1:25">
      <c r="A729" t="s">
        <v>7550</v>
      </c>
      <c r="B729" t="s">
        <v>5781</v>
      </c>
      <c r="C729" t="s">
        <v>38</v>
      </c>
      <c r="D729" t="s">
        <v>7551</v>
      </c>
      <c r="E729" t="s">
        <v>7552</v>
      </c>
      <c r="F729" t="s">
        <v>7553</v>
      </c>
      <c r="G729" t="s">
        <v>15</v>
      </c>
      <c r="H729" t="s">
        <v>7554</v>
      </c>
      <c r="I729" t="s">
        <v>5796</v>
      </c>
      <c r="J729" t="s">
        <v>373</v>
      </c>
      <c r="K729" t="s">
        <v>1364</v>
      </c>
      <c r="L729" t="s">
        <v>77</v>
      </c>
      <c r="M729" t="s">
        <v>1905</v>
      </c>
      <c r="N729" t="s">
        <v>7555</v>
      </c>
      <c r="O729" t="s">
        <v>677</v>
      </c>
      <c r="P729" t="s">
        <v>113</v>
      </c>
      <c r="Q729" t="s">
        <v>82</v>
      </c>
      <c r="R729" t="s">
        <v>80</v>
      </c>
      <c r="S729" t="s">
        <v>7556</v>
      </c>
      <c r="T729" t="s">
        <v>7557</v>
      </c>
      <c r="U729" t="s">
        <v>7558</v>
      </c>
      <c r="V729" t="s">
        <v>80</v>
      </c>
      <c r="W729" t="s">
        <v>80</v>
      </c>
      <c r="X729" t="s">
        <v>7559</v>
      </c>
      <c r="Y729" t="s">
        <v>80</v>
      </c>
    </row>
    <row r="730" spans="1:25">
      <c r="A730" t="s">
        <v>7560</v>
      </c>
      <c r="B730" t="s">
        <v>5781</v>
      </c>
      <c r="C730" t="s">
        <v>38</v>
      </c>
      <c r="D730" t="s">
        <v>7561</v>
      </c>
      <c r="E730" t="s">
        <v>7562</v>
      </c>
      <c r="F730" t="s">
        <v>7563</v>
      </c>
      <c r="G730" t="s">
        <v>31</v>
      </c>
      <c r="H730" t="s">
        <v>7564</v>
      </c>
      <c r="I730" t="s">
        <v>93</v>
      </c>
      <c r="J730" t="s">
        <v>123</v>
      </c>
      <c r="K730" t="s">
        <v>2407</v>
      </c>
      <c r="L730" t="s">
        <v>77</v>
      </c>
      <c r="M730" t="s">
        <v>78</v>
      </c>
      <c r="N730" t="s">
        <v>7565</v>
      </c>
      <c r="O730" t="s">
        <v>7566</v>
      </c>
      <c r="P730" t="s">
        <v>81</v>
      </c>
      <c r="Q730" t="s">
        <v>142</v>
      </c>
      <c r="R730" t="s">
        <v>80</v>
      </c>
      <c r="S730" t="s">
        <v>7567</v>
      </c>
      <c r="T730" t="s">
        <v>7568</v>
      </c>
      <c r="U730" t="s">
        <v>7569</v>
      </c>
      <c r="V730" t="s">
        <v>5860</v>
      </c>
      <c r="W730" t="s">
        <v>7570</v>
      </c>
      <c r="X730" t="s">
        <v>7571</v>
      </c>
      <c r="Y730" t="s">
        <v>7572</v>
      </c>
    </row>
    <row r="731" spans="1:25">
      <c r="A731" t="s">
        <v>7573</v>
      </c>
      <c r="B731" t="s">
        <v>5781</v>
      </c>
      <c r="C731" t="s">
        <v>38</v>
      </c>
      <c r="D731" t="s">
        <v>7574</v>
      </c>
      <c r="E731" t="s">
        <v>7575</v>
      </c>
      <c r="F731" t="s">
        <v>7576</v>
      </c>
      <c r="G731" t="s">
        <v>15</v>
      </c>
      <c r="H731" t="s">
        <v>122</v>
      </c>
      <c r="I731" t="s">
        <v>93</v>
      </c>
      <c r="J731" t="s">
        <v>1199</v>
      </c>
      <c r="K731" t="s">
        <v>334</v>
      </c>
      <c r="L731" t="s">
        <v>125</v>
      </c>
      <c r="M731" t="s">
        <v>3955</v>
      </c>
      <c r="N731" t="s">
        <v>7577</v>
      </c>
      <c r="O731" t="s">
        <v>677</v>
      </c>
      <c r="P731" t="s">
        <v>81</v>
      </c>
      <c r="Q731" t="s">
        <v>99</v>
      </c>
      <c r="R731" t="s">
        <v>7578</v>
      </c>
      <c r="S731" t="s">
        <v>7579</v>
      </c>
      <c r="T731" t="s">
        <v>80</v>
      </c>
      <c r="U731" t="s">
        <v>80</v>
      </c>
      <c r="V731" t="s">
        <v>1199</v>
      </c>
      <c r="W731" t="s">
        <v>7580</v>
      </c>
      <c r="X731" t="s">
        <v>7581</v>
      </c>
      <c r="Y731" t="s">
        <v>7582</v>
      </c>
    </row>
    <row r="732" spans="1:25">
      <c r="A732" t="s">
        <v>7583</v>
      </c>
      <c r="B732" t="s">
        <v>5781</v>
      </c>
      <c r="C732" t="s">
        <v>38</v>
      </c>
      <c r="D732" t="s">
        <v>7584</v>
      </c>
      <c r="E732" t="s">
        <v>7585</v>
      </c>
      <c r="F732" t="s">
        <v>7586</v>
      </c>
      <c r="G732" t="s">
        <v>15</v>
      </c>
      <c r="H732" t="s">
        <v>771</v>
      </c>
      <c r="I732" t="s">
        <v>93</v>
      </c>
      <c r="J732" t="s">
        <v>7587</v>
      </c>
      <c r="K732" t="s">
        <v>7588</v>
      </c>
      <c r="L732" t="s">
        <v>609</v>
      </c>
      <c r="M732" t="s">
        <v>2916</v>
      </c>
      <c r="N732" t="s">
        <v>253</v>
      </c>
      <c r="O732" t="s">
        <v>698</v>
      </c>
      <c r="P732" t="s">
        <v>81</v>
      </c>
      <c r="Q732" t="s">
        <v>114</v>
      </c>
      <c r="R732" t="s">
        <v>7589</v>
      </c>
      <c r="S732" t="s">
        <v>7590</v>
      </c>
      <c r="T732" t="s">
        <v>7591</v>
      </c>
      <c r="U732" t="s">
        <v>253</v>
      </c>
      <c r="V732" t="s">
        <v>7592</v>
      </c>
      <c r="W732" t="s">
        <v>172</v>
      </c>
      <c r="X732" t="s">
        <v>7593</v>
      </c>
      <c r="Y732" t="s">
        <v>7594</v>
      </c>
    </row>
    <row r="733" spans="1:25">
      <c r="A733" t="s">
        <v>7595</v>
      </c>
      <c r="B733" t="s">
        <v>5781</v>
      </c>
      <c r="C733" t="s">
        <v>38</v>
      </c>
      <c r="D733" t="s">
        <v>7596</v>
      </c>
      <c r="E733" t="s">
        <v>7597</v>
      </c>
      <c r="F733" t="s">
        <v>7598</v>
      </c>
      <c r="G733" t="s">
        <v>15</v>
      </c>
      <c r="H733" t="s">
        <v>7599</v>
      </c>
      <c r="I733" t="s">
        <v>93</v>
      </c>
      <c r="J733" t="s">
        <v>633</v>
      </c>
      <c r="K733" t="s">
        <v>433</v>
      </c>
      <c r="L733" t="s">
        <v>77</v>
      </c>
      <c r="M733" t="s">
        <v>7600</v>
      </c>
      <c r="N733" t="s">
        <v>7601</v>
      </c>
      <c r="O733" t="s">
        <v>450</v>
      </c>
      <c r="P733" t="s">
        <v>81</v>
      </c>
      <c r="Q733" t="s">
        <v>82</v>
      </c>
      <c r="R733" t="s">
        <v>7602</v>
      </c>
      <c r="S733" t="s">
        <v>7603</v>
      </c>
      <c r="T733" t="s">
        <v>100</v>
      </c>
      <c r="U733" t="s">
        <v>7604</v>
      </c>
      <c r="V733" t="s">
        <v>7605</v>
      </c>
      <c r="W733" t="s">
        <v>7606</v>
      </c>
      <c r="X733" t="s">
        <v>7607</v>
      </c>
      <c r="Y733" t="s">
        <v>7608</v>
      </c>
    </row>
    <row r="734" spans="1:25">
      <c r="A734" t="s">
        <v>7609</v>
      </c>
      <c r="B734" t="s">
        <v>5781</v>
      </c>
      <c r="C734" t="s">
        <v>38</v>
      </c>
      <c r="D734" t="s">
        <v>7610</v>
      </c>
      <c r="E734" t="s">
        <v>40</v>
      </c>
      <c r="F734" t="s">
        <v>7611</v>
      </c>
      <c r="G734" t="s">
        <v>15</v>
      </c>
      <c r="H734" t="s">
        <v>7612</v>
      </c>
      <c r="I734" t="s">
        <v>5796</v>
      </c>
      <c r="J734" t="s">
        <v>5944</v>
      </c>
      <c r="K734" t="s">
        <v>6148</v>
      </c>
      <c r="L734" t="s">
        <v>77</v>
      </c>
      <c r="M734" t="s">
        <v>78</v>
      </c>
      <c r="N734" t="s">
        <v>253</v>
      </c>
      <c r="O734" t="s">
        <v>6748</v>
      </c>
      <c r="P734" t="s">
        <v>81</v>
      </c>
      <c r="Q734" t="s">
        <v>82</v>
      </c>
      <c r="R734" t="s">
        <v>7613</v>
      </c>
      <c r="S734" t="s">
        <v>3342</v>
      </c>
      <c r="T734" t="s">
        <v>7614</v>
      </c>
      <c r="U734" t="s">
        <v>1094</v>
      </c>
      <c r="V734" t="s">
        <v>7615</v>
      </c>
      <c r="W734" t="s">
        <v>7616</v>
      </c>
      <c r="X734" t="s">
        <v>7617</v>
      </c>
      <c r="Y734" t="s">
        <v>172</v>
      </c>
    </row>
    <row r="735" spans="1:25">
      <c r="A735" t="s">
        <v>7618</v>
      </c>
      <c r="B735" t="s">
        <v>5781</v>
      </c>
      <c r="C735" t="s">
        <v>38</v>
      </c>
      <c r="D735" t="s">
        <v>7619</v>
      </c>
      <c r="E735" t="s">
        <v>7620</v>
      </c>
      <c r="F735" t="s">
        <v>7621</v>
      </c>
      <c r="G735" t="s">
        <v>15</v>
      </c>
      <c r="H735" t="s">
        <v>7622</v>
      </c>
      <c r="I735" t="s">
        <v>5796</v>
      </c>
      <c r="J735" t="s">
        <v>373</v>
      </c>
      <c r="K735" t="s">
        <v>1364</v>
      </c>
      <c r="L735" t="s">
        <v>77</v>
      </c>
      <c r="M735" t="s">
        <v>78</v>
      </c>
      <c r="N735" t="s">
        <v>7623</v>
      </c>
      <c r="O735" t="s">
        <v>677</v>
      </c>
      <c r="P735" t="s">
        <v>113</v>
      </c>
      <c r="Q735" t="s">
        <v>82</v>
      </c>
      <c r="R735" t="s">
        <v>80</v>
      </c>
      <c r="S735" t="s">
        <v>7624</v>
      </c>
      <c r="T735" t="s">
        <v>7625</v>
      </c>
      <c r="U735" t="s">
        <v>7626</v>
      </c>
      <c r="V735" t="s">
        <v>373</v>
      </c>
      <c r="W735" t="s">
        <v>80</v>
      </c>
      <c r="X735" t="s">
        <v>7627</v>
      </c>
      <c r="Y735" t="s">
        <v>80</v>
      </c>
    </row>
    <row r="736" spans="1:25">
      <c r="A736" t="s">
        <v>7628</v>
      </c>
      <c r="B736" t="s">
        <v>5781</v>
      </c>
      <c r="C736" t="s">
        <v>38</v>
      </c>
      <c r="D736" t="s">
        <v>7629</v>
      </c>
      <c r="E736" t="s">
        <v>7630</v>
      </c>
      <c r="F736" t="s">
        <v>7631</v>
      </c>
      <c r="G736" t="s">
        <v>15</v>
      </c>
      <c r="H736" t="s">
        <v>5459</v>
      </c>
      <c r="I736" t="s">
        <v>93</v>
      </c>
      <c r="J736" t="s">
        <v>123</v>
      </c>
      <c r="K736" t="s">
        <v>1102</v>
      </c>
      <c r="L736" t="s">
        <v>77</v>
      </c>
      <c r="M736" t="s">
        <v>308</v>
      </c>
      <c r="N736" t="s">
        <v>253</v>
      </c>
      <c r="O736" t="s">
        <v>310</v>
      </c>
      <c r="P736" t="s">
        <v>81</v>
      </c>
      <c r="Q736" t="s">
        <v>82</v>
      </c>
      <c r="R736" t="s">
        <v>7632</v>
      </c>
      <c r="S736" t="s">
        <v>7633</v>
      </c>
      <c r="T736" t="s">
        <v>5988</v>
      </c>
      <c r="U736" t="s">
        <v>7634</v>
      </c>
      <c r="V736" t="s">
        <v>6533</v>
      </c>
      <c r="W736" t="s">
        <v>80</v>
      </c>
      <c r="X736" t="s">
        <v>7635</v>
      </c>
      <c r="Y736" t="s">
        <v>80</v>
      </c>
    </row>
    <row r="737" spans="1:25">
      <c r="A737" t="s">
        <v>7636</v>
      </c>
      <c r="B737" t="s">
        <v>5781</v>
      </c>
      <c r="C737" t="s">
        <v>38</v>
      </c>
      <c r="D737" t="s">
        <v>7637</v>
      </c>
      <c r="E737" t="s">
        <v>7638</v>
      </c>
      <c r="F737" t="s">
        <v>7639</v>
      </c>
      <c r="G737" t="s">
        <v>15</v>
      </c>
      <c r="H737" t="s">
        <v>7640</v>
      </c>
      <c r="I737" t="s">
        <v>93</v>
      </c>
      <c r="J737" t="s">
        <v>2578</v>
      </c>
      <c r="K737" t="s">
        <v>2023</v>
      </c>
      <c r="L737" t="s">
        <v>125</v>
      </c>
      <c r="M737" t="s">
        <v>7641</v>
      </c>
      <c r="N737" t="s">
        <v>112</v>
      </c>
      <c r="O737" t="s">
        <v>80</v>
      </c>
      <c r="P737" t="s">
        <v>81</v>
      </c>
      <c r="Q737" t="s">
        <v>114</v>
      </c>
      <c r="R737" t="s">
        <v>80</v>
      </c>
      <c r="S737" t="s">
        <v>7641</v>
      </c>
      <c r="T737" t="s">
        <v>80</v>
      </c>
      <c r="U737" t="s">
        <v>80</v>
      </c>
      <c r="V737" t="s">
        <v>80</v>
      </c>
      <c r="W737" t="s">
        <v>80</v>
      </c>
      <c r="X737" t="s">
        <v>7642</v>
      </c>
      <c r="Y737" t="s">
        <v>80</v>
      </c>
    </row>
    <row r="738" spans="1:25">
      <c r="A738" t="s">
        <v>7643</v>
      </c>
      <c r="B738" t="s">
        <v>5781</v>
      </c>
      <c r="C738" t="s">
        <v>38</v>
      </c>
      <c r="D738" t="s">
        <v>7644</v>
      </c>
      <c r="E738" t="s">
        <v>7645</v>
      </c>
      <c r="F738" t="s">
        <v>7646</v>
      </c>
      <c r="G738" t="s">
        <v>15</v>
      </c>
      <c r="H738" t="s">
        <v>7647</v>
      </c>
      <c r="I738" t="s">
        <v>93</v>
      </c>
      <c r="J738" t="s">
        <v>633</v>
      </c>
      <c r="K738" t="s">
        <v>3426</v>
      </c>
      <c r="L738" t="s">
        <v>77</v>
      </c>
      <c r="M738" t="s">
        <v>7648</v>
      </c>
      <c r="N738" t="s">
        <v>535</v>
      </c>
      <c r="O738" t="s">
        <v>7649</v>
      </c>
      <c r="P738" t="s">
        <v>172</v>
      </c>
      <c r="Q738" t="s">
        <v>82</v>
      </c>
      <c r="R738" t="s">
        <v>7650</v>
      </c>
      <c r="S738" t="s">
        <v>7651</v>
      </c>
      <c r="T738" t="s">
        <v>7652</v>
      </c>
      <c r="U738" t="s">
        <v>7653</v>
      </c>
      <c r="V738" t="s">
        <v>2967</v>
      </c>
      <c r="W738" t="s">
        <v>7654</v>
      </c>
      <c r="X738" t="s">
        <v>7655</v>
      </c>
      <c r="Y738" t="s">
        <v>7656</v>
      </c>
    </row>
    <row r="739" spans="1:25">
      <c r="A739" t="s">
        <v>7657</v>
      </c>
      <c r="B739" t="s">
        <v>5781</v>
      </c>
      <c r="C739" t="s">
        <v>38</v>
      </c>
      <c r="D739" t="s">
        <v>7658</v>
      </c>
      <c r="E739" t="s">
        <v>7659</v>
      </c>
      <c r="F739" t="s">
        <v>7660</v>
      </c>
      <c r="G739" t="s">
        <v>15</v>
      </c>
      <c r="H739" t="s">
        <v>7661</v>
      </c>
      <c r="I739" t="s">
        <v>93</v>
      </c>
      <c r="J739" t="s">
        <v>389</v>
      </c>
      <c r="K739" t="s">
        <v>1102</v>
      </c>
      <c r="L739" t="s">
        <v>125</v>
      </c>
      <c r="M739" t="s">
        <v>845</v>
      </c>
      <c r="N739" t="s">
        <v>127</v>
      </c>
      <c r="O739" t="s">
        <v>80</v>
      </c>
      <c r="P739" t="s">
        <v>81</v>
      </c>
      <c r="Q739" t="s">
        <v>82</v>
      </c>
      <c r="R739" t="s">
        <v>7662</v>
      </c>
      <c r="S739" t="s">
        <v>7663</v>
      </c>
      <c r="T739" t="s">
        <v>80</v>
      </c>
      <c r="U739" t="s">
        <v>80</v>
      </c>
      <c r="V739" t="s">
        <v>80</v>
      </c>
      <c r="W739" t="s">
        <v>7664</v>
      </c>
      <c r="X739" t="s">
        <v>7665</v>
      </c>
      <c r="Y739" t="s">
        <v>80</v>
      </c>
    </row>
    <row r="740" ht="409.5" spans="1:25">
      <c r="A740" t="s">
        <v>7666</v>
      </c>
      <c r="B740" t="s">
        <v>5781</v>
      </c>
      <c r="C740" t="s">
        <v>38</v>
      </c>
      <c r="D740" t="s">
        <v>7667</v>
      </c>
      <c r="E740" t="s">
        <v>7668</v>
      </c>
      <c r="F740" t="s">
        <v>7669</v>
      </c>
      <c r="G740" t="s">
        <v>15</v>
      </c>
      <c r="H740" t="s">
        <v>7670</v>
      </c>
      <c r="I740" t="s">
        <v>93</v>
      </c>
      <c r="J740" t="s">
        <v>7587</v>
      </c>
      <c r="K740" t="s">
        <v>7588</v>
      </c>
      <c r="L740" t="s">
        <v>125</v>
      </c>
      <c r="M740" t="s">
        <v>6199</v>
      </c>
      <c r="N740" t="s">
        <v>253</v>
      </c>
      <c r="O740" t="s">
        <v>698</v>
      </c>
      <c r="P740" t="s">
        <v>81</v>
      </c>
      <c r="Q740" t="s">
        <v>99</v>
      </c>
      <c r="R740" t="s">
        <v>7671</v>
      </c>
      <c r="S740" t="s">
        <v>7672</v>
      </c>
      <c r="T740" t="s">
        <v>7591</v>
      </c>
      <c r="U740" t="s">
        <v>253</v>
      </c>
      <c r="V740" t="s">
        <v>7673</v>
      </c>
      <c r="W740" t="s">
        <v>546</v>
      </c>
      <c r="X740" s="1" t="s">
        <v>7674</v>
      </c>
      <c r="Y740" t="s">
        <v>7675</v>
      </c>
    </row>
    <row r="741" spans="1:25">
      <c r="A741" t="s">
        <v>7676</v>
      </c>
      <c r="B741" t="s">
        <v>5781</v>
      </c>
      <c r="C741" t="s">
        <v>38</v>
      </c>
      <c r="D741" t="s">
        <v>7677</v>
      </c>
      <c r="E741" t="s">
        <v>7678</v>
      </c>
      <c r="F741" t="s">
        <v>7679</v>
      </c>
      <c r="G741" t="s">
        <v>15</v>
      </c>
      <c r="H741" t="s">
        <v>7680</v>
      </c>
      <c r="I741" t="s">
        <v>93</v>
      </c>
      <c r="J741" t="s">
        <v>7681</v>
      </c>
      <c r="K741" t="s">
        <v>139</v>
      </c>
      <c r="L741" t="s">
        <v>77</v>
      </c>
      <c r="M741" t="s">
        <v>1407</v>
      </c>
      <c r="N741" t="s">
        <v>4879</v>
      </c>
      <c r="O741" t="s">
        <v>80</v>
      </c>
      <c r="P741" t="s">
        <v>81</v>
      </c>
      <c r="Q741" t="s">
        <v>201</v>
      </c>
      <c r="R741" t="s">
        <v>80</v>
      </c>
      <c r="S741" t="s">
        <v>7682</v>
      </c>
      <c r="T741" t="s">
        <v>6027</v>
      </c>
      <c r="U741" t="s">
        <v>336</v>
      </c>
      <c r="V741" t="s">
        <v>80</v>
      </c>
      <c r="W741" t="s">
        <v>80</v>
      </c>
      <c r="X741" t="s">
        <v>7683</v>
      </c>
      <c r="Y741" t="s">
        <v>80</v>
      </c>
    </row>
    <row r="742" spans="1:25">
      <c r="A742" t="s">
        <v>7684</v>
      </c>
      <c r="B742" t="s">
        <v>5781</v>
      </c>
      <c r="C742" t="s">
        <v>38</v>
      </c>
      <c r="D742" t="s">
        <v>7685</v>
      </c>
      <c r="E742" t="s">
        <v>7686</v>
      </c>
      <c r="F742" t="s">
        <v>7687</v>
      </c>
      <c r="G742" t="s">
        <v>15</v>
      </c>
      <c r="H742" t="s">
        <v>7688</v>
      </c>
      <c r="I742" t="s">
        <v>93</v>
      </c>
      <c r="J742" t="s">
        <v>447</v>
      </c>
      <c r="K742" t="s">
        <v>7689</v>
      </c>
      <c r="L742" t="s">
        <v>125</v>
      </c>
      <c r="M742" t="s">
        <v>643</v>
      </c>
      <c r="N742" t="s">
        <v>243</v>
      </c>
      <c r="O742" t="s">
        <v>80</v>
      </c>
      <c r="P742" t="s">
        <v>81</v>
      </c>
      <c r="Q742" t="s">
        <v>114</v>
      </c>
      <c r="R742" t="s">
        <v>80</v>
      </c>
      <c r="S742" t="s">
        <v>7690</v>
      </c>
      <c r="T742" t="s">
        <v>2287</v>
      </c>
      <c r="U742" t="s">
        <v>80</v>
      </c>
      <c r="V742" t="s">
        <v>3687</v>
      </c>
      <c r="W742" t="s">
        <v>7691</v>
      </c>
      <c r="X742" t="s">
        <v>7692</v>
      </c>
      <c r="Y742" t="s">
        <v>80</v>
      </c>
    </row>
    <row r="743" spans="1:25">
      <c r="A743" t="s">
        <v>7693</v>
      </c>
      <c r="B743" t="s">
        <v>5781</v>
      </c>
      <c r="C743" t="s">
        <v>38</v>
      </c>
      <c r="D743" t="s">
        <v>7694</v>
      </c>
      <c r="E743" t="s">
        <v>7695</v>
      </c>
      <c r="F743" t="s">
        <v>7696</v>
      </c>
      <c r="G743" t="s">
        <v>15</v>
      </c>
      <c r="H743" t="s">
        <v>1207</v>
      </c>
      <c r="I743" t="s">
        <v>93</v>
      </c>
      <c r="J743" t="s">
        <v>3439</v>
      </c>
      <c r="K743" t="s">
        <v>307</v>
      </c>
      <c r="L743" t="s">
        <v>125</v>
      </c>
      <c r="M743" t="s">
        <v>3955</v>
      </c>
      <c r="N743" t="s">
        <v>7697</v>
      </c>
      <c r="O743" t="s">
        <v>461</v>
      </c>
      <c r="P743" t="s">
        <v>81</v>
      </c>
      <c r="Q743" t="s">
        <v>99</v>
      </c>
      <c r="R743" t="s">
        <v>7698</v>
      </c>
      <c r="S743" t="s">
        <v>7699</v>
      </c>
      <c r="T743" t="s">
        <v>6027</v>
      </c>
      <c r="U743" t="s">
        <v>4576</v>
      </c>
      <c r="V743" t="s">
        <v>7700</v>
      </c>
      <c r="W743" t="s">
        <v>80</v>
      </c>
      <c r="X743" t="s">
        <v>7701</v>
      </c>
      <c r="Y743" t="s">
        <v>80</v>
      </c>
    </row>
    <row r="744" spans="1:25">
      <c r="A744" t="s">
        <v>7702</v>
      </c>
      <c r="B744" t="s">
        <v>5781</v>
      </c>
      <c r="C744" t="s">
        <v>38</v>
      </c>
      <c r="D744" t="s">
        <v>7703</v>
      </c>
      <c r="E744" t="s">
        <v>7704</v>
      </c>
      <c r="F744" t="s">
        <v>7705</v>
      </c>
      <c r="G744" t="s">
        <v>15</v>
      </c>
      <c r="H744" t="s">
        <v>2362</v>
      </c>
      <c r="I744" t="s">
        <v>5796</v>
      </c>
      <c r="J744" t="s">
        <v>7706</v>
      </c>
      <c r="K744" t="s">
        <v>6531</v>
      </c>
      <c r="L744" t="s">
        <v>77</v>
      </c>
      <c r="M744" t="s">
        <v>7707</v>
      </c>
      <c r="N744" t="s">
        <v>392</v>
      </c>
      <c r="O744" t="s">
        <v>2000</v>
      </c>
      <c r="P744" t="s">
        <v>200</v>
      </c>
      <c r="Q744" t="s">
        <v>82</v>
      </c>
      <c r="R744" t="s">
        <v>7708</v>
      </c>
      <c r="S744" t="s">
        <v>7709</v>
      </c>
      <c r="T744" t="s">
        <v>6027</v>
      </c>
      <c r="U744" t="s">
        <v>336</v>
      </c>
      <c r="V744" t="s">
        <v>7710</v>
      </c>
      <c r="W744" t="s">
        <v>7711</v>
      </c>
      <c r="X744" t="s">
        <v>7712</v>
      </c>
      <c r="Y744" t="s">
        <v>7713</v>
      </c>
    </row>
    <row r="745" spans="1:25">
      <c r="A745" t="s">
        <v>7714</v>
      </c>
      <c r="B745" t="s">
        <v>5781</v>
      </c>
      <c r="C745" t="s">
        <v>38</v>
      </c>
      <c r="D745" t="s">
        <v>7715</v>
      </c>
      <c r="E745" t="s">
        <v>7716</v>
      </c>
      <c r="F745" t="s">
        <v>7717</v>
      </c>
      <c r="G745" t="s">
        <v>15</v>
      </c>
      <c r="H745" t="s">
        <v>7718</v>
      </c>
      <c r="I745" t="s">
        <v>5796</v>
      </c>
      <c r="J745" t="s">
        <v>2406</v>
      </c>
      <c r="K745" t="s">
        <v>6531</v>
      </c>
      <c r="L745" t="s">
        <v>125</v>
      </c>
      <c r="M745" t="s">
        <v>419</v>
      </c>
      <c r="N745" t="s">
        <v>535</v>
      </c>
      <c r="O745" t="s">
        <v>310</v>
      </c>
      <c r="P745" t="s">
        <v>81</v>
      </c>
      <c r="Q745" t="s">
        <v>114</v>
      </c>
      <c r="R745" t="s">
        <v>7719</v>
      </c>
      <c r="S745" t="s">
        <v>7720</v>
      </c>
      <c r="T745" t="s">
        <v>172</v>
      </c>
      <c r="U745" t="s">
        <v>172</v>
      </c>
      <c r="V745" t="s">
        <v>3069</v>
      </c>
      <c r="W745" t="s">
        <v>546</v>
      </c>
      <c r="X745" t="s">
        <v>7721</v>
      </c>
      <c r="Y745" t="s">
        <v>7722</v>
      </c>
    </row>
    <row r="746" spans="1:25">
      <c r="A746" t="s">
        <v>7723</v>
      </c>
      <c r="B746" t="s">
        <v>5781</v>
      </c>
      <c r="C746" t="s">
        <v>38</v>
      </c>
      <c r="D746" t="s">
        <v>7724</v>
      </c>
      <c r="E746" t="s">
        <v>7725</v>
      </c>
      <c r="F746" t="s">
        <v>7726</v>
      </c>
      <c r="G746" t="s">
        <v>15</v>
      </c>
      <c r="H746" t="s">
        <v>7727</v>
      </c>
      <c r="I746" t="s">
        <v>5834</v>
      </c>
      <c r="J746" t="s">
        <v>306</v>
      </c>
      <c r="K746" t="s">
        <v>5835</v>
      </c>
      <c r="L746" t="s">
        <v>77</v>
      </c>
      <c r="M746" t="s">
        <v>7728</v>
      </c>
      <c r="N746" t="s">
        <v>127</v>
      </c>
      <c r="O746" t="s">
        <v>1742</v>
      </c>
      <c r="P746" t="s">
        <v>81</v>
      </c>
      <c r="Q746" t="s">
        <v>82</v>
      </c>
      <c r="R746" t="s">
        <v>7729</v>
      </c>
      <c r="S746" t="s">
        <v>7728</v>
      </c>
      <c r="T746" t="s">
        <v>6027</v>
      </c>
      <c r="U746" t="s">
        <v>127</v>
      </c>
      <c r="V746" t="s">
        <v>7730</v>
      </c>
      <c r="W746" t="s">
        <v>2413</v>
      </c>
      <c r="X746" t="s">
        <v>7731</v>
      </c>
      <c r="Y746" t="s">
        <v>7732</v>
      </c>
    </row>
    <row r="747" spans="1:25">
      <c r="A747" t="s">
        <v>7733</v>
      </c>
      <c r="B747" t="s">
        <v>5781</v>
      </c>
      <c r="C747" t="s">
        <v>38</v>
      </c>
      <c r="D747" t="s">
        <v>7734</v>
      </c>
      <c r="E747" t="s">
        <v>7735</v>
      </c>
      <c r="F747" t="s">
        <v>7736</v>
      </c>
      <c r="G747" t="s">
        <v>15</v>
      </c>
      <c r="H747" t="s">
        <v>7737</v>
      </c>
      <c r="I747" t="s">
        <v>93</v>
      </c>
      <c r="J747" t="s">
        <v>1189</v>
      </c>
      <c r="K747" t="s">
        <v>7738</v>
      </c>
      <c r="L747" t="s">
        <v>125</v>
      </c>
      <c r="M747" t="s">
        <v>3955</v>
      </c>
      <c r="N747" t="s">
        <v>1408</v>
      </c>
      <c r="O747" t="s">
        <v>461</v>
      </c>
      <c r="P747" t="s">
        <v>81</v>
      </c>
      <c r="Q747" t="s">
        <v>99</v>
      </c>
      <c r="R747" t="s">
        <v>80</v>
      </c>
      <c r="S747" t="s">
        <v>7739</v>
      </c>
      <c r="T747" t="s">
        <v>80</v>
      </c>
      <c r="U747" t="s">
        <v>80</v>
      </c>
      <c r="V747" t="s">
        <v>7740</v>
      </c>
      <c r="W747" t="s">
        <v>80</v>
      </c>
      <c r="X747" t="s">
        <v>7741</v>
      </c>
      <c r="Y747" t="s">
        <v>80</v>
      </c>
    </row>
    <row r="748" spans="1:25">
      <c r="A748" t="s">
        <v>7742</v>
      </c>
      <c r="B748" t="s">
        <v>5781</v>
      </c>
      <c r="C748" t="s">
        <v>38</v>
      </c>
      <c r="D748" t="s">
        <v>7743</v>
      </c>
      <c r="E748" t="s">
        <v>7744</v>
      </c>
      <c r="F748" t="s">
        <v>7745</v>
      </c>
      <c r="G748" t="s">
        <v>15</v>
      </c>
      <c r="H748" t="s">
        <v>7746</v>
      </c>
      <c r="I748" t="s">
        <v>5796</v>
      </c>
      <c r="J748" t="s">
        <v>373</v>
      </c>
      <c r="K748" t="s">
        <v>5798</v>
      </c>
      <c r="L748" t="s">
        <v>77</v>
      </c>
      <c r="M748" t="s">
        <v>335</v>
      </c>
      <c r="N748" t="s">
        <v>1649</v>
      </c>
      <c r="O748" t="s">
        <v>7747</v>
      </c>
      <c r="P748" t="s">
        <v>81</v>
      </c>
      <c r="Q748" t="s">
        <v>99</v>
      </c>
      <c r="R748" t="s">
        <v>7748</v>
      </c>
      <c r="S748" t="s">
        <v>7749</v>
      </c>
      <c r="T748" t="s">
        <v>7750</v>
      </c>
      <c r="U748" t="s">
        <v>7751</v>
      </c>
      <c r="V748" t="s">
        <v>373</v>
      </c>
      <c r="W748" t="s">
        <v>80</v>
      </c>
      <c r="X748" t="s">
        <v>7752</v>
      </c>
      <c r="Y748" t="s">
        <v>80</v>
      </c>
    </row>
    <row r="749" spans="1:25">
      <c r="A749" t="s">
        <v>7753</v>
      </c>
      <c r="B749" t="s">
        <v>5781</v>
      </c>
      <c r="C749" t="s">
        <v>38</v>
      </c>
      <c r="D749" t="s">
        <v>7754</v>
      </c>
      <c r="E749" t="s">
        <v>7755</v>
      </c>
      <c r="F749" t="s">
        <v>7756</v>
      </c>
      <c r="G749" t="s">
        <v>15</v>
      </c>
      <c r="H749" t="s">
        <v>7757</v>
      </c>
      <c r="I749" t="s">
        <v>93</v>
      </c>
      <c r="J749" t="s">
        <v>1189</v>
      </c>
      <c r="K749" t="s">
        <v>7738</v>
      </c>
      <c r="L749" t="s">
        <v>125</v>
      </c>
      <c r="M749" t="s">
        <v>3955</v>
      </c>
      <c r="N749" t="s">
        <v>1408</v>
      </c>
      <c r="O749" t="s">
        <v>461</v>
      </c>
      <c r="P749" t="s">
        <v>113</v>
      </c>
      <c r="Q749" t="s">
        <v>7758</v>
      </c>
      <c r="R749" t="s">
        <v>80</v>
      </c>
      <c r="S749" t="s">
        <v>7759</v>
      </c>
      <c r="T749" t="s">
        <v>80</v>
      </c>
      <c r="U749" t="s">
        <v>80</v>
      </c>
      <c r="V749" t="s">
        <v>80</v>
      </c>
      <c r="W749" t="s">
        <v>80</v>
      </c>
      <c r="X749" t="s">
        <v>7760</v>
      </c>
      <c r="Y749" t="s">
        <v>80</v>
      </c>
    </row>
    <row r="750" spans="1:25">
      <c r="A750" t="s">
        <v>7761</v>
      </c>
      <c r="B750" t="s">
        <v>5781</v>
      </c>
      <c r="C750" t="s">
        <v>38</v>
      </c>
      <c r="D750" t="s">
        <v>7762</v>
      </c>
      <c r="E750" t="s">
        <v>7763</v>
      </c>
      <c r="F750" t="s">
        <v>7764</v>
      </c>
      <c r="G750" t="s">
        <v>15</v>
      </c>
      <c r="H750" t="s">
        <v>6279</v>
      </c>
      <c r="I750" t="s">
        <v>5796</v>
      </c>
      <c r="J750" t="s">
        <v>373</v>
      </c>
      <c r="K750" t="s">
        <v>5798</v>
      </c>
      <c r="L750" t="s">
        <v>77</v>
      </c>
      <c r="M750" t="s">
        <v>407</v>
      </c>
      <c r="N750" t="s">
        <v>4302</v>
      </c>
      <c r="O750" t="s">
        <v>677</v>
      </c>
      <c r="P750" t="s">
        <v>942</v>
      </c>
      <c r="Q750" t="s">
        <v>114</v>
      </c>
      <c r="R750" t="s">
        <v>80</v>
      </c>
      <c r="S750" t="s">
        <v>7765</v>
      </c>
      <c r="T750" t="s">
        <v>7766</v>
      </c>
      <c r="U750" t="s">
        <v>7767</v>
      </c>
      <c r="V750" t="s">
        <v>7768</v>
      </c>
      <c r="W750" t="s">
        <v>7769</v>
      </c>
      <c r="X750" t="s">
        <v>7770</v>
      </c>
      <c r="Y750" t="s">
        <v>7771</v>
      </c>
    </row>
    <row r="751" spans="1:25">
      <c r="A751" t="s">
        <v>7772</v>
      </c>
      <c r="B751" t="s">
        <v>5781</v>
      </c>
      <c r="C751" t="s">
        <v>38</v>
      </c>
      <c r="D751" t="s">
        <v>7773</v>
      </c>
      <c r="E751" t="s">
        <v>7774</v>
      </c>
      <c r="F751" t="s">
        <v>7775</v>
      </c>
      <c r="G751" t="s">
        <v>15</v>
      </c>
      <c r="H751" t="s">
        <v>7776</v>
      </c>
      <c r="I751" t="s">
        <v>5796</v>
      </c>
      <c r="J751" t="s">
        <v>522</v>
      </c>
      <c r="K751" t="s">
        <v>7777</v>
      </c>
      <c r="L751" t="s">
        <v>125</v>
      </c>
      <c r="M751" t="s">
        <v>7778</v>
      </c>
      <c r="N751" t="s">
        <v>1459</v>
      </c>
      <c r="O751" t="s">
        <v>80</v>
      </c>
      <c r="P751" t="s">
        <v>113</v>
      </c>
      <c r="Q751" t="s">
        <v>82</v>
      </c>
      <c r="R751" t="s">
        <v>80</v>
      </c>
      <c r="S751" t="s">
        <v>7779</v>
      </c>
      <c r="T751" t="s">
        <v>2287</v>
      </c>
      <c r="U751" t="s">
        <v>5883</v>
      </c>
      <c r="V751" t="s">
        <v>7780</v>
      </c>
      <c r="W751" t="s">
        <v>80</v>
      </c>
      <c r="X751" t="s">
        <v>7781</v>
      </c>
      <c r="Y751" t="s">
        <v>7782</v>
      </c>
    </row>
    <row r="752" spans="1:25">
      <c r="A752" t="s">
        <v>7783</v>
      </c>
      <c r="B752" t="s">
        <v>5781</v>
      </c>
      <c r="C752" t="s">
        <v>38</v>
      </c>
      <c r="D752" t="s">
        <v>7784</v>
      </c>
      <c r="E752" t="s">
        <v>7785</v>
      </c>
      <c r="F752" t="s">
        <v>7786</v>
      </c>
      <c r="G752" t="s">
        <v>15</v>
      </c>
      <c r="H752" t="s">
        <v>7787</v>
      </c>
      <c r="I752" t="s">
        <v>5796</v>
      </c>
      <c r="J752" t="s">
        <v>6015</v>
      </c>
      <c r="K752" t="s">
        <v>1364</v>
      </c>
      <c r="L752" t="s">
        <v>125</v>
      </c>
      <c r="M752" t="s">
        <v>7788</v>
      </c>
      <c r="N752" t="s">
        <v>253</v>
      </c>
      <c r="O752" t="s">
        <v>80</v>
      </c>
      <c r="P752" t="s">
        <v>81</v>
      </c>
      <c r="Q752" t="s">
        <v>99</v>
      </c>
      <c r="R752" t="s">
        <v>80</v>
      </c>
      <c r="S752" t="s">
        <v>7789</v>
      </c>
      <c r="T752" t="s">
        <v>172</v>
      </c>
      <c r="U752" t="s">
        <v>80</v>
      </c>
      <c r="V752" t="s">
        <v>80</v>
      </c>
      <c r="W752" t="s">
        <v>7790</v>
      </c>
      <c r="X752" t="s">
        <v>7791</v>
      </c>
      <c r="Y752" t="s">
        <v>80</v>
      </c>
    </row>
    <row r="753" spans="1:25">
      <c r="A753" t="s">
        <v>7792</v>
      </c>
      <c r="B753" t="s">
        <v>5781</v>
      </c>
      <c r="C753" t="s">
        <v>38</v>
      </c>
      <c r="D753" t="s">
        <v>7793</v>
      </c>
      <c r="E753" t="s">
        <v>7794</v>
      </c>
      <c r="F753" t="s">
        <v>7795</v>
      </c>
      <c r="G753" t="s">
        <v>15</v>
      </c>
      <c r="H753" t="s">
        <v>6424</v>
      </c>
      <c r="I753" t="s">
        <v>5834</v>
      </c>
      <c r="J753" t="s">
        <v>306</v>
      </c>
      <c r="K753" t="s">
        <v>334</v>
      </c>
      <c r="L753" t="s">
        <v>77</v>
      </c>
      <c r="M753" t="s">
        <v>7796</v>
      </c>
      <c r="N753" t="s">
        <v>233</v>
      </c>
      <c r="O753" t="s">
        <v>254</v>
      </c>
      <c r="P753" t="s">
        <v>113</v>
      </c>
      <c r="Q753" t="s">
        <v>142</v>
      </c>
      <c r="R753" t="s">
        <v>80</v>
      </c>
      <c r="S753" t="s">
        <v>7797</v>
      </c>
      <c r="T753" t="s">
        <v>7798</v>
      </c>
      <c r="U753" t="s">
        <v>80</v>
      </c>
      <c r="V753" t="s">
        <v>80</v>
      </c>
      <c r="W753" t="s">
        <v>80</v>
      </c>
      <c r="X753" t="s">
        <v>7799</v>
      </c>
      <c r="Y753" t="s">
        <v>7800</v>
      </c>
    </row>
    <row r="754" spans="1:25">
      <c r="A754" t="s">
        <v>7801</v>
      </c>
      <c r="B754" t="s">
        <v>5781</v>
      </c>
      <c r="C754" t="s">
        <v>38</v>
      </c>
      <c r="D754" t="s">
        <v>7802</v>
      </c>
      <c r="E754" t="s">
        <v>7803</v>
      </c>
      <c r="F754" t="s">
        <v>7804</v>
      </c>
      <c r="G754" t="s">
        <v>15</v>
      </c>
      <c r="H754" t="s">
        <v>7805</v>
      </c>
      <c r="I754" t="s">
        <v>93</v>
      </c>
      <c r="J754" t="s">
        <v>2578</v>
      </c>
      <c r="K754" t="s">
        <v>139</v>
      </c>
      <c r="L754" t="s">
        <v>77</v>
      </c>
      <c r="M754" t="s">
        <v>374</v>
      </c>
      <c r="N754" t="s">
        <v>581</v>
      </c>
      <c r="O754" t="s">
        <v>80</v>
      </c>
      <c r="P754" t="s">
        <v>200</v>
      </c>
      <c r="Q754" t="s">
        <v>142</v>
      </c>
      <c r="R754" t="s">
        <v>80</v>
      </c>
      <c r="S754" t="s">
        <v>7806</v>
      </c>
      <c r="T754" t="s">
        <v>80</v>
      </c>
      <c r="U754" t="s">
        <v>80</v>
      </c>
      <c r="V754" t="s">
        <v>80</v>
      </c>
      <c r="W754" t="s">
        <v>80</v>
      </c>
      <c r="X754" t="s">
        <v>7807</v>
      </c>
      <c r="Y754" t="s">
        <v>7808</v>
      </c>
    </row>
    <row r="755" spans="1:25">
      <c r="A755" t="s">
        <v>7809</v>
      </c>
      <c r="B755" t="s">
        <v>5781</v>
      </c>
      <c r="C755" t="s">
        <v>38</v>
      </c>
      <c r="D755" t="s">
        <v>7810</v>
      </c>
      <c r="E755" t="s">
        <v>7811</v>
      </c>
      <c r="F755" t="s">
        <v>7812</v>
      </c>
      <c r="G755" t="s">
        <v>15</v>
      </c>
      <c r="H755" t="s">
        <v>2513</v>
      </c>
      <c r="I755" t="s">
        <v>93</v>
      </c>
      <c r="J755" t="s">
        <v>406</v>
      </c>
      <c r="K755" t="s">
        <v>2351</v>
      </c>
      <c r="L755" t="s">
        <v>125</v>
      </c>
      <c r="M755" t="s">
        <v>5343</v>
      </c>
      <c r="N755" t="s">
        <v>6862</v>
      </c>
      <c r="O755" t="s">
        <v>2877</v>
      </c>
      <c r="P755" t="s">
        <v>81</v>
      </c>
      <c r="Q755" t="s">
        <v>82</v>
      </c>
      <c r="R755" t="s">
        <v>7813</v>
      </c>
      <c r="S755" t="s">
        <v>7814</v>
      </c>
      <c r="T755" t="s">
        <v>396</v>
      </c>
      <c r="U755" t="s">
        <v>7815</v>
      </c>
      <c r="V755" t="s">
        <v>7816</v>
      </c>
      <c r="W755" t="s">
        <v>172</v>
      </c>
      <c r="X755" t="s">
        <v>7817</v>
      </c>
      <c r="Y755" t="s">
        <v>7818</v>
      </c>
    </row>
    <row r="756" spans="1:25">
      <c r="A756" t="s">
        <v>7819</v>
      </c>
      <c r="B756" t="s">
        <v>5781</v>
      </c>
      <c r="C756" t="s">
        <v>38</v>
      </c>
      <c r="D756" t="s">
        <v>7820</v>
      </c>
      <c r="E756" t="s">
        <v>7821</v>
      </c>
      <c r="F756" t="s">
        <v>7822</v>
      </c>
      <c r="G756" t="s">
        <v>15</v>
      </c>
      <c r="H756" t="s">
        <v>7823</v>
      </c>
      <c r="I756" t="s">
        <v>93</v>
      </c>
      <c r="J756" t="s">
        <v>3680</v>
      </c>
      <c r="K756" t="s">
        <v>2117</v>
      </c>
      <c r="L756" t="s">
        <v>77</v>
      </c>
      <c r="M756" t="s">
        <v>7824</v>
      </c>
      <c r="N756" t="s">
        <v>1336</v>
      </c>
      <c r="O756" t="s">
        <v>80</v>
      </c>
      <c r="P756" t="s">
        <v>81</v>
      </c>
      <c r="Q756" t="s">
        <v>82</v>
      </c>
      <c r="R756" t="s">
        <v>80</v>
      </c>
      <c r="S756" t="s">
        <v>7825</v>
      </c>
      <c r="T756" t="s">
        <v>80</v>
      </c>
      <c r="U756" t="s">
        <v>80</v>
      </c>
      <c r="V756" t="s">
        <v>80</v>
      </c>
      <c r="W756" t="s">
        <v>80</v>
      </c>
      <c r="X756" t="s">
        <v>7826</v>
      </c>
      <c r="Y756" t="s">
        <v>80</v>
      </c>
    </row>
    <row r="757" spans="1:25">
      <c r="A757" t="s">
        <v>7827</v>
      </c>
      <c r="B757" t="s">
        <v>5781</v>
      </c>
      <c r="C757" t="s">
        <v>38</v>
      </c>
      <c r="D757" t="s">
        <v>7828</v>
      </c>
      <c r="E757" t="s">
        <v>7829</v>
      </c>
      <c r="F757" t="s">
        <v>7830</v>
      </c>
      <c r="G757" t="s">
        <v>15</v>
      </c>
      <c r="H757" t="s">
        <v>7831</v>
      </c>
      <c r="I757" t="s">
        <v>5796</v>
      </c>
      <c r="J757" t="s">
        <v>5966</v>
      </c>
      <c r="K757" t="s">
        <v>5945</v>
      </c>
      <c r="L757" t="s">
        <v>77</v>
      </c>
      <c r="M757" t="s">
        <v>78</v>
      </c>
      <c r="N757" t="s">
        <v>199</v>
      </c>
      <c r="O757" t="s">
        <v>254</v>
      </c>
      <c r="P757" t="s">
        <v>172</v>
      </c>
      <c r="Q757" t="s">
        <v>82</v>
      </c>
      <c r="R757" t="s">
        <v>7832</v>
      </c>
      <c r="S757" t="s">
        <v>7833</v>
      </c>
      <c r="T757" t="s">
        <v>3474</v>
      </c>
      <c r="U757" t="s">
        <v>545</v>
      </c>
      <c r="V757" t="s">
        <v>5966</v>
      </c>
      <c r="W757" t="s">
        <v>2413</v>
      </c>
      <c r="X757" t="s">
        <v>7834</v>
      </c>
      <c r="Y757" t="s">
        <v>7835</v>
      </c>
    </row>
    <row r="758" spans="1:25">
      <c r="A758" t="s">
        <v>7836</v>
      </c>
      <c r="B758" t="s">
        <v>5781</v>
      </c>
      <c r="C758" t="s">
        <v>38</v>
      </c>
      <c r="D758" t="s">
        <v>7837</v>
      </c>
      <c r="E758" t="s">
        <v>7838</v>
      </c>
      <c r="F758" t="s">
        <v>7839</v>
      </c>
      <c r="G758" t="s">
        <v>15</v>
      </c>
      <c r="H758" t="s">
        <v>7840</v>
      </c>
      <c r="I758" t="s">
        <v>5796</v>
      </c>
      <c r="J758" t="s">
        <v>2406</v>
      </c>
      <c r="K758" t="s">
        <v>6531</v>
      </c>
      <c r="L758" t="s">
        <v>77</v>
      </c>
      <c r="M758" t="s">
        <v>7841</v>
      </c>
      <c r="N758" t="s">
        <v>7842</v>
      </c>
      <c r="O758" t="s">
        <v>7843</v>
      </c>
      <c r="P758" t="s">
        <v>81</v>
      </c>
      <c r="Q758" t="s">
        <v>99</v>
      </c>
      <c r="R758" t="s">
        <v>7844</v>
      </c>
      <c r="S758" t="s">
        <v>7845</v>
      </c>
      <c r="T758" t="s">
        <v>6027</v>
      </c>
      <c r="U758" t="s">
        <v>5948</v>
      </c>
      <c r="V758" t="s">
        <v>6622</v>
      </c>
      <c r="W758" t="s">
        <v>7846</v>
      </c>
      <c r="X758" t="s">
        <v>7847</v>
      </c>
      <c r="Y758" t="s">
        <v>7848</v>
      </c>
    </row>
    <row r="759" spans="1:25">
      <c r="A759" t="s">
        <v>7849</v>
      </c>
      <c r="B759" t="s">
        <v>5781</v>
      </c>
      <c r="C759" t="s">
        <v>38</v>
      </c>
      <c r="D759" t="s">
        <v>7850</v>
      </c>
      <c r="E759" t="s">
        <v>7851</v>
      </c>
      <c r="F759" t="s">
        <v>7852</v>
      </c>
      <c r="G759" t="s">
        <v>15</v>
      </c>
      <c r="H759" t="s">
        <v>7853</v>
      </c>
      <c r="I759" t="s">
        <v>93</v>
      </c>
      <c r="J759" t="s">
        <v>2470</v>
      </c>
      <c r="K759" t="s">
        <v>7854</v>
      </c>
      <c r="L759" t="s">
        <v>77</v>
      </c>
      <c r="M759" t="s">
        <v>7855</v>
      </c>
      <c r="N759" t="s">
        <v>1347</v>
      </c>
      <c r="O759" t="s">
        <v>80</v>
      </c>
      <c r="P759" t="s">
        <v>942</v>
      </c>
      <c r="Q759" t="s">
        <v>142</v>
      </c>
      <c r="R759" t="s">
        <v>80</v>
      </c>
      <c r="S759" t="s">
        <v>7855</v>
      </c>
      <c r="T759" t="s">
        <v>7856</v>
      </c>
      <c r="U759" t="s">
        <v>2824</v>
      </c>
      <c r="V759" t="s">
        <v>478</v>
      </c>
      <c r="W759" t="s">
        <v>80</v>
      </c>
      <c r="X759" t="s">
        <v>7857</v>
      </c>
      <c r="Y759" t="s">
        <v>7858</v>
      </c>
    </row>
    <row r="760" spans="1:25">
      <c r="A760" t="s">
        <v>7859</v>
      </c>
      <c r="B760" t="s">
        <v>5781</v>
      </c>
      <c r="C760" t="s">
        <v>38</v>
      </c>
      <c r="D760" t="s">
        <v>7860</v>
      </c>
      <c r="E760" t="s">
        <v>7861</v>
      </c>
      <c r="F760" t="s">
        <v>7862</v>
      </c>
      <c r="G760" t="s">
        <v>15</v>
      </c>
      <c r="H760" t="s">
        <v>7863</v>
      </c>
      <c r="I760" t="s">
        <v>93</v>
      </c>
      <c r="J760" t="s">
        <v>1089</v>
      </c>
      <c r="K760" t="s">
        <v>2654</v>
      </c>
      <c r="L760" t="s">
        <v>77</v>
      </c>
      <c r="M760" t="s">
        <v>3780</v>
      </c>
      <c r="N760" t="s">
        <v>112</v>
      </c>
      <c r="O760" t="s">
        <v>80</v>
      </c>
      <c r="P760" t="s">
        <v>81</v>
      </c>
      <c r="Q760" t="s">
        <v>142</v>
      </c>
      <c r="R760" t="s">
        <v>80</v>
      </c>
      <c r="S760" t="s">
        <v>7864</v>
      </c>
      <c r="T760" t="s">
        <v>764</v>
      </c>
      <c r="U760" t="s">
        <v>112</v>
      </c>
      <c r="V760" t="s">
        <v>222</v>
      </c>
      <c r="W760" t="s">
        <v>80</v>
      </c>
      <c r="X760" t="s">
        <v>7865</v>
      </c>
      <c r="Y760" t="s">
        <v>7866</v>
      </c>
    </row>
    <row r="761" spans="1:25">
      <c r="A761" t="s">
        <v>7867</v>
      </c>
      <c r="B761" t="s">
        <v>5781</v>
      </c>
      <c r="C761" t="s">
        <v>38</v>
      </c>
      <c r="D761" t="s">
        <v>7868</v>
      </c>
      <c r="E761" t="s">
        <v>7869</v>
      </c>
      <c r="F761" t="s">
        <v>7870</v>
      </c>
      <c r="G761" t="s">
        <v>15</v>
      </c>
      <c r="H761" t="s">
        <v>7871</v>
      </c>
      <c r="I761" t="s">
        <v>5834</v>
      </c>
      <c r="J761" t="s">
        <v>2406</v>
      </c>
      <c r="K761" t="s">
        <v>1364</v>
      </c>
      <c r="L761" t="s">
        <v>77</v>
      </c>
      <c r="M761" t="s">
        <v>419</v>
      </c>
      <c r="N761" t="s">
        <v>1336</v>
      </c>
      <c r="O761" t="s">
        <v>80</v>
      </c>
      <c r="P761" t="s">
        <v>200</v>
      </c>
      <c r="Q761" t="s">
        <v>82</v>
      </c>
      <c r="R761" t="s">
        <v>80</v>
      </c>
      <c r="S761" t="s">
        <v>1290</v>
      </c>
      <c r="T761" t="s">
        <v>80</v>
      </c>
      <c r="U761" t="s">
        <v>80</v>
      </c>
      <c r="V761" t="s">
        <v>80</v>
      </c>
      <c r="W761" t="s">
        <v>80</v>
      </c>
      <c r="X761" t="s">
        <v>7872</v>
      </c>
      <c r="Y761" t="s">
        <v>80</v>
      </c>
    </row>
    <row r="762" spans="1:25">
      <c r="A762" t="s">
        <v>7873</v>
      </c>
      <c r="B762" t="s">
        <v>5781</v>
      </c>
      <c r="C762" t="s">
        <v>38</v>
      </c>
      <c r="D762" t="s">
        <v>7874</v>
      </c>
      <c r="E762" t="s">
        <v>7875</v>
      </c>
      <c r="F762" t="s">
        <v>7876</v>
      </c>
      <c r="G762" t="s">
        <v>15</v>
      </c>
      <c r="H762" t="s">
        <v>7877</v>
      </c>
      <c r="I762" t="s">
        <v>93</v>
      </c>
      <c r="J762" t="s">
        <v>748</v>
      </c>
      <c r="K762" t="s">
        <v>3251</v>
      </c>
      <c r="L762" t="s">
        <v>125</v>
      </c>
      <c r="M762" t="s">
        <v>7878</v>
      </c>
      <c r="N762" t="s">
        <v>3934</v>
      </c>
      <c r="O762" t="s">
        <v>80</v>
      </c>
      <c r="P762" t="s">
        <v>113</v>
      </c>
      <c r="Q762" t="s">
        <v>114</v>
      </c>
      <c r="R762" t="s">
        <v>80</v>
      </c>
      <c r="S762" t="s">
        <v>7879</v>
      </c>
      <c r="T762" t="s">
        <v>5851</v>
      </c>
      <c r="U762" t="s">
        <v>3364</v>
      </c>
      <c r="V762" t="s">
        <v>3945</v>
      </c>
      <c r="W762" t="s">
        <v>80</v>
      </c>
      <c r="X762" t="s">
        <v>7880</v>
      </c>
      <c r="Y762" t="s">
        <v>80</v>
      </c>
    </row>
    <row r="763" spans="1:25">
      <c r="A763" t="s">
        <v>7881</v>
      </c>
      <c r="B763" t="s">
        <v>5781</v>
      </c>
      <c r="C763" t="s">
        <v>38</v>
      </c>
      <c r="D763" t="s">
        <v>7882</v>
      </c>
      <c r="E763" t="s">
        <v>7883</v>
      </c>
      <c r="F763" t="s">
        <v>7884</v>
      </c>
      <c r="G763" t="s">
        <v>15</v>
      </c>
      <c r="H763" t="s">
        <v>7885</v>
      </c>
      <c r="I763" t="s">
        <v>93</v>
      </c>
      <c r="J763" t="s">
        <v>2578</v>
      </c>
      <c r="K763" t="s">
        <v>1090</v>
      </c>
      <c r="L763" t="s">
        <v>77</v>
      </c>
      <c r="M763" t="s">
        <v>7886</v>
      </c>
      <c r="N763" t="s">
        <v>1778</v>
      </c>
      <c r="O763" t="s">
        <v>80</v>
      </c>
      <c r="P763" t="s">
        <v>113</v>
      </c>
      <c r="Q763" t="s">
        <v>201</v>
      </c>
      <c r="R763" t="s">
        <v>80</v>
      </c>
      <c r="S763" t="s">
        <v>7887</v>
      </c>
      <c r="T763" t="s">
        <v>80</v>
      </c>
      <c r="U763" t="s">
        <v>80</v>
      </c>
      <c r="V763" t="s">
        <v>80</v>
      </c>
      <c r="W763" t="s">
        <v>80</v>
      </c>
      <c r="X763" t="s">
        <v>7888</v>
      </c>
      <c r="Y763" t="s">
        <v>7889</v>
      </c>
    </row>
    <row r="764" spans="1:25">
      <c r="A764" t="s">
        <v>7890</v>
      </c>
      <c r="B764" t="s">
        <v>5781</v>
      </c>
      <c r="C764" t="s">
        <v>38</v>
      </c>
      <c r="D764" t="s">
        <v>7891</v>
      </c>
      <c r="E764" t="s">
        <v>7892</v>
      </c>
      <c r="F764" t="s">
        <v>7893</v>
      </c>
      <c r="G764" t="s">
        <v>15</v>
      </c>
      <c r="H764" t="s">
        <v>7894</v>
      </c>
      <c r="I764" t="s">
        <v>93</v>
      </c>
      <c r="J764" t="s">
        <v>7895</v>
      </c>
      <c r="K764" t="s">
        <v>1090</v>
      </c>
      <c r="L764" t="s">
        <v>125</v>
      </c>
      <c r="M764" t="s">
        <v>419</v>
      </c>
      <c r="N764" t="s">
        <v>1048</v>
      </c>
      <c r="O764" t="s">
        <v>310</v>
      </c>
      <c r="P764" t="s">
        <v>113</v>
      </c>
      <c r="Q764" t="s">
        <v>114</v>
      </c>
      <c r="R764" t="s">
        <v>7896</v>
      </c>
      <c r="S764" t="s">
        <v>7897</v>
      </c>
      <c r="T764" t="s">
        <v>80</v>
      </c>
      <c r="U764" t="s">
        <v>80</v>
      </c>
      <c r="V764" t="s">
        <v>7898</v>
      </c>
      <c r="W764" t="s">
        <v>80</v>
      </c>
      <c r="X764" t="s">
        <v>7899</v>
      </c>
      <c r="Y764" t="s">
        <v>7900</v>
      </c>
    </row>
    <row r="765" ht="409.5" spans="1:25">
      <c r="A765" t="s">
        <v>7901</v>
      </c>
      <c r="B765" t="s">
        <v>5781</v>
      </c>
      <c r="C765" t="s">
        <v>38</v>
      </c>
      <c r="D765" t="s">
        <v>7902</v>
      </c>
      <c r="E765" t="s">
        <v>7903</v>
      </c>
      <c r="F765" t="s">
        <v>7904</v>
      </c>
      <c r="G765" t="s">
        <v>15</v>
      </c>
      <c r="H765" t="s">
        <v>7905</v>
      </c>
      <c r="I765" t="s">
        <v>5796</v>
      </c>
      <c r="J765" t="s">
        <v>7906</v>
      </c>
      <c r="K765" t="s">
        <v>2407</v>
      </c>
      <c r="L765" t="s">
        <v>125</v>
      </c>
      <c r="M765" t="s">
        <v>7907</v>
      </c>
      <c r="N765" t="s">
        <v>5599</v>
      </c>
      <c r="O765" t="s">
        <v>80</v>
      </c>
      <c r="P765" t="s">
        <v>113</v>
      </c>
      <c r="Q765" t="s">
        <v>82</v>
      </c>
      <c r="R765" t="s">
        <v>80</v>
      </c>
      <c r="S765" t="s">
        <v>7908</v>
      </c>
      <c r="T765" t="s">
        <v>80</v>
      </c>
      <c r="U765" t="s">
        <v>80</v>
      </c>
      <c r="V765" t="s">
        <v>80</v>
      </c>
      <c r="W765" t="s">
        <v>80</v>
      </c>
      <c r="X765" s="1" t="s">
        <v>7909</v>
      </c>
      <c r="Y765" t="s">
        <v>80</v>
      </c>
    </row>
    <row r="766" spans="1:25">
      <c r="A766" t="s">
        <v>7910</v>
      </c>
      <c r="B766" t="s">
        <v>5781</v>
      </c>
      <c r="C766" t="s">
        <v>38</v>
      </c>
      <c r="D766" t="s">
        <v>7911</v>
      </c>
      <c r="E766" t="s">
        <v>7912</v>
      </c>
      <c r="F766" t="s">
        <v>7913</v>
      </c>
      <c r="G766" t="s">
        <v>15</v>
      </c>
      <c r="H766" t="s">
        <v>7914</v>
      </c>
      <c r="I766" t="s">
        <v>93</v>
      </c>
      <c r="J766" t="s">
        <v>432</v>
      </c>
      <c r="K766" t="s">
        <v>334</v>
      </c>
      <c r="L766" t="s">
        <v>77</v>
      </c>
      <c r="M766" t="s">
        <v>7915</v>
      </c>
      <c r="N766" t="s">
        <v>1091</v>
      </c>
      <c r="O766" t="s">
        <v>310</v>
      </c>
      <c r="P766" t="s">
        <v>113</v>
      </c>
      <c r="Q766" t="s">
        <v>82</v>
      </c>
      <c r="R766" t="s">
        <v>80</v>
      </c>
      <c r="S766" t="s">
        <v>7916</v>
      </c>
      <c r="T766" t="s">
        <v>726</v>
      </c>
      <c r="U766" t="s">
        <v>7917</v>
      </c>
      <c r="V766" t="s">
        <v>80</v>
      </c>
      <c r="W766" t="s">
        <v>80</v>
      </c>
      <c r="X766" t="s">
        <v>7918</v>
      </c>
      <c r="Y766" t="s">
        <v>7919</v>
      </c>
    </row>
    <row r="767" spans="1:25">
      <c r="A767" t="s">
        <v>7920</v>
      </c>
      <c r="B767" t="s">
        <v>5781</v>
      </c>
      <c r="C767" t="s">
        <v>38</v>
      </c>
      <c r="D767" t="s">
        <v>7921</v>
      </c>
      <c r="E767" t="s">
        <v>7922</v>
      </c>
      <c r="F767" t="s">
        <v>7923</v>
      </c>
      <c r="G767" t="s">
        <v>15</v>
      </c>
      <c r="H767" t="s">
        <v>7924</v>
      </c>
      <c r="I767" t="s">
        <v>5796</v>
      </c>
      <c r="J767" t="s">
        <v>373</v>
      </c>
      <c r="K767" t="s">
        <v>5798</v>
      </c>
      <c r="L767" t="s">
        <v>609</v>
      </c>
      <c r="M767" t="s">
        <v>2422</v>
      </c>
      <c r="N767" t="s">
        <v>253</v>
      </c>
      <c r="O767" t="s">
        <v>859</v>
      </c>
      <c r="P767" t="s">
        <v>81</v>
      </c>
      <c r="Q767" t="s">
        <v>99</v>
      </c>
      <c r="R767" t="s">
        <v>7925</v>
      </c>
      <c r="S767" t="s">
        <v>7926</v>
      </c>
      <c r="T767" t="s">
        <v>6027</v>
      </c>
      <c r="U767" t="s">
        <v>7927</v>
      </c>
      <c r="V767" t="s">
        <v>373</v>
      </c>
      <c r="W767" t="s">
        <v>546</v>
      </c>
      <c r="X767" t="s">
        <v>7928</v>
      </c>
      <c r="Y767" t="s">
        <v>7929</v>
      </c>
    </row>
    <row r="768" spans="1:25">
      <c r="A768" t="s">
        <v>7930</v>
      </c>
      <c r="B768" t="s">
        <v>5781</v>
      </c>
      <c r="C768" t="s">
        <v>38</v>
      </c>
      <c r="D768" t="s">
        <v>7931</v>
      </c>
      <c r="E768" t="s">
        <v>7932</v>
      </c>
      <c r="F768" t="s">
        <v>7933</v>
      </c>
      <c r="G768" t="s">
        <v>15</v>
      </c>
      <c r="H768" t="s">
        <v>7934</v>
      </c>
      <c r="I768" t="s">
        <v>93</v>
      </c>
      <c r="J768" t="s">
        <v>2874</v>
      </c>
      <c r="K768" t="s">
        <v>2875</v>
      </c>
      <c r="L768" t="s">
        <v>125</v>
      </c>
      <c r="M768" t="s">
        <v>1544</v>
      </c>
      <c r="N768" t="s">
        <v>7935</v>
      </c>
      <c r="O768" t="s">
        <v>677</v>
      </c>
      <c r="P768" t="s">
        <v>113</v>
      </c>
      <c r="Q768" t="s">
        <v>82</v>
      </c>
      <c r="R768" t="s">
        <v>80</v>
      </c>
      <c r="S768" t="s">
        <v>7936</v>
      </c>
      <c r="T768" t="s">
        <v>80</v>
      </c>
      <c r="U768" t="s">
        <v>80</v>
      </c>
      <c r="V768" t="s">
        <v>4625</v>
      </c>
      <c r="W768" t="s">
        <v>80</v>
      </c>
      <c r="X768" t="s">
        <v>7937</v>
      </c>
      <c r="Y768" t="s">
        <v>7938</v>
      </c>
    </row>
    <row r="769" spans="1:25">
      <c r="A769" t="s">
        <v>7939</v>
      </c>
      <c r="B769" t="s">
        <v>5781</v>
      </c>
      <c r="C769" t="s">
        <v>38</v>
      </c>
      <c r="D769" t="s">
        <v>7940</v>
      </c>
      <c r="E769" t="s">
        <v>7941</v>
      </c>
      <c r="F769" t="s">
        <v>7942</v>
      </c>
      <c r="G769" t="s">
        <v>15</v>
      </c>
      <c r="H769" t="s">
        <v>7943</v>
      </c>
      <c r="I769" t="s">
        <v>5796</v>
      </c>
      <c r="J769" t="s">
        <v>373</v>
      </c>
      <c r="K769" t="s">
        <v>5798</v>
      </c>
      <c r="L769" t="s">
        <v>77</v>
      </c>
      <c r="M769" t="s">
        <v>419</v>
      </c>
      <c r="N769" t="s">
        <v>253</v>
      </c>
      <c r="O769" t="s">
        <v>310</v>
      </c>
      <c r="P769" t="s">
        <v>81</v>
      </c>
      <c r="Q769" t="s">
        <v>99</v>
      </c>
      <c r="R769" t="s">
        <v>7944</v>
      </c>
      <c r="S769" t="s">
        <v>2377</v>
      </c>
      <c r="T769" t="s">
        <v>172</v>
      </c>
      <c r="U769" t="s">
        <v>172</v>
      </c>
      <c r="V769" t="s">
        <v>7411</v>
      </c>
      <c r="W769" t="s">
        <v>546</v>
      </c>
      <c r="X769" t="s">
        <v>7945</v>
      </c>
      <c r="Y769" t="s">
        <v>7946</v>
      </c>
    </row>
    <row r="770" spans="1:25">
      <c r="A770" t="s">
        <v>7947</v>
      </c>
      <c r="B770" t="s">
        <v>5781</v>
      </c>
      <c r="C770" t="s">
        <v>38</v>
      </c>
      <c r="D770" t="s">
        <v>7948</v>
      </c>
      <c r="E770" t="s">
        <v>7949</v>
      </c>
      <c r="F770" t="s">
        <v>7950</v>
      </c>
      <c r="G770" t="s">
        <v>15</v>
      </c>
      <c r="H770" t="s">
        <v>7951</v>
      </c>
      <c r="I770" t="s">
        <v>5796</v>
      </c>
      <c r="J770" t="s">
        <v>633</v>
      </c>
      <c r="K770" t="s">
        <v>6849</v>
      </c>
      <c r="L770" t="s">
        <v>77</v>
      </c>
      <c r="M770" t="s">
        <v>78</v>
      </c>
      <c r="N770" t="s">
        <v>7952</v>
      </c>
      <c r="O770" t="s">
        <v>254</v>
      </c>
      <c r="P770" t="s">
        <v>113</v>
      </c>
      <c r="Q770" t="s">
        <v>82</v>
      </c>
      <c r="R770" t="s">
        <v>7953</v>
      </c>
      <c r="S770" t="s">
        <v>7954</v>
      </c>
      <c r="T770" t="s">
        <v>3474</v>
      </c>
      <c r="U770" t="s">
        <v>7955</v>
      </c>
      <c r="V770" t="s">
        <v>397</v>
      </c>
      <c r="W770" t="s">
        <v>7956</v>
      </c>
      <c r="X770" t="s">
        <v>7957</v>
      </c>
      <c r="Y770" t="s">
        <v>172</v>
      </c>
    </row>
    <row r="771" spans="1:25">
      <c r="A771" t="s">
        <v>7958</v>
      </c>
      <c r="B771" t="s">
        <v>5781</v>
      </c>
      <c r="C771" t="s">
        <v>38</v>
      </c>
      <c r="D771" t="s">
        <v>7959</v>
      </c>
      <c r="E771" t="s">
        <v>7960</v>
      </c>
      <c r="F771" t="s">
        <v>7961</v>
      </c>
      <c r="G771" t="s">
        <v>15</v>
      </c>
      <c r="H771" t="s">
        <v>7962</v>
      </c>
      <c r="I771" t="s">
        <v>5672</v>
      </c>
      <c r="J771" t="s">
        <v>5966</v>
      </c>
      <c r="K771" t="s">
        <v>2407</v>
      </c>
      <c r="L771" t="s">
        <v>125</v>
      </c>
      <c r="M771" t="s">
        <v>296</v>
      </c>
      <c r="N771" t="s">
        <v>3623</v>
      </c>
      <c r="O771" t="s">
        <v>310</v>
      </c>
      <c r="P771" t="s">
        <v>81</v>
      </c>
      <c r="Q771" t="s">
        <v>82</v>
      </c>
      <c r="R771" t="s">
        <v>7963</v>
      </c>
      <c r="S771" t="s">
        <v>7964</v>
      </c>
      <c r="T771" t="s">
        <v>6027</v>
      </c>
      <c r="U771" t="s">
        <v>7965</v>
      </c>
      <c r="V771" t="s">
        <v>2813</v>
      </c>
      <c r="W771" t="s">
        <v>7966</v>
      </c>
      <c r="X771" t="s">
        <v>7967</v>
      </c>
      <c r="Y771" t="s">
        <v>7968</v>
      </c>
    </row>
    <row r="772" spans="1:25">
      <c r="A772" t="s">
        <v>7969</v>
      </c>
      <c r="B772" t="s">
        <v>5781</v>
      </c>
      <c r="C772" t="s">
        <v>38</v>
      </c>
      <c r="D772" t="s">
        <v>7970</v>
      </c>
      <c r="E772" t="s">
        <v>7971</v>
      </c>
      <c r="F772" t="s">
        <v>7972</v>
      </c>
      <c r="G772" t="s">
        <v>15</v>
      </c>
      <c r="H772" t="s">
        <v>7973</v>
      </c>
      <c r="I772" t="s">
        <v>93</v>
      </c>
      <c r="J772" t="s">
        <v>2458</v>
      </c>
      <c r="K772" t="s">
        <v>433</v>
      </c>
      <c r="L772" t="s">
        <v>77</v>
      </c>
      <c r="M772" t="s">
        <v>845</v>
      </c>
      <c r="N772" t="s">
        <v>7974</v>
      </c>
      <c r="O772" t="s">
        <v>80</v>
      </c>
      <c r="P772" t="s">
        <v>113</v>
      </c>
      <c r="Q772" t="s">
        <v>142</v>
      </c>
      <c r="R772" t="s">
        <v>80</v>
      </c>
      <c r="S772" t="s">
        <v>7975</v>
      </c>
      <c r="T772" t="s">
        <v>7976</v>
      </c>
      <c r="U772" t="s">
        <v>7977</v>
      </c>
      <c r="V772" t="s">
        <v>478</v>
      </c>
      <c r="W772" t="s">
        <v>7978</v>
      </c>
      <c r="X772" t="s">
        <v>7979</v>
      </c>
      <c r="Y772" t="s">
        <v>7980</v>
      </c>
    </row>
    <row r="773" spans="1:25">
      <c r="A773" t="s">
        <v>7981</v>
      </c>
      <c r="B773" t="s">
        <v>5781</v>
      </c>
      <c r="C773" t="s">
        <v>38</v>
      </c>
      <c r="D773" t="s">
        <v>7982</v>
      </c>
      <c r="E773" t="s">
        <v>7983</v>
      </c>
      <c r="F773" t="s">
        <v>7984</v>
      </c>
      <c r="G773" t="s">
        <v>15</v>
      </c>
      <c r="H773" t="s">
        <v>7985</v>
      </c>
      <c r="I773" t="s">
        <v>93</v>
      </c>
      <c r="J773" t="s">
        <v>389</v>
      </c>
      <c r="K773" t="s">
        <v>3118</v>
      </c>
      <c r="L773" t="s">
        <v>77</v>
      </c>
      <c r="M773" t="s">
        <v>374</v>
      </c>
      <c r="N773" t="s">
        <v>7986</v>
      </c>
      <c r="O773" t="s">
        <v>773</v>
      </c>
      <c r="P773" t="s">
        <v>113</v>
      </c>
      <c r="Q773" t="s">
        <v>142</v>
      </c>
      <c r="R773" t="s">
        <v>7987</v>
      </c>
      <c r="S773" t="s">
        <v>7988</v>
      </c>
      <c r="T773" t="s">
        <v>80</v>
      </c>
      <c r="U773" t="s">
        <v>80</v>
      </c>
      <c r="V773" t="s">
        <v>80</v>
      </c>
      <c r="W773" t="s">
        <v>80</v>
      </c>
      <c r="X773" t="s">
        <v>7989</v>
      </c>
      <c r="Y773" t="s">
        <v>80</v>
      </c>
    </row>
    <row r="774" spans="1:25">
      <c r="A774" t="s">
        <v>7990</v>
      </c>
      <c r="B774" t="s">
        <v>5781</v>
      </c>
      <c r="C774" t="s">
        <v>38</v>
      </c>
      <c r="D774" t="s">
        <v>7991</v>
      </c>
      <c r="E774" t="s">
        <v>7992</v>
      </c>
      <c r="F774" t="s">
        <v>7993</v>
      </c>
      <c r="G774" t="s">
        <v>15</v>
      </c>
      <c r="H774" t="s">
        <v>7994</v>
      </c>
      <c r="I774" t="s">
        <v>5796</v>
      </c>
      <c r="J774" t="s">
        <v>5860</v>
      </c>
      <c r="K774" t="s">
        <v>5798</v>
      </c>
      <c r="L774" t="s">
        <v>77</v>
      </c>
      <c r="M774" t="s">
        <v>4124</v>
      </c>
      <c r="N774" t="s">
        <v>535</v>
      </c>
      <c r="O774" t="s">
        <v>7995</v>
      </c>
      <c r="P774" t="s">
        <v>81</v>
      </c>
      <c r="Q774" t="s">
        <v>142</v>
      </c>
      <c r="R774" t="s">
        <v>80</v>
      </c>
      <c r="S774" t="s">
        <v>7996</v>
      </c>
      <c r="T774" t="s">
        <v>2328</v>
      </c>
      <c r="U774" t="s">
        <v>1008</v>
      </c>
      <c r="V774" t="s">
        <v>5860</v>
      </c>
      <c r="W774" t="s">
        <v>80</v>
      </c>
      <c r="X774" t="s">
        <v>7997</v>
      </c>
      <c r="Y774" t="s">
        <v>7998</v>
      </c>
    </row>
    <row r="775" spans="1:25">
      <c r="A775" t="s">
        <v>7999</v>
      </c>
      <c r="B775" t="s">
        <v>5781</v>
      </c>
      <c r="C775" t="s">
        <v>38</v>
      </c>
      <c r="D775" t="s">
        <v>8000</v>
      </c>
      <c r="E775" t="s">
        <v>8001</v>
      </c>
      <c r="F775" t="s">
        <v>8002</v>
      </c>
      <c r="G775" t="s">
        <v>15</v>
      </c>
      <c r="H775" t="s">
        <v>8003</v>
      </c>
      <c r="I775" t="s">
        <v>93</v>
      </c>
      <c r="J775" t="s">
        <v>94</v>
      </c>
      <c r="K775" t="s">
        <v>940</v>
      </c>
      <c r="L775" t="s">
        <v>77</v>
      </c>
      <c r="M775" t="s">
        <v>8004</v>
      </c>
      <c r="N775" t="s">
        <v>243</v>
      </c>
      <c r="O775" t="s">
        <v>80</v>
      </c>
      <c r="P775" t="s">
        <v>81</v>
      </c>
      <c r="Q775" t="s">
        <v>99</v>
      </c>
      <c r="R775" t="s">
        <v>8005</v>
      </c>
      <c r="S775" t="s">
        <v>1917</v>
      </c>
      <c r="T775" t="s">
        <v>8006</v>
      </c>
      <c r="U775" t="s">
        <v>1008</v>
      </c>
      <c r="V775" t="s">
        <v>80</v>
      </c>
      <c r="W775" t="s">
        <v>80</v>
      </c>
      <c r="X775" t="s">
        <v>8007</v>
      </c>
      <c r="Y775" t="s">
        <v>8008</v>
      </c>
    </row>
    <row r="776" spans="1:25">
      <c r="A776" t="s">
        <v>8009</v>
      </c>
      <c r="B776" t="s">
        <v>5781</v>
      </c>
      <c r="C776" t="s">
        <v>38</v>
      </c>
      <c r="D776" t="s">
        <v>8010</v>
      </c>
      <c r="E776" t="s">
        <v>8011</v>
      </c>
      <c r="F776" t="s">
        <v>8012</v>
      </c>
      <c r="G776" t="s">
        <v>15</v>
      </c>
      <c r="H776" t="s">
        <v>8013</v>
      </c>
      <c r="I776" t="s">
        <v>93</v>
      </c>
      <c r="J776" t="s">
        <v>8014</v>
      </c>
      <c r="K776" t="s">
        <v>8015</v>
      </c>
      <c r="L776" t="s">
        <v>125</v>
      </c>
      <c r="M776" t="s">
        <v>643</v>
      </c>
      <c r="N776" t="s">
        <v>8016</v>
      </c>
      <c r="O776" t="s">
        <v>254</v>
      </c>
      <c r="P776" t="s">
        <v>113</v>
      </c>
      <c r="Q776" t="s">
        <v>114</v>
      </c>
      <c r="R776" t="s">
        <v>8017</v>
      </c>
      <c r="S776" t="s">
        <v>8018</v>
      </c>
      <c r="T776" t="s">
        <v>6027</v>
      </c>
      <c r="U776" t="s">
        <v>8019</v>
      </c>
      <c r="V776" t="s">
        <v>8020</v>
      </c>
      <c r="W776" t="s">
        <v>8021</v>
      </c>
      <c r="X776" t="s">
        <v>8022</v>
      </c>
      <c r="Y776" t="s">
        <v>8023</v>
      </c>
    </row>
    <row r="777" spans="1:25">
      <c r="A777" t="s">
        <v>8024</v>
      </c>
      <c r="B777" t="s">
        <v>5781</v>
      </c>
      <c r="C777" t="s">
        <v>38</v>
      </c>
      <c r="D777" t="s">
        <v>8025</v>
      </c>
      <c r="E777" t="s">
        <v>8026</v>
      </c>
      <c r="F777" t="s">
        <v>8027</v>
      </c>
      <c r="G777" t="s">
        <v>15</v>
      </c>
      <c r="H777" t="s">
        <v>8028</v>
      </c>
      <c r="I777" t="s">
        <v>93</v>
      </c>
      <c r="J777" t="s">
        <v>447</v>
      </c>
      <c r="K777" t="s">
        <v>5225</v>
      </c>
      <c r="L777" t="s">
        <v>77</v>
      </c>
      <c r="M777" t="s">
        <v>8029</v>
      </c>
      <c r="N777" t="s">
        <v>258</v>
      </c>
      <c r="O777" t="s">
        <v>254</v>
      </c>
      <c r="P777" t="s">
        <v>113</v>
      </c>
      <c r="Q777" t="s">
        <v>82</v>
      </c>
      <c r="R777" t="s">
        <v>8030</v>
      </c>
      <c r="S777" t="s">
        <v>8031</v>
      </c>
      <c r="T777" t="s">
        <v>80</v>
      </c>
      <c r="U777" t="s">
        <v>80</v>
      </c>
      <c r="V777" t="s">
        <v>80</v>
      </c>
      <c r="W777" t="s">
        <v>80</v>
      </c>
      <c r="X777" t="s">
        <v>8032</v>
      </c>
      <c r="Y777" t="s">
        <v>80</v>
      </c>
    </row>
    <row r="778" spans="1:25">
      <c r="A778" t="s">
        <v>8033</v>
      </c>
      <c r="B778" t="s">
        <v>5781</v>
      </c>
      <c r="C778" t="s">
        <v>38</v>
      </c>
      <c r="D778" t="s">
        <v>8034</v>
      </c>
      <c r="E778" t="s">
        <v>8035</v>
      </c>
      <c r="F778" t="s">
        <v>8036</v>
      </c>
      <c r="G778" t="s">
        <v>15</v>
      </c>
      <c r="H778" t="s">
        <v>1660</v>
      </c>
      <c r="I778" t="s">
        <v>93</v>
      </c>
      <c r="J778" t="s">
        <v>1047</v>
      </c>
      <c r="K778" t="s">
        <v>1977</v>
      </c>
      <c r="L778" t="s">
        <v>77</v>
      </c>
      <c r="M778" t="s">
        <v>8037</v>
      </c>
      <c r="N778" t="s">
        <v>112</v>
      </c>
      <c r="O778" t="s">
        <v>254</v>
      </c>
      <c r="P778" t="s">
        <v>113</v>
      </c>
      <c r="Q778" t="s">
        <v>142</v>
      </c>
      <c r="R778" t="s">
        <v>80</v>
      </c>
      <c r="S778" t="s">
        <v>958</v>
      </c>
      <c r="T778" t="s">
        <v>2299</v>
      </c>
      <c r="U778" t="s">
        <v>8038</v>
      </c>
      <c r="V778" t="s">
        <v>478</v>
      </c>
      <c r="W778" t="s">
        <v>80</v>
      </c>
      <c r="X778" t="s">
        <v>8039</v>
      </c>
      <c r="Y778" t="s">
        <v>80</v>
      </c>
    </row>
    <row r="779" spans="1:25">
      <c r="A779" t="s">
        <v>8040</v>
      </c>
      <c r="B779" t="s">
        <v>5781</v>
      </c>
      <c r="C779" t="s">
        <v>38</v>
      </c>
      <c r="D779" t="s">
        <v>8041</v>
      </c>
      <c r="E779" t="s">
        <v>8042</v>
      </c>
      <c r="F779" t="s">
        <v>8043</v>
      </c>
      <c r="G779" t="s">
        <v>15</v>
      </c>
      <c r="H779" t="s">
        <v>8044</v>
      </c>
      <c r="I779" t="s">
        <v>5796</v>
      </c>
      <c r="J779" t="s">
        <v>3439</v>
      </c>
      <c r="K779" t="s">
        <v>1364</v>
      </c>
      <c r="L779" t="s">
        <v>77</v>
      </c>
      <c r="M779" t="s">
        <v>1596</v>
      </c>
      <c r="N779" t="s">
        <v>4879</v>
      </c>
      <c r="O779" t="s">
        <v>80</v>
      </c>
      <c r="P779" t="s">
        <v>81</v>
      </c>
      <c r="Q779" t="s">
        <v>142</v>
      </c>
      <c r="R779" t="s">
        <v>8045</v>
      </c>
      <c r="S779" t="s">
        <v>8046</v>
      </c>
      <c r="T779" t="s">
        <v>8047</v>
      </c>
      <c r="U779" t="s">
        <v>8048</v>
      </c>
      <c r="V779" t="s">
        <v>80</v>
      </c>
      <c r="W779" t="s">
        <v>80</v>
      </c>
      <c r="X779" t="s">
        <v>8049</v>
      </c>
      <c r="Y779" t="s">
        <v>80</v>
      </c>
    </row>
    <row r="780" spans="1:25">
      <c r="A780" t="s">
        <v>8050</v>
      </c>
      <c r="B780" t="s">
        <v>5781</v>
      </c>
      <c r="C780" t="s">
        <v>38</v>
      </c>
      <c r="D780" t="s">
        <v>8051</v>
      </c>
      <c r="E780" t="s">
        <v>8052</v>
      </c>
      <c r="F780" t="s">
        <v>8053</v>
      </c>
      <c r="G780" t="s">
        <v>15</v>
      </c>
      <c r="H780" t="s">
        <v>8054</v>
      </c>
      <c r="I780" t="s">
        <v>5796</v>
      </c>
      <c r="J780" t="s">
        <v>5944</v>
      </c>
      <c r="K780" t="s">
        <v>5798</v>
      </c>
      <c r="L780" t="s">
        <v>77</v>
      </c>
      <c r="M780" t="s">
        <v>296</v>
      </c>
      <c r="N780" t="s">
        <v>535</v>
      </c>
      <c r="O780" t="s">
        <v>80</v>
      </c>
      <c r="P780" t="s">
        <v>81</v>
      </c>
      <c r="Q780" t="s">
        <v>82</v>
      </c>
      <c r="R780" t="s">
        <v>80</v>
      </c>
      <c r="S780" t="s">
        <v>8055</v>
      </c>
      <c r="T780" t="s">
        <v>80</v>
      </c>
      <c r="U780" t="s">
        <v>80</v>
      </c>
      <c r="V780" t="s">
        <v>80</v>
      </c>
      <c r="W780" t="s">
        <v>80</v>
      </c>
      <c r="X780" t="s">
        <v>8056</v>
      </c>
      <c r="Y780" t="s">
        <v>80</v>
      </c>
    </row>
    <row r="781" spans="1:25">
      <c r="A781" t="s">
        <v>8057</v>
      </c>
      <c r="B781" t="s">
        <v>5781</v>
      </c>
      <c r="C781" t="s">
        <v>38</v>
      </c>
      <c r="D781" t="s">
        <v>8058</v>
      </c>
      <c r="E781" t="s">
        <v>8059</v>
      </c>
      <c r="F781" t="s">
        <v>8060</v>
      </c>
      <c r="G781" t="s">
        <v>15</v>
      </c>
      <c r="H781" t="s">
        <v>8061</v>
      </c>
      <c r="I781" t="s">
        <v>93</v>
      </c>
      <c r="J781" t="s">
        <v>1363</v>
      </c>
      <c r="K781" t="s">
        <v>555</v>
      </c>
      <c r="L781" t="s">
        <v>125</v>
      </c>
      <c r="M781" t="s">
        <v>1077</v>
      </c>
      <c r="N781" t="s">
        <v>581</v>
      </c>
      <c r="O781" t="s">
        <v>80</v>
      </c>
      <c r="P781" t="s">
        <v>81</v>
      </c>
      <c r="Q781" t="s">
        <v>82</v>
      </c>
      <c r="R781" t="s">
        <v>80</v>
      </c>
      <c r="S781" t="s">
        <v>1077</v>
      </c>
      <c r="T781" t="s">
        <v>80</v>
      </c>
      <c r="U781" t="s">
        <v>80</v>
      </c>
      <c r="V781" t="s">
        <v>80</v>
      </c>
      <c r="W781" t="s">
        <v>80</v>
      </c>
      <c r="X781" t="s">
        <v>8062</v>
      </c>
      <c r="Y781" t="s">
        <v>80</v>
      </c>
    </row>
    <row r="782" spans="1:25">
      <c r="A782" t="s">
        <v>8063</v>
      </c>
      <c r="B782" t="s">
        <v>5781</v>
      </c>
      <c r="C782" t="s">
        <v>38</v>
      </c>
      <c r="D782" t="s">
        <v>8064</v>
      </c>
      <c r="E782" t="s">
        <v>8065</v>
      </c>
      <c r="F782" t="s">
        <v>8066</v>
      </c>
      <c r="G782" t="s">
        <v>15</v>
      </c>
      <c r="H782" t="s">
        <v>8067</v>
      </c>
      <c r="I782" t="s">
        <v>5796</v>
      </c>
      <c r="J782" t="s">
        <v>554</v>
      </c>
      <c r="K782" t="s">
        <v>1364</v>
      </c>
      <c r="L782" t="s">
        <v>77</v>
      </c>
      <c r="M782" t="s">
        <v>419</v>
      </c>
      <c r="N782" t="s">
        <v>4302</v>
      </c>
      <c r="O782" t="s">
        <v>310</v>
      </c>
      <c r="P782" t="s">
        <v>113</v>
      </c>
      <c r="Q782" t="s">
        <v>82</v>
      </c>
      <c r="R782" t="s">
        <v>8068</v>
      </c>
      <c r="S782" t="s">
        <v>8069</v>
      </c>
      <c r="T782" t="s">
        <v>80</v>
      </c>
      <c r="U782" t="s">
        <v>80</v>
      </c>
      <c r="V782" t="s">
        <v>1386</v>
      </c>
      <c r="W782" t="s">
        <v>546</v>
      </c>
      <c r="X782" t="s">
        <v>8070</v>
      </c>
      <c r="Y782" t="s">
        <v>8071</v>
      </c>
    </row>
    <row r="783" spans="1:25">
      <c r="A783" t="s">
        <v>8072</v>
      </c>
      <c r="B783" t="s">
        <v>5781</v>
      </c>
      <c r="C783" t="s">
        <v>38</v>
      </c>
      <c r="D783" t="s">
        <v>8073</v>
      </c>
      <c r="E783" t="s">
        <v>8074</v>
      </c>
      <c r="F783" t="s">
        <v>8075</v>
      </c>
      <c r="G783" t="s">
        <v>15</v>
      </c>
      <c r="H783" t="s">
        <v>8076</v>
      </c>
      <c r="I783" t="s">
        <v>93</v>
      </c>
      <c r="J783" t="s">
        <v>2406</v>
      </c>
      <c r="K783" t="s">
        <v>2407</v>
      </c>
      <c r="L783" t="s">
        <v>125</v>
      </c>
      <c r="M783" t="s">
        <v>643</v>
      </c>
      <c r="N783" t="s">
        <v>253</v>
      </c>
      <c r="O783" t="s">
        <v>254</v>
      </c>
      <c r="P783" t="s">
        <v>81</v>
      </c>
      <c r="Q783" t="s">
        <v>99</v>
      </c>
      <c r="R783" t="s">
        <v>8077</v>
      </c>
      <c r="S783" t="s">
        <v>8078</v>
      </c>
      <c r="T783" t="s">
        <v>6027</v>
      </c>
      <c r="U783" t="s">
        <v>8079</v>
      </c>
      <c r="V783" t="s">
        <v>2406</v>
      </c>
      <c r="W783" t="s">
        <v>172</v>
      </c>
      <c r="X783" t="s">
        <v>8080</v>
      </c>
      <c r="Y783" t="s">
        <v>8080</v>
      </c>
    </row>
    <row r="784" spans="1:25">
      <c r="A784" t="s">
        <v>8081</v>
      </c>
      <c r="B784" t="s">
        <v>5781</v>
      </c>
      <c r="C784" t="s">
        <v>38</v>
      </c>
      <c r="D784" t="s">
        <v>8082</v>
      </c>
      <c r="E784" t="s">
        <v>8083</v>
      </c>
      <c r="F784" t="s">
        <v>8084</v>
      </c>
      <c r="G784" t="s">
        <v>31</v>
      </c>
      <c r="H784" t="s">
        <v>8085</v>
      </c>
      <c r="I784" t="s">
        <v>93</v>
      </c>
      <c r="J784" t="s">
        <v>5258</v>
      </c>
      <c r="K784" t="s">
        <v>7199</v>
      </c>
      <c r="L784" t="s">
        <v>77</v>
      </c>
      <c r="M784" t="s">
        <v>8086</v>
      </c>
      <c r="N784" t="s">
        <v>8087</v>
      </c>
      <c r="O784" t="s">
        <v>80</v>
      </c>
      <c r="P784" t="s">
        <v>113</v>
      </c>
      <c r="Q784" t="s">
        <v>142</v>
      </c>
      <c r="R784" t="s">
        <v>80</v>
      </c>
      <c r="S784" t="s">
        <v>3171</v>
      </c>
      <c r="T784" t="s">
        <v>8088</v>
      </c>
      <c r="U784" t="s">
        <v>2003</v>
      </c>
      <c r="V784" t="s">
        <v>80</v>
      </c>
      <c r="W784" t="s">
        <v>80</v>
      </c>
      <c r="X784" t="s">
        <v>8089</v>
      </c>
      <c r="Y784" t="s">
        <v>80</v>
      </c>
    </row>
    <row r="785" spans="1:25">
      <c r="A785" t="s">
        <v>8090</v>
      </c>
      <c r="B785" t="s">
        <v>5781</v>
      </c>
      <c r="C785" t="s">
        <v>38</v>
      </c>
      <c r="D785" t="s">
        <v>8091</v>
      </c>
      <c r="E785" t="s">
        <v>8092</v>
      </c>
      <c r="F785" t="s">
        <v>8093</v>
      </c>
      <c r="G785" t="s">
        <v>15</v>
      </c>
      <c r="H785" t="s">
        <v>8094</v>
      </c>
      <c r="I785" t="s">
        <v>93</v>
      </c>
      <c r="J785" t="s">
        <v>4230</v>
      </c>
      <c r="K785" t="s">
        <v>555</v>
      </c>
      <c r="L785" t="s">
        <v>125</v>
      </c>
      <c r="M785" t="s">
        <v>1077</v>
      </c>
      <c r="N785" t="s">
        <v>1778</v>
      </c>
      <c r="O785" t="s">
        <v>80</v>
      </c>
      <c r="P785" t="s">
        <v>81</v>
      </c>
      <c r="Q785" t="s">
        <v>114</v>
      </c>
      <c r="R785" t="s">
        <v>80</v>
      </c>
      <c r="S785" t="s">
        <v>8095</v>
      </c>
      <c r="T785" t="s">
        <v>3474</v>
      </c>
      <c r="U785" t="s">
        <v>80</v>
      </c>
      <c r="V785" t="s">
        <v>80</v>
      </c>
      <c r="W785" t="s">
        <v>80</v>
      </c>
      <c r="X785" t="s">
        <v>8096</v>
      </c>
      <c r="Y785" t="s">
        <v>8097</v>
      </c>
    </row>
    <row r="786" spans="1:25">
      <c r="A786" t="s">
        <v>8098</v>
      </c>
      <c r="B786" t="s">
        <v>5781</v>
      </c>
      <c r="C786" t="s">
        <v>38</v>
      </c>
      <c r="D786" t="s">
        <v>8099</v>
      </c>
      <c r="E786" t="s">
        <v>8100</v>
      </c>
      <c r="F786" t="s">
        <v>8101</v>
      </c>
      <c r="G786" t="s">
        <v>15</v>
      </c>
      <c r="H786" t="s">
        <v>4377</v>
      </c>
      <c r="I786" t="s">
        <v>93</v>
      </c>
      <c r="J786" t="s">
        <v>2470</v>
      </c>
      <c r="K786" t="s">
        <v>555</v>
      </c>
      <c r="L786" t="s">
        <v>125</v>
      </c>
      <c r="M786" t="s">
        <v>8102</v>
      </c>
      <c r="N786" t="s">
        <v>199</v>
      </c>
      <c r="O786" t="s">
        <v>80</v>
      </c>
      <c r="P786" t="s">
        <v>81</v>
      </c>
      <c r="Q786" t="s">
        <v>82</v>
      </c>
      <c r="R786" t="s">
        <v>80</v>
      </c>
      <c r="S786" t="s">
        <v>8102</v>
      </c>
      <c r="T786" t="s">
        <v>80</v>
      </c>
      <c r="U786" t="s">
        <v>80</v>
      </c>
      <c r="V786" t="s">
        <v>80</v>
      </c>
      <c r="W786" t="s">
        <v>80</v>
      </c>
      <c r="X786" t="s">
        <v>8103</v>
      </c>
      <c r="Y786" t="s">
        <v>80</v>
      </c>
    </row>
    <row r="787" spans="1:25">
      <c r="A787" t="s">
        <v>8104</v>
      </c>
      <c r="B787" t="s">
        <v>5781</v>
      </c>
      <c r="C787" t="s">
        <v>38</v>
      </c>
      <c r="D787" t="s">
        <v>8105</v>
      </c>
      <c r="E787" t="s">
        <v>8106</v>
      </c>
      <c r="F787" t="s">
        <v>8107</v>
      </c>
      <c r="G787" t="s">
        <v>15</v>
      </c>
      <c r="H787" t="s">
        <v>8108</v>
      </c>
      <c r="I787" t="s">
        <v>93</v>
      </c>
      <c r="J787" t="s">
        <v>373</v>
      </c>
      <c r="K787" t="s">
        <v>2654</v>
      </c>
      <c r="L787" t="s">
        <v>77</v>
      </c>
      <c r="M787" t="s">
        <v>296</v>
      </c>
      <c r="N787" t="s">
        <v>375</v>
      </c>
      <c r="O787" t="s">
        <v>677</v>
      </c>
      <c r="P787" t="s">
        <v>113</v>
      </c>
      <c r="Q787" t="s">
        <v>99</v>
      </c>
      <c r="R787" t="s">
        <v>8109</v>
      </c>
      <c r="S787" t="s">
        <v>8110</v>
      </c>
      <c r="T787" t="s">
        <v>5936</v>
      </c>
      <c r="U787" t="s">
        <v>4274</v>
      </c>
      <c r="V787" t="s">
        <v>8111</v>
      </c>
      <c r="W787" t="s">
        <v>80</v>
      </c>
      <c r="X787" t="s">
        <v>8112</v>
      </c>
      <c r="Y787" t="s">
        <v>80</v>
      </c>
    </row>
    <row r="788" spans="1:25">
      <c r="A788" t="s">
        <v>8113</v>
      </c>
      <c r="B788" t="s">
        <v>5781</v>
      </c>
      <c r="C788" t="s">
        <v>38</v>
      </c>
      <c r="D788" t="s">
        <v>8114</v>
      </c>
      <c r="E788" t="s">
        <v>8115</v>
      </c>
      <c r="F788" t="s">
        <v>8116</v>
      </c>
      <c r="G788" t="s">
        <v>15</v>
      </c>
      <c r="H788" t="s">
        <v>8117</v>
      </c>
      <c r="I788" t="s">
        <v>93</v>
      </c>
      <c r="J788" t="s">
        <v>5267</v>
      </c>
      <c r="K788" t="s">
        <v>940</v>
      </c>
      <c r="L788" t="s">
        <v>77</v>
      </c>
      <c r="M788" t="s">
        <v>335</v>
      </c>
      <c r="N788" t="s">
        <v>883</v>
      </c>
      <c r="O788" t="s">
        <v>310</v>
      </c>
      <c r="P788" t="s">
        <v>81</v>
      </c>
      <c r="Q788" t="s">
        <v>82</v>
      </c>
      <c r="R788" t="s">
        <v>8118</v>
      </c>
      <c r="S788" t="s">
        <v>8119</v>
      </c>
      <c r="T788" t="s">
        <v>5936</v>
      </c>
      <c r="U788" t="s">
        <v>8120</v>
      </c>
      <c r="V788" t="s">
        <v>932</v>
      </c>
      <c r="W788" t="s">
        <v>172</v>
      </c>
      <c r="X788" t="s">
        <v>8121</v>
      </c>
      <c r="Y788" t="s">
        <v>172</v>
      </c>
    </row>
    <row r="789" spans="1:25">
      <c r="A789" t="s">
        <v>8122</v>
      </c>
      <c r="B789" t="s">
        <v>5781</v>
      </c>
      <c r="C789" t="s">
        <v>38</v>
      </c>
      <c r="D789" t="s">
        <v>8123</v>
      </c>
      <c r="E789" t="s">
        <v>8124</v>
      </c>
      <c r="F789" t="s">
        <v>8125</v>
      </c>
      <c r="G789" t="s">
        <v>15</v>
      </c>
      <c r="H789" t="s">
        <v>8126</v>
      </c>
      <c r="I789" t="s">
        <v>5796</v>
      </c>
      <c r="J789" t="s">
        <v>5860</v>
      </c>
      <c r="K789" t="s">
        <v>5798</v>
      </c>
      <c r="L789" t="s">
        <v>125</v>
      </c>
      <c r="M789" t="s">
        <v>1077</v>
      </c>
      <c r="N789" t="s">
        <v>199</v>
      </c>
      <c r="O789" t="s">
        <v>254</v>
      </c>
      <c r="P789" t="s">
        <v>81</v>
      </c>
      <c r="Q789" t="s">
        <v>81</v>
      </c>
      <c r="R789" t="s">
        <v>8127</v>
      </c>
      <c r="S789" t="s">
        <v>8128</v>
      </c>
      <c r="T789" t="s">
        <v>6027</v>
      </c>
      <c r="U789" t="s">
        <v>8129</v>
      </c>
      <c r="V789" t="s">
        <v>5860</v>
      </c>
      <c r="W789" t="s">
        <v>811</v>
      </c>
      <c r="X789" t="s">
        <v>8130</v>
      </c>
      <c r="Y789" t="s">
        <v>8131</v>
      </c>
    </row>
    <row r="790" spans="1:25">
      <c r="A790" t="s">
        <v>8132</v>
      </c>
      <c r="B790" t="s">
        <v>5781</v>
      </c>
      <c r="C790" t="s">
        <v>38</v>
      </c>
      <c r="D790" t="s">
        <v>8133</v>
      </c>
      <c r="E790" t="s">
        <v>8134</v>
      </c>
      <c r="F790" t="s">
        <v>8135</v>
      </c>
      <c r="G790" t="s">
        <v>15</v>
      </c>
      <c r="H790" t="s">
        <v>8136</v>
      </c>
      <c r="I790" t="s">
        <v>93</v>
      </c>
      <c r="J790" t="s">
        <v>633</v>
      </c>
      <c r="K790" t="s">
        <v>761</v>
      </c>
      <c r="L790" t="s">
        <v>125</v>
      </c>
      <c r="M790" t="s">
        <v>1917</v>
      </c>
      <c r="N790" t="s">
        <v>1649</v>
      </c>
      <c r="O790" t="s">
        <v>461</v>
      </c>
      <c r="P790" t="s">
        <v>113</v>
      </c>
      <c r="Q790" t="s">
        <v>82</v>
      </c>
      <c r="R790" t="s">
        <v>8137</v>
      </c>
      <c r="S790" t="s">
        <v>8138</v>
      </c>
      <c r="T790" t="s">
        <v>80</v>
      </c>
      <c r="U790" t="s">
        <v>80</v>
      </c>
      <c r="V790" t="s">
        <v>80</v>
      </c>
      <c r="W790" t="s">
        <v>80</v>
      </c>
      <c r="X790" t="s">
        <v>8139</v>
      </c>
      <c r="Y790" t="s">
        <v>8140</v>
      </c>
    </row>
    <row r="791" spans="1:25">
      <c r="A791" t="s">
        <v>8141</v>
      </c>
      <c r="B791" t="s">
        <v>5781</v>
      </c>
      <c r="C791" t="s">
        <v>38</v>
      </c>
      <c r="D791" t="s">
        <v>8142</v>
      </c>
      <c r="E791" t="s">
        <v>8143</v>
      </c>
      <c r="F791" t="s">
        <v>8144</v>
      </c>
      <c r="G791" t="s">
        <v>15</v>
      </c>
      <c r="H791" t="s">
        <v>8145</v>
      </c>
      <c r="I791" t="s">
        <v>5796</v>
      </c>
      <c r="J791" t="s">
        <v>5944</v>
      </c>
      <c r="K791" t="s">
        <v>5798</v>
      </c>
      <c r="L791" t="s">
        <v>77</v>
      </c>
      <c r="M791" t="s">
        <v>419</v>
      </c>
      <c r="N791" t="s">
        <v>1649</v>
      </c>
      <c r="O791" t="s">
        <v>310</v>
      </c>
      <c r="P791" t="s">
        <v>81</v>
      </c>
      <c r="Q791" t="s">
        <v>82</v>
      </c>
      <c r="R791" t="s">
        <v>80</v>
      </c>
      <c r="S791" t="s">
        <v>2377</v>
      </c>
      <c r="T791" t="s">
        <v>6027</v>
      </c>
      <c r="U791" t="s">
        <v>1649</v>
      </c>
      <c r="V791" t="s">
        <v>80</v>
      </c>
      <c r="W791" t="s">
        <v>80</v>
      </c>
      <c r="X791" t="s">
        <v>8146</v>
      </c>
      <c r="Y791" t="s">
        <v>8147</v>
      </c>
    </row>
    <row r="792" spans="1:25">
      <c r="A792" t="s">
        <v>8148</v>
      </c>
      <c r="B792" t="s">
        <v>5781</v>
      </c>
      <c r="C792" t="s">
        <v>38</v>
      </c>
      <c r="D792" t="s">
        <v>8149</v>
      </c>
      <c r="E792" t="s">
        <v>8150</v>
      </c>
      <c r="F792" t="s">
        <v>8151</v>
      </c>
      <c r="G792" t="s">
        <v>15</v>
      </c>
      <c r="H792" t="s">
        <v>2799</v>
      </c>
      <c r="I792" t="s">
        <v>93</v>
      </c>
      <c r="J792" t="s">
        <v>123</v>
      </c>
      <c r="K792" t="s">
        <v>139</v>
      </c>
      <c r="L792" t="s">
        <v>2421</v>
      </c>
      <c r="M792" t="s">
        <v>1317</v>
      </c>
      <c r="N792" t="s">
        <v>221</v>
      </c>
      <c r="O792" t="s">
        <v>80</v>
      </c>
      <c r="P792" t="s">
        <v>81</v>
      </c>
      <c r="Q792" t="s">
        <v>82</v>
      </c>
      <c r="R792" t="s">
        <v>8152</v>
      </c>
      <c r="S792" t="s">
        <v>8153</v>
      </c>
      <c r="T792" t="s">
        <v>80</v>
      </c>
      <c r="U792" t="s">
        <v>80</v>
      </c>
      <c r="V792" t="s">
        <v>80</v>
      </c>
      <c r="W792" t="s">
        <v>80</v>
      </c>
      <c r="X792" t="s">
        <v>8154</v>
      </c>
      <c r="Y792" t="s">
        <v>8155</v>
      </c>
    </row>
    <row r="793" spans="1:25">
      <c r="A793" t="s">
        <v>8156</v>
      </c>
      <c r="B793" t="s">
        <v>5781</v>
      </c>
      <c r="C793" t="s">
        <v>38</v>
      </c>
      <c r="D793" t="s">
        <v>8157</v>
      </c>
      <c r="E793" t="s">
        <v>8158</v>
      </c>
      <c r="F793" t="s">
        <v>8159</v>
      </c>
      <c r="G793" t="s">
        <v>15</v>
      </c>
      <c r="H793" t="s">
        <v>8160</v>
      </c>
      <c r="I793" t="s">
        <v>93</v>
      </c>
      <c r="J793" t="s">
        <v>4218</v>
      </c>
      <c r="K793" t="s">
        <v>433</v>
      </c>
      <c r="L793" t="s">
        <v>125</v>
      </c>
      <c r="M793" t="s">
        <v>8161</v>
      </c>
      <c r="N793" t="s">
        <v>112</v>
      </c>
      <c r="O793" t="s">
        <v>80</v>
      </c>
      <c r="P793" t="s">
        <v>113</v>
      </c>
      <c r="Q793" t="s">
        <v>82</v>
      </c>
      <c r="R793" t="s">
        <v>80</v>
      </c>
      <c r="S793" t="s">
        <v>8159</v>
      </c>
      <c r="T793" t="s">
        <v>80</v>
      </c>
      <c r="U793" t="s">
        <v>80</v>
      </c>
      <c r="V793" t="s">
        <v>80</v>
      </c>
      <c r="W793" t="s">
        <v>80</v>
      </c>
      <c r="X793" t="s">
        <v>8162</v>
      </c>
      <c r="Y793" t="s">
        <v>8163</v>
      </c>
    </row>
    <row r="794" spans="1:25">
      <c r="A794" t="s">
        <v>8164</v>
      </c>
      <c r="B794" t="s">
        <v>5781</v>
      </c>
      <c r="C794" t="s">
        <v>38</v>
      </c>
      <c r="D794" t="s">
        <v>8165</v>
      </c>
      <c r="E794" t="s">
        <v>8166</v>
      </c>
      <c r="F794" t="s">
        <v>8167</v>
      </c>
      <c r="G794" t="s">
        <v>15</v>
      </c>
      <c r="H794" t="s">
        <v>8168</v>
      </c>
      <c r="I794" t="s">
        <v>93</v>
      </c>
      <c r="J794" t="s">
        <v>8169</v>
      </c>
      <c r="K794" t="s">
        <v>7854</v>
      </c>
      <c r="L794" t="s">
        <v>77</v>
      </c>
      <c r="M794" t="s">
        <v>8170</v>
      </c>
      <c r="N794" t="s">
        <v>141</v>
      </c>
      <c r="O794" t="s">
        <v>80</v>
      </c>
      <c r="P794" t="s">
        <v>113</v>
      </c>
      <c r="Q794" t="s">
        <v>172</v>
      </c>
      <c r="R794" t="s">
        <v>80</v>
      </c>
      <c r="S794" t="s">
        <v>8171</v>
      </c>
      <c r="T794" t="s">
        <v>80</v>
      </c>
      <c r="U794" t="s">
        <v>80</v>
      </c>
      <c r="V794" t="s">
        <v>80</v>
      </c>
      <c r="W794" t="s">
        <v>80</v>
      </c>
      <c r="X794" t="s">
        <v>8172</v>
      </c>
      <c r="Y794" t="s">
        <v>80</v>
      </c>
    </row>
    <row r="795" spans="1:25">
      <c r="A795" t="s">
        <v>8173</v>
      </c>
      <c r="B795" t="s">
        <v>5781</v>
      </c>
      <c r="C795" t="s">
        <v>38</v>
      </c>
      <c r="D795" t="s">
        <v>8174</v>
      </c>
      <c r="E795" t="s">
        <v>8175</v>
      </c>
      <c r="F795" t="s">
        <v>8176</v>
      </c>
      <c r="G795" t="s">
        <v>15</v>
      </c>
      <c r="H795" t="s">
        <v>1026</v>
      </c>
      <c r="I795" t="s">
        <v>5796</v>
      </c>
      <c r="J795" t="s">
        <v>5944</v>
      </c>
      <c r="K795" t="s">
        <v>5798</v>
      </c>
      <c r="L795" t="s">
        <v>77</v>
      </c>
      <c r="M795" t="s">
        <v>419</v>
      </c>
      <c r="N795" t="s">
        <v>535</v>
      </c>
      <c r="O795" t="s">
        <v>310</v>
      </c>
      <c r="P795" t="s">
        <v>81</v>
      </c>
      <c r="Q795" t="s">
        <v>142</v>
      </c>
      <c r="R795" t="s">
        <v>8177</v>
      </c>
      <c r="S795" t="s">
        <v>8178</v>
      </c>
      <c r="T795" t="s">
        <v>80</v>
      </c>
      <c r="U795" t="s">
        <v>80</v>
      </c>
      <c r="V795" t="s">
        <v>8179</v>
      </c>
      <c r="W795" t="s">
        <v>8180</v>
      </c>
      <c r="X795" t="s">
        <v>8181</v>
      </c>
      <c r="Y795" t="s">
        <v>8182</v>
      </c>
    </row>
    <row r="796" spans="1:25">
      <c r="A796" t="s">
        <v>8183</v>
      </c>
      <c r="B796" t="s">
        <v>5781</v>
      </c>
      <c r="C796" t="s">
        <v>38</v>
      </c>
      <c r="D796" t="s">
        <v>8184</v>
      </c>
      <c r="E796" t="s">
        <v>8185</v>
      </c>
      <c r="F796" t="s">
        <v>8186</v>
      </c>
      <c r="G796" t="s">
        <v>15</v>
      </c>
      <c r="H796" t="s">
        <v>8187</v>
      </c>
      <c r="I796" t="s">
        <v>5796</v>
      </c>
      <c r="J796" t="s">
        <v>8188</v>
      </c>
      <c r="K796" t="s">
        <v>6531</v>
      </c>
      <c r="L796" t="s">
        <v>77</v>
      </c>
      <c r="M796" t="s">
        <v>5967</v>
      </c>
      <c r="N796" t="s">
        <v>221</v>
      </c>
      <c r="O796" t="s">
        <v>80</v>
      </c>
      <c r="P796" t="s">
        <v>81</v>
      </c>
      <c r="Q796" t="s">
        <v>99</v>
      </c>
      <c r="R796" t="s">
        <v>80</v>
      </c>
      <c r="S796" t="s">
        <v>8189</v>
      </c>
      <c r="T796" t="s">
        <v>80</v>
      </c>
      <c r="U796" t="s">
        <v>80</v>
      </c>
      <c r="V796" t="s">
        <v>6635</v>
      </c>
      <c r="W796" t="s">
        <v>80</v>
      </c>
      <c r="X796" t="s">
        <v>8190</v>
      </c>
      <c r="Y796" t="s">
        <v>80</v>
      </c>
    </row>
    <row r="797" spans="1:25">
      <c r="A797" t="s">
        <v>8191</v>
      </c>
      <c r="B797" t="s">
        <v>5781</v>
      </c>
      <c r="C797" t="s">
        <v>38</v>
      </c>
      <c r="D797" t="s">
        <v>8192</v>
      </c>
      <c r="E797" t="s">
        <v>8193</v>
      </c>
      <c r="F797" t="s">
        <v>8194</v>
      </c>
      <c r="G797" t="s">
        <v>15</v>
      </c>
      <c r="H797" t="s">
        <v>8195</v>
      </c>
      <c r="I797" t="s">
        <v>93</v>
      </c>
      <c r="J797" t="s">
        <v>8196</v>
      </c>
      <c r="K797" t="s">
        <v>2117</v>
      </c>
      <c r="L797" t="s">
        <v>77</v>
      </c>
      <c r="M797" t="s">
        <v>8197</v>
      </c>
      <c r="N797" t="s">
        <v>1408</v>
      </c>
      <c r="O797" t="s">
        <v>310</v>
      </c>
      <c r="P797" t="s">
        <v>81</v>
      </c>
      <c r="Q797" t="s">
        <v>142</v>
      </c>
      <c r="R797" t="s">
        <v>80</v>
      </c>
      <c r="S797" t="s">
        <v>600</v>
      </c>
      <c r="T797" t="s">
        <v>80</v>
      </c>
      <c r="U797" t="s">
        <v>80</v>
      </c>
      <c r="V797" t="s">
        <v>80</v>
      </c>
      <c r="W797" t="s">
        <v>80</v>
      </c>
      <c r="X797" t="s">
        <v>8198</v>
      </c>
      <c r="Y797" t="s">
        <v>80</v>
      </c>
    </row>
    <row r="798" spans="1:25">
      <c r="A798" t="s">
        <v>8199</v>
      </c>
      <c r="B798" t="s">
        <v>5781</v>
      </c>
      <c r="C798" t="s">
        <v>38</v>
      </c>
      <c r="D798" t="s">
        <v>8200</v>
      </c>
      <c r="E798" t="s">
        <v>39</v>
      </c>
      <c r="F798" t="s">
        <v>8201</v>
      </c>
      <c r="G798" t="s">
        <v>15</v>
      </c>
      <c r="H798" t="s">
        <v>8202</v>
      </c>
      <c r="I798" t="s">
        <v>93</v>
      </c>
      <c r="J798" t="s">
        <v>8203</v>
      </c>
      <c r="K798" t="s">
        <v>1090</v>
      </c>
      <c r="L798" t="s">
        <v>77</v>
      </c>
      <c r="M798" t="s">
        <v>419</v>
      </c>
      <c r="N798" t="s">
        <v>1091</v>
      </c>
      <c r="O798" t="s">
        <v>310</v>
      </c>
      <c r="P798" t="s">
        <v>113</v>
      </c>
      <c r="Q798" t="s">
        <v>201</v>
      </c>
      <c r="R798" t="s">
        <v>8204</v>
      </c>
      <c r="S798" t="s">
        <v>8205</v>
      </c>
      <c r="T798" t="s">
        <v>3406</v>
      </c>
      <c r="U798" t="s">
        <v>8206</v>
      </c>
      <c r="V798" t="s">
        <v>932</v>
      </c>
      <c r="W798" t="s">
        <v>8207</v>
      </c>
      <c r="X798" t="s">
        <v>8208</v>
      </c>
      <c r="Y798" t="s">
        <v>8209</v>
      </c>
    </row>
    <row r="799" spans="1:25">
      <c r="A799" t="s">
        <v>8210</v>
      </c>
      <c r="B799" t="s">
        <v>5781</v>
      </c>
      <c r="C799" t="s">
        <v>38</v>
      </c>
      <c r="D799" t="s">
        <v>8211</v>
      </c>
      <c r="E799" t="s">
        <v>8212</v>
      </c>
      <c r="F799" t="s">
        <v>8213</v>
      </c>
      <c r="G799" t="s">
        <v>15</v>
      </c>
      <c r="H799" t="s">
        <v>8214</v>
      </c>
      <c r="I799" t="s">
        <v>93</v>
      </c>
      <c r="J799" t="s">
        <v>8215</v>
      </c>
      <c r="K799" t="s">
        <v>1090</v>
      </c>
      <c r="L799" t="s">
        <v>2103</v>
      </c>
      <c r="M799" t="s">
        <v>4983</v>
      </c>
      <c r="N799" t="s">
        <v>8216</v>
      </c>
      <c r="O799" t="s">
        <v>80</v>
      </c>
      <c r="P799" t="s">
        <v>81</v>
      </c>
      <c r="Q799" t="s">
        <v>99</v>
      </c>
      <c r="R799" t="s">
        <v>80</v>
      </c>
      <c r="S799" t="s">
        <v>8217</v>
      </c>
      <c r="T799" t="s">
        <v>5988</v>
      </c>
      <c r="U799" t="s">
        <v>8218</v>
      </c>
      <c r="V799" t="s">
        <v>4985</v>
      </c>
      <c r="W799" t="s">
        <v>80</v>
      </c>
      <c r="X799" t="s">
        <v>8219</v>
      </c>
      <c r="Y799" t="s">
        <v>80</v>
      </c>
    </row>
    <row r="800" spans="1:25">
      <c r="A800" t="s">
        <v>8220</v>
      </c>
      <c r="B800" t="s">
        <v>5781</v>
      </c>
      <c r="C800" t="s">
        <v>38</v>
      </c>
      <c r="D800" t="s">
        <v>8221</v>
      </c>
      <c r="E800" t="s">
        <v>8222</v>
      </c>
      <c r="F800" t="s">
        <v>8223</v>
      </c>
      <c r="G800" t="s">
        <v>15</v>
      </c>
      <c r="H800" t="s">
        <v>8224</v>
      </c>
      <c r="I800" t="s">
        <v>93</v>
      </c>
      <c r="J800" t="s">
        <v>123</v>
      </c>
      <c r="K800" t="s">
        <v>6731</v>
      </c>
      <c r="L800" t="s">
        <v>77</v>
      </c>
      <c r="M800" t="s">
        <v>296</v>
      </c>
      <c r="N800" t="s">
        <v>435</v>
      </c>
      <c r="O800" t="s">
        <v>80</v>
      </c>
      <c r="P800" t="s">
        <v>81</v>
      </c>
      <c r="Q800" t="s">
        <v>82</v>
      </c>
      <c r="R800" t="s">
        <v>80</v>
      </c>
      <c r="S800" t="s">
        <v>8225</v>
      </c>
      <c r="T800" t="s">
        <v>80</v>
      </c>
      <c r="U800" t="s">
        <v>80</v>
      </c>
      <c r="V800" t="s">
        <v>80</v>
      </c>
      <c r="W800" t="s">
        <v>80</v>
      </c>
      <c r="X800" t="s">
        <v>8226</v>
      </c>
      <c r="Y800" t="s">
        <v>8227</v>
      </c>
    </row>
    <row r="801" spans="1:25">
      <c r="A801" t="s">
        <v>8228</v>
      </c>
      <c r="B801" t="s">
        <v>5781</v>
      </c>
      <c r="C801" t="s">
        <v>38</v>
      </c>
      <c r="D801" t="s">
        <v>8229</v>
      </c>
      <c r="E801" t="s">
        <v>8230</v>
      </c>
      <c r="F801" t="s">
        <v>8231</v>
      </c>
      <c r="G801" t="s">
        <v>15</v>
      </c>
      <c r="H801" t="s">
        <v>8232</v>
      </c>
      <c r="I801" t="s">
        <v>93</v>
      </c>
      <c r="J801" t="s">
        <v>8233</v>
      </c>
      <c r="K801" t="s">
        <v>2493</v>
      </c>
      <c r="L801" t="s">
        <v>77</v>
      </c>
      <c r="M801" t="s">
        <v>217</v>
      </c>
      <c r="N801" t="s">
        <v>243</v>
      </c>
      <c r="O801" t="s">
        <v>310</v>
      </c>
      <c r="P801" t="s">
        <v>113</v>
      </c>
      <c r="Q801" t="s">
        <v>82</v>
      </c>
      <c r="R801" t="s">
        <v>80</v>
      </c>
      <c r="S801" t="s">
        <v>8234</v>
      </c>
      <c r="T801" t="s">
        <v>5801</v>
      </c>
      <c r="U801" t="s">
        <v>8235</v>
      </c>
      <c r="V801" t="s">
        <v>80</v>
      </c>
      <c r="W801" t="s">
        <v>80</v>
      </c>
      <c r="X801" t="s">
        <v>8236</v>
      </c>
      <c r="Y801" t="s">
        <v>80</v>
      </c>
    </row>
    <row r="802" spans="1:25">
      <c r="A802" t="s">
        <v>8237</v>
      </c>
      <c r="B802" t="s">
        <v>5781</v>
      </c>
      <c r="C802" t="s">
        <v>38</v>
      </c>
      <c r="D802" t="s">
        <v>8238</v>
      </c>
      <c r="E802" t="s">
        <v>8239</v>
      </c>
      <c r="F802" t="s">
        <v>8240</v>
      </c>
      <c r="G802" t="s">
        <v>15</v>
      </c>
      <c r="H802" t="s">
        <v>8241</v>
      </c>
      <c r="I802" t="s">
        <v>93</v>
      </c>
      <c r="J802" t="s">
        <v>8242</v>
      </c>
      <c r="K802" t="s">
        <v>5331</v>
      </c>
      <c r="L802" t="s">
        <v>125</v>
      </c>
      <c r="M802" t="s">
        <v>918</v>
      </c>
      <c r="N802" t="s">
        <v>8243</v>
      </c>
      <c r="O802" t="s">
        <v>80</v>
      </c>
      <c r="P802" t="s">
        <v>81</v>
      </c>
      <c r="Q802" t="s">
        <v>82</v>
      </c>
      <c r="R802" t="s">
        <v>80</v>
      </c>
      <c r="S802" t="s">
        <v>8244</v>
      </c>
      <c r="T802" t="s">
        <v>80</v>
      </c>
      <c r="U802" t="s">
        <v>80</v>
      </c>
      <c r="V802" t="s">
        <v>80</v>
      </c>
      <c r="W802" t="s">
        <v>80</v>
      </c>
      <c r="X802" t="s">
        <v>8245</v>
      </c>
      <c r="Y802" t="s">
        <v>80</v>
      </c>
    </row>
    <row r="803" spans="1:25">
      <c r="A803" t="s">
        <v>8246</v>
      </c>
      <c r="B803" t="s">
        <v>5781</v>
      </c>
      <c r="C803" t="s">
        <v>38</v>
      </c>
      <c r="D803" t="s">
        <v>8247</v>
      </c>
      <c r="E803" t="s">
        <v>8248</v>
      </c>
      <c r="F803" t="s">
        <v>8249</v>
      </c>
      <c r="G803" t="s">
        <v>15</v>
      </c>
      <c r="H803" t="s">
        <v>497</v>
      </c>
      <c r="I803" t="s">
        <v>93</v>
      </c>
      <c r="J803" t="s">
        <v>346</v>
      </c>
      <c r="K803" t="s">
        <v>2654</v>
      </c>
      <c r="L803" t="s">
        <v>125</v>
      </c>
      <c r="M803" t="s">
        <v>3780</v>
      </c>
      <c r="N803" t="s">
        <v>253</v>
      </c>
      <c r="O803" t="s">
        <v>80</v>
      </c>
      <c r="P803" t="s">
        <v>8250</v>
      </c>
      <c r="Q803" t="s">
        <v>2025</v>
      </c>
      <c r="R803" t="s">
        <v>80</v>
      </c>
      <c r="S803" t="s">
        <v>8251</v>
      </c>
      <c r="T803" t="s">
        <v>8252</v>
      </c>
      <c r="U803" t="s">
        <v>80</v>
      </c>
      <c r="V803" t="s">
        <v>80</v>
      </c>
      <c r="W803" t="s">
        <v>5873</v>
      </c>
      <c r="X803" t="s">
        <v>8253</v>
      </c>
      <c r="Y803" t="s">
        <v>8254</v>
      </c>
    </row>
    <row r="804" spans="1:25">
      <c r="A804" t="s">
        <v>8255</v>
      </c>
      <c r="B804" t="s">
        <v>5781</v>
      </c>
      <c r="C804" t="s">
        <v>38</v>
      </c>
      <c r="D804" t="s">
        <v>8256</v>
      </c>
      <c r="E804" t="s">
        <v>8257</v>
      </c>
      <c r="F804" t="s">
        <v>8258</v>
      </c>
      <c r="G804" t="s">
        <v>15</v>
      </c>
      <c r="H804" t="s">
        <v>2760</v>
      </c>
      <c r="I804" t="s">
        <v>5796</v>
      </c>
      <c r="J804" t="s">
        <v>5966</v>
      </c>
      <c r="K804" t="s">
        <v>2407</v>
      </c>
      <c r="L804" t="s">
        <v>77</v>
      </c>
      <c r="M804" t="s">
        <v>643</v>
      </c>
      <c r="N804" t="s">
        <v>336</v>
      </c>
      <c r="O804" t="s">
        <v>254</v>
      </c>
      <c r="P804" t="s">
        <v>81</v>
      </c>
      <c r="Q804" t="s">
        <v>99</v>
      </c>
      <c r="R804" t="s">
        <v>80</v>
      </c>
      <c r="S804" t="s">
        <v>8259</v>
      </c>
      <c r="T804" t="s">
        <v>5936</v>
      </c>
      <c r="U804" t="s">
        <v>1094</v>
      </c>
      <c r="V804" t="s">
        <v>80</v>
      </c>
      <c r="W804" t="s">
        <v>80</v>
      </c>
      <c r="X804" t="s">
        <v>8260</v>
      </c>
      <c r="Y804" t="s">
        <v>8261</v>
      </c>
    </row>
    <row r="805" spans="1:25">
      <c r="A805" t="s">
        <v>8262</v>
      </c>
      <c r="B805" t="s">
        <v>5781</v>
      </c>
      <c r="C805" t="s">
        <v>38</v>
      </c>
      <c r="D805" t="s">
        <v>8263</v>
      </c>
      <c r="E805" t="s">
        <v>8264</v>
      </c>
      <c r="F805" t="s">
        <v>8265</v>
      </c>
      <c r="G805" t="s">
        <v>15</v>
      </c>
      <c r="H805" t="s">
        <v>8266</v>
      </c>
      <c r="I805" t="s">
        <v>5796</v>
      </c>
      <c r="J805" t="s">
        <v>373</v>
      </c>
      <c r="K805" t="s">
        <v>1364</v>
      </c>
      <c r="L805" t="s">
        <v>77</v>
      </c>
      <c r="M805" t="s">
        <v>374</v>
      </c>
      <c r="N805" t="s">
        <v>8267</v>
      </c>
      <c r="O805" t="s">
        <v>269</v>
      </c>
      <c r="P805" t="s">
        <v>113</v>
      </c>
      <c r="Q805" t="s">
        <v>82</v>
      </c>
      <c r="R805" t="s">
        <v>8268</v>
      </c>
      <c r="S805" t="s">
        <v>8269</v>
      </c>
      <c r="T805" t="s">
        <v>8270</v>
      </c>
      <c r="U805" t="s">
        <v>6686</v>
      </c>
      <c r="V805" t="s">
        <v>8271</v>
      </c>
      <c r="W805" t="s">
        <v>172</v>
      </c>
      <c r="X805" t="s">
        <v>8272</v>
      </c>
      <c r="Y805" t="s">
        <v>172</v>
      </c>
    </row>
    <row r="806" spans="1:25">
      <c r="A806" t="s">
        <v>8273</v>
      </c>
      <c r="B806" t="s">
        <v>5781</v>
      </c>
      <c r="C806" t="s">
        <v>38</v>
      </c>
      <c r="D806" t="s">
        <v>8274</v>
      </c>
      <c r="E806" t="s">
        <v>8275</v>
      </c>
      <c r="F806" t="s">
        <v>8276</v>
      </c>
      <c r="G806" t="s">
        <v>15</v>
      </c>
      <c r="H806" t="s">
        <v>8277</v>
      </c>
      <c r="I806" t="s">
        <v>93</v>
      </c>
      <c r="J806" t="s">
        <v>1199</v>
      </c>
      <c r="K806" t="s">
        <v>2654</v>
      </c>
      <c r="L806" t="s">
        <v>125</v>
      </c>
      <c r="M806" t="s">
        <v>568</v>
      </c>
      <c r="N806" t="s">
        <v>253</v>
      </c>
      <c r="O806" t="s">
        <v>80</v>
      </c>
      <c r="P806" t="s">
        <v>81</v>
      </c>
      <c r="Q806" t="s">
        <v>99</v>
      </c>
      <c r="R806" t="s">
        <v>8278</v>
      </c>
      <c r="S806" t="s">
        <v>8279</v>
      </c>
      <c r="T806" t="s">
        <v>5936</v>
      </c>
      <c r="U806" t="s">
        <v>253</v>
      </c>
      <c r="V806" t="s">
        <v>8280</v>
      </c>
      <c r="W806" t="s">
        <v>80</v>
      </c>
      <c r="X806" t="s">
        <v>8281</v>
      </c>
      <c r="Y806" t="s">
        <v>8282</v>
      </c>
    </row>
    <row r="807" spans="1:25">
      <c r="A807" t="s">
        <v>8283</v>
      </c>
      <c r="B807" t="s">
        <v>5781</v>
      </c>
      <c r="C807" t="s">
        <v>38</v>
      </c>
      <c r="D807" t="s">
        <v>8284</v>
      </c>
      <c r="E807" t="s">
        <v>8285</v>
      </c>
      <c r="F807" t="s">
        <v>8286</v>
      </c>
      <c r="G807" t="s">
        <v>15</v>
      </c>
      <c r="H807" t="s">
        <v>8287</v>
      </c>
      <c r="I807" t="s">
        <v>5796</v>
      </c>
      <c r="J807" t="s">
        <v>373</v>
      </c>
      <c r="K807" t="s">
        <v>5798</v>
      </c>
      <c r="L807" t="s">
        <v>125</v>
      </c>
      <c r="M807" t="s">
        <v>568</v>
      </c>
      <c r="N807" t="s">
        <v>253</v>
      </c>
      <c r="O807" t="s">
        <v>677</v>
      </c>
      <c r="P807" t="s">
        <v>81</v>
      </c>
      <c r="Q807" t="s">
        <v>99</v>
      </c>
      <c r="R807" t="s">
        <v>8288</v>
      </c>
      <c r="S807" t="s">
        <v>8289</v>
      </c>
      <c r="T807" t="s">
        <v>6027</v>
      </c>
      <c r="U807" t="s">
        <v>8290</v>
      </c>
      <c r="V807" t="s">
        <v>373</v>
      </c>
      <c r="W807" t="s">
        <v>8291</v>
      </c>
      <c r="X807" t="s">
        <v>8292</v>
      </c>
      <c r="Y807" t="s">
        <v>8293</v>
      </c>
    </row>
    <row r="808" spans="1:25">
      <c r="A808" t="s">
        <v>8294</v>
      </c>
      <c r="B808" t="s">
        <v>5781</v>
      </c>
      <c r="C808" t="s">
        <v>38</v>
      </c>
      <c r="D808" t="s">
        <v>8295</v>
      </c>
      <c r="E808" t="s">
        <v>8296</v>
      </c>
      <c r="F808" t="s">
        <v>8297</v>
      </c>
      <c r="G808" t="s">
        <v>15</v>
      </c>
      <c r="H808" t="s">
        <v>8298</v>
      </c>
      <c r="I808" t="s">
        <v>5796</v>
      </c>
      <c r="J808" t="s">
        <v>5944</v>
      </c>
      <c r="K808" t="s">
        <v>2407</v>
      </c>
      <c r="L808" t="s">
        <v>1764</v>
      </c>
      <c r="M808" t="s">
        <v>2422</v>
      </c>
      <c r="N808" t="s">
        <v>127</v>
      </c>
      <c r="O808" t="s">
        <v>8299</v>
      </c>
      <c r="P808" t="s">
        <v>200</v>
      </c>
      <c r="Q808" t="s">
        <v>82</v>
      </c>
      <c r="R808" t="s">
        <v>8300</v>
      </c>
      <c r="S808" t="s">
        <v>8301</v>
      </c>
      <c r="T808" t="s">
        <v>5801</v>
      </c>
      <c r="U808" t="s">
        <v>5948</v>
      </c>
      <c r="V808" t="s">
        <v>8302</v>
      </c>
      <c r="W808" t="s">
        <v>8303</v>
      </c>
      <c r="X808" t="s">
        <v>8304</v>
      </c>
      <c r="Y808" t="s">
        <v>8305</v>
      </c>
    </row>
    <row r="809" spans="1:25">
      <c r="A809" t="s">
        <v>8306</v>
      </c>
      <c r="B809" t="s">
        <v>5781</v>
      </c>
      <c r="C809" t="s">
        <v>38</v>
      </c>
      <c r="D809" t="s">
        <v>8307</v>
      </c>
      <c r="E809" t="s">
        <v>8308</v>
      </c>
      <c r="F809" t="s">
        <v>8309</v>
      </c>
      <c r="G809" t="s">
        <v>15</v>
      </c>
      <c r="H809" t="s">
        <v>8310</v>
      </c>
      <c r="I809" t="s">
        <v>5796</v>
      </c>
      <c r="J809" t="s">
        <v>373</v>
      </c>
      <c r="K809" t="s">
        <v>1364</v>
      </c>
      <c r="L809" t="s">
        <v>77</v>
      </c>
      <c r="M809" t="s">
        <v>1524</v>
      </c>
      <c r="N809" t="s">
        <v>4479</v>
      </c>
      <c r="O809" t="s">
        <v>80</v>
      </c>
      <c r="P809" t="s">
        <v>113</v>
      </c>
      <c r="Q809" t="s">
        <v>82</v>
      </c>
      <c r="R809" t="s">
        <v>80</v>
      </c>
      <c r="S809" t="s">
        <v>8311</v>
      </c>
      <c r="T809" t="s">
        <v>7557</v>
      </c>
      <c r="U809" t="s">
        <v>8312</v>
      </c>
      <c r="V809" t="s">
        <v>8313</v>
      </c>
      <c r="W809" t="s">
        <v>80</v>
      </c>
      <c r="X809" t="s">
        <v>8314</v>
      </c>
      <c r="Y809" t="s">
        <v>8315</v>
      </c>
    </row>
    <row r="810" spans="1:25">
      <c r="A810" t="s">
        <v>8316</v>
      </c>
      <c r="B810" t="s">
        <v>5781</v>
      </c>
      <c r="C810" t="s">
        <v>38</v>
      </c>
      <c r="D810" t="s">
        <v>8317</v>
      </c>
      <c r="E810" t="s">
        <v>8318</v>
      </c>
      <c r="F810" t="s">
        <v>8319</v>
      </c>
      <c r="G810" t="s">
        <v>15</v>
      </c>
      <c r="H810" t="s">
        <v>8320</v>
      </c>
      <c r="I810" t="s">
        <v>5796</v>
      </c>
      <c r="J810" t="s">
        <v>5966</v>
      </c>
      <c r="K810" t="s">
        <v>2407</v>
      </c>
      <c r="L810" t="s">
        <v>77</v>
      </c>
      <c r="M810" t="s">
        <v>622</v>
      </c>
      <c r="N810" t="s">
        <v>199</v>
      </c>
      <c r="O810" t="s">
        <v>461</v>
      </c>
      <c r="P810" t="s">
        <v>81</v>
      </c>
      <c r="Q810" t="s">
        <v>82</v>
      </c>
      <c r="R810" t="s">
        <v>8321</v>
      </c>
      <c r="S810" t="s">
        <v>8322</v>
      </c>
      <c r="T810" t="s">
        <v>6027</v>
      </c>
      <c r="U810" t="s">
        <v>199</v>
      </c>
      <c r="V810" t="s">
        <v>5966</v>
      </c>
      <c r="W810" t="s">
        <v>8323</v>
      </c>
      <c r="X810" t="s">
        <v>8324</v>
      </c>
      <c r="Y810" t="s">
        <v>8325</v>
      </c>
    </row>
    <row r="811" spans="1:25">
      <c r="A811" t="s">
        <v>8326</v>
      </c>
      <c r="B811" t="s">
        <v>5781</v>
      </c>
      <c r="C811" t="s">
        <v>38</v>
      </c>
      <c r="D811" t="s">
        <v>8327</v>
      </c>
      <c r="E811" t="s">
        <v>8328</v>
      </c>
      <c r="F811" t="s">
        <v>8329</v>
      </c>
      <c r="G811" t="s">
        <v>15</v>
      </c>
      <c r="H811" t="s">
        <v>8330</v>
      </c>
      <c r="I811" t="s">
        <v>93</v>
      </c>
      <c r="J811" t="s">
        <v>1241</v>
      </c>
      <c r="K811" t="s">
        <v>433</v>
      </c>
      <c r="L811" t="s">
        <v>125</v>
      </c>
      <c r="M811" t="s">
        <v>3780</v>
      </c>
      <c r="N811" t="s">
        <v>233</v>
      </c>
      <c r="O811" t="s">
        <v>80</v>
      </c>
      <c r="P811" t="s">
        <v>81</v>
      </c>
      <c r="Q811" t="s">
        <v>82</v>
      </c>
      <c r="R811" t="s">
        <v>80</v>
      </c>
      <c r="S811" t="s">
        <v>8331</v>
      </c>
      <c r="T811" t="s">
        <v>1170</v>
      </c>
      <c r="U811" t="s">
        <v>2266</v>
      </c>
      <c r="V811" t="s">
        <v>478</v>
      </c>
      <c r="W811" t="s">
        <v>80</v>
      </c>
      <c r="X811" t="s">
        <v>8332</v>
      </c>
      <c r="Y811" t="s">
        <v>8333</v>
      </c>
    </row>
    <row r="812" spans="1:25">
      <c r="A812" t="s">
        <v>8334</v>
      </c>
      <c r="B812" t="s">
        <v>5781</v>
      </c>
      <c r="C812" t="s">
        <v>38</v>
      </c>
      <c r="D812" t="s">
        <v>8335</v>
      </c>
      <c r="E812" t="s">
        <v>8336</v>
      </c>
      <c r="F812" t="s">
        <v>8337</v>
      </c>
      <c r="G812" t="s">
        <v>15</v>
      </c>
      <c r="H812" t="s">
        <v>8338</v>
      </c>
      <c r="I812" t="s">
        <v>93</v>
      </c>
      <c r="J812" t="s">
        <v>2578</v>
      </c>
      <c r="K812" t="s">
        <v>433</v>
      </c>
      <c r="L812" t="s">
        <v>77</v>
      </c>
      <c r="M812" t="s">
        <v>8339</v>
      </c>
      <c r="N812" t="s">
        <v>763</v>
      </c>
      <c r="O812" t="s">
        <v>80</v>
      </c>
      <c r="P812" t="s">
        <v>8340</v>
      </c>
      <c r="Q812" t="s">
        <v>99</v>
      </c>
      <c r="R812" t="s">
        <v>80</v>
      </c>
      <c r="S812" t="s">
        <v>8341</v>
      </c>
      <c r="T812" t="s">
        <v>80</v>
      </c>
      <c r="U812" t="s">
        <v>80</v>
      </c>
      <c r="V812" t="s">
        <v>80</v>
      </c>
      <c r="W812" t="s">
        <v>80</v>
      </c>
      <c r="X812" t="s">
        <v>8342</v>
      </c>
      <c r="Y812" t="s">
        <v>8343</v>
      </c>
    </row>
    <row r="813" spans="1:25">
      <c r="A813" t="s">
        <v>8344</v>
      </c>
      <c r="B813" t="s">
        <v>5781</v>
      </c>
      <c r="C813" t="s">
        <v>38</v>
      </c>
      <c r="D813" t="s">
        <v>8345</v>
      </c>
      <c r="E813" t="s">
        <v>8346</v>
      </c>
      <c r="F813" t="s">
        <v>8347</v>
      </c>
      <c r="G813" t="s">
        <v>15</v>
      </c>
      <c r="H813" t="s">
        <v>2565</v>
      </c>
      <c r="I813" t="s">
        <v>5796</v>
      </c>
      <c r="J813" t="s">
        <v>373</v>
      </c>
      <c r="K813" t="s">
        <v>1364</v>
      </c>
      <c r="L813" t="s">
        <v>77</v>
      </c>
      <c r="M813" t="s">
        <v>308</v>
      </c>
      <c r="N813" t="s">
        <v>8348</v>
      </c>
      <c r="O813" t="s">
        <v>310</v>
      </c>
      <c r="P813" t="s">
        <v>113</v>
      </c>
      <c r="Q813" t="s">
        <v>82</v>
      </c>
      <c r="R813" t="s">
        <v>8349</v>
      </c>
      <c r="S813" t="s">
        <v>8350</v>
      </c>
      <c r="T813" t="s">
        <v>5825</v>
      </c>
      <c r="U813" t="s">
        <v>8351</v>
      </c>
      <c r="V813" t="s">
        <v>8271</v>
      </c>
      <c r="W813" t="s">
        <v>8352</v>
      </c>
      <c r="X813" t="s">
        <v>8353</v>
      </c>
      <c r="Y813" t="s">
        <v>8354</v>
      </c>
    </row>
    <row r="814" spans="1:25">
      <c r="A814" t="s">
        <v>8355</v>
      </c>
      <c r="B814" t="s">
        <v>5781</v>
      </c>
      <c r="C814" t="s">
        <v>38</v>
      </c>
      <c r="D814" t="s">
        <v>8356</v>
      </c>
      <c r="E814" t="s">
        <v>8357</v>
      </c>
      <c r="F814" t="s">
        <v>8358</v>
      </c>
      <c r="G814" t="s">
        <v>15</v>
      </c>
      <c r="H814" t="s">
        <v>8359</v>
      </c>
      <c r="I814" t="s">
        <v>93</v>
      </c>
      <c r="J814" t="s">
        <v>294</v>
      </c>
      <c r="K814" t="s">
        <v>8360</v>
      </c>
      <c r="L814" t="s">
        <v>125</v>
      </c>
      <c r="M814" t="s">
        <v>5669</v>
      </c>
      <c r="N814" t="s">
        <v>6984</v>
      </c>
      <c r="O814" t="s">
        <v>80</v>
      </c>
      <c r="P814" t="s">
        <v>113</v>
      </c>
      <c r="Q814" t="s">
        <v>201</v>
      </c>
      <c r="R814" t="s">
        <v>80</v>
      </c>
      <c r="S814" t="s">
        <v>8361</v>
      </c>
      <c r="T814" t="s">
        <v>1170</v>
      </c>
      <c r="U814" t="s">
        <v>8362</v>
      </c>
      <c r="V814" t="s">
        <v>478</v>
      </c>
      <c r="W814" t="s">
        <v>80</v>
      </c>
      <c r="X814" t="s">
        <v>8363</v>
      </c>
      <c r="Y814" t="s">
        <v>8364</v>
      </c>
    </row>
    <row r="815" spans="1:25">
      <c r="A815" t="s">
        <v>8365</v>
      </c>
      <c r="B815" t="s">
        <v>5781</v>
      </c>
      <c r="C815" t="s">
        <v>38</v>
      </c>
      <c r="D815" t="s">
        <v>8366</v>
      </c>
      <c r="E815" t="s">
        <v>8367</v>
      </c>
      <c r="F815" t="s">
        <v>8368</v>
      </c>
      <c r="G815" t="s">
        <v>15</v>
      </c>
      <c r="H815" t="s">
        <v>8369</v>
      </c>
      <c r="I815" t="s">
        <v>5796</v>
      </c>
      <c r="J815" t="s">
        <v>5944</v>
      </c>
      <c r="K815" t="s">
        <v>5945</v>
      </c>
      <c r="L815" t="s">
        <v>125</v>
      </c>
      <c r="M815" t="s">
        <v>407</v>
      </c>
      <c r="N815" t="s">
        <v>243</v>
      </c>
      <c r="O815" t="s">
        <v>269</v>
      </c>
      <c r="P815" t="s">
        <v>172</v>
      </c>
      <c r="Q815" t="s">
        <v>99</v>
      </c>
      <c r="R815" t="s">
        <v>8370</v>
      </c>
      <c r="S815" t="s">
        <v>1583</v>
      </c>
      <c r="T815" t="s">
        <v>5936</v>
      </c>
      <c r="U815" t="s">
        <v>2227</v>
      </c>
      <c r="V815" t="s">
        <v>5050</v>
      </c>
      <c r="W815" t="s">
        <v>172</v>
      </c>
      <c r="X815" t="s">
        <v>8371</v>
      </c>
      <c r="Y815" t="s">
        <v>8372</v>
      </c>
    </row>
    <row r="816" spans="1:25">
      <c r="A816" t="s">
        <v>8373</v>
      </c>
      <c r="B816" t="s">
        <v>5781</v>
      </c>
      <c r="C816" t="s">
        <v>38</v>
      </c>
      <c r="D816" t="s">
        <v>8374</v>
      </c>
      <c r="E816" t="s">
        <v>8375</v>
      </c>
      <c r="F816" t="s">
        <v>8376</v>
      </c>
      <c r="G816" t="s">
        <v>15</v>
      </c>
      <c r="H816" t="s">
        <v>2863</v>
      </c>
      <c r="I816" t="s">
        <v>5796</v>
      </c>
      <c r="J816" t="s">
        <v>5860</v>
      </c>
      <c r="K816" t="s">
        <v>5798</v>
      </c>
      <c r="L816" t="s">
        <v>77</v>
      </c>
      <c r="M816" t="s">
        <v>1077</v>
      </c>
      <c r="N816" t="s">
        <v>1484</v>
      </c>
      <c r="O816" t="s">
        <v>254</v>
      </c>
      <c r="P816" t="s">
        <v>81</v>
      </c>
      <c r="Q816" t="s">
        <v>99</v>
      </c>
      <c r="R816" t="s">
        <v>8377</v>
      </c>
      <c r="S816" t="s">
        <v>8378</v>
      </c>
      <c r="T816" t="s">
        <v>6027</v>
      </c>
      <c r="U816" t="s">
        <v>8120</v>
      </c>
      <c r="V816" t="s">
        <v>5860</v>
      </c>
      <c r="W816" t="s">
        <v>8379</v>
      </c>
      <c r="X816" t="s">
        <v>8380</v>
      </c>
      <c r="Y816" t="s">
        <v>8381</v>
      </c>
    </row>
    <row r="817" spans="1:25">
      <c r="A817" t="s">
        <v>8382</v>
      </c>
      <c r="B817" t="s">
        <v>5781</v>
      </c>
      <c r="C817" t="s">
        <v>38</v>
      </c>
      <c r="D817" t="s">
        <v>8383</v>
      </c>
      <c r="E817" t="s">
        <v>8384</v>
      </c>
      <c r="F817" t="s">
        <v>8385</v>
      </c>
      <c r="G817" t="s">
        <v>15</v>
      </c>
      <c r="H817" t="s">
        <v>8386</v>
      </c>
      <c r="I817" t="s">
        <v>93</v>
      </c>
      <c r="J817" t="s">
        <v>373</v>
      </c>
      <c r="K817" t="s">
        <v>433</v>
      </c>
      <c r="L817" t="s">
        <v>77</v>
      </c>
      <c r="M817" t="s">
        <v>8387</v>
      </c>
      <c r="N817" t="s">
        <v>4089</v>
      </c>
      <c r="O817" t="s">
        <v>310</v>
      </c>
      <c r="P817" t="s">
        <v>942</v>
      </c>
      <c r="Q817" t="s">
        <v>142</v>
      </c>
      <c r="R817" t="s">
        <v>80</v>
      </c>
      <c r="S817" t="s">
        <v>8388</v>
      </c>
      <c r="T817" t="s">
        <v>8389</v>
      </c>
      <c r="U817" t="s">
        <v>8390</v>
      </c>
      <c r="V817" t="s">
        <v>397</v>
      </c>
      <c r="W817" t="s">
        <v>433</v>
      </c>
      <c r="X817" t="s">
        <v>8391</v>
      </c>
      <c r="Y817" t="s">
        <v>8392</v>
      </c>
    </row>
    <row r="818" spans="1:25">
      <c r="A818" t="s">
        <v>8393</v>
      </c>
      <c r="B818" t="s">
        <v>5781</v>
      </c>
      <c r="C818" t="s">
        <v>38</v>
      </c>
      <c r="D818" t="s">
        <v>8394</v>
      </c>
      <c r="E818" t="s">
        <v>8395</v>
      </c>
      <c r="F818" t="s">
        <v>8396</v>
      </c>
      <c r="G818" t="s">
        <v>15</v>
      </c>
      <c r="H818" t="s">
        <v>8397</v>
      </c>
      <c r="I818" t="s">
        <v>93</v>
      </c>
      <c r="J818" t="s">
        <v>1047</v>
      </c>
      <c r="K818" t="s">
        <v>2050</v>
      </c>
      <c r="L818" t="s">
        <v>77</v>
      </c>
      <c r="M818" t="s">
        <v>348</v>
      </c>
      <c r="N818" t="s">
        <v>349</v>
      </c>
      <c r="O818" t="s">
        <v>80</v>
      </c>
      <c r="P818" t="s">
        <v>81</v>
      </c>
      <c r="Q818" t="s">
        <v>82</v>
      </c>
      <c r="R818" t="s">
        <v>8398</v>
      </c>
      <c r="S818" t="s">
        <v>8399</v>
      </c>
      <c r="T818" t="s">
        <v>8400</v>
      </c>
      <c r="U818" t="s">
        <v>1094</v>
      </c>
      <c r="V818" t="s">
        <v>80</v>
      </c>
      <c r="W818" t="s">
        <v>8401</v>
      </c>
      <c r="X818" t="s">
        <v>8402</v>
      </c>
      <c r="Y818" t="s">
        <v>8403</v>
      </c>
    </row>
    <row r="819" spans="1:25">
      <c r="A819" t="s">
        <v>8404</v>
      </c>
      <c r="B819" t="s">
        <v>5781</v>
      </c>
      <c r="C819" t="s">
        <v>38</v>
      </c>
      <c r="D819" t="s">
        <v>8405</v>
      </c>
      <c r="E819" t="s">
        <v>8406</v>
      </c>
      <c r="F819" t="s">
        <v>8407</v>
      </c>
      <c r="G819" t="s">
        <v>15</v>
      </c>
      <c r="H819" t="s">
        <v>8408</v>
      </c>
      <c r="I819" t="s">
        <v>93</v>
      </c>
      <c r="J819" t="s">
        <v>373</v>
      </c>
      <c r="K819" t="s">
        <v>1904</v>
      </c>
      <c r="L819" t="s">
        <v>77</v>
      </c>
      <c r="M819" t="s">
        <v>8409</v>
      </c>
      <c r="N819" t="s">
        <v>8410</v>
      </c>
      <c r="O819" t="s">
        <v>80</v>
      </c>
      <c r="P819" t="s">
        <v>81</v>
      </c>
      <c r="Q819" t="s">
        <v>82</v>
      </c>
      <c r="R819" t="s">
        <v>80</v>
      </c>
      <c r="S819" t="s">
        <v>8411</v>
      </c>
      <c r="T819" t="s">
        <v>80</v>
      </c>
      <c r="U819" t="s">
        <v>80</v>
      </c>
      <c r="V819" t="s">
        <v>80</v>
      </c>
      <c r="W819" t="s">
        <v>80</v>
      </c>
      <c r="X819" t="s">
        <v>8412</v>
      </c>
      <c r="Y819" t="s">
        <v>80</v>
      </c>
    </row>
    <row r="820" spans="1:25">
      <c r="A820" t="s">
        <v>8413</v>
      </c>
      <c r="B820" t="s">
        <v>5781</v>
      </c>
      <c r="C820" t="s">
        <v>38</v>
      </c>
      <c r="D820" t="s">
        <v>8414</v>
      </c>
      <c r="E820" t="s">
        <v>8415</v>
      </c>
      <c r="F820" t="s">
        <v>8416</v>
      </c>
      <c r="G820" t="s">
        <v>15</v>
      </c>
      <c r="H820" t="s">
        <v>8417</v>
      </c>
      <c r="I820" t="s">
        <v>5672</v>
      </c>
      <c r="J820" t="s">
        <v>373</v>
      </c>
      <c r="K820" t="s">
        <v>5798</v>
      </c>
      <c r="L820" t="s">
        <v>77</v>
      </c>
      <c r="M820" t="s">
        <v>8418</v>
      </c>
      <c r="N820" t="s">
        <v>243</v>
      </c>
      <c r="O820" t="s">
        <v>310</v>
      </c>
      <c r="P820" t="s">
        <v>81</v>
      </c>
      <c r="Q820" t="s">
        <v>99</v>
      </c>
      <c r="R820" t="s">
        <v>8419</v>
      </c>
      <c r="S820" t="s">
        <v>8420</v>
      </c>
      <c r="T820" t="s">
        <v>8421</v>
      </c>
      <c r="U820" t="s">
        <v>8422</v>
      </c>
      <c r="V820" t="s">
        <v>5788</v>
      </c>
      <c r="W820" t="s">
        <v>561</v>
      </c>
      <c r="X820" t="s">
        <v>8423</v>
      </c>
      <c r="Y820" t="s">
        <v>8424</v>
      </c>
    </row>
    <row r="821" spans="1:25">
      <c r="A821" t="s">
        <v>8425</v>
      </c>
      <c r="B821" t="s">
        <v>5781</v>
      </c>
      <c r="C821" t="s">
        <v>38</v>
      </c>
      <c r="D821" t="s">
        <v>8426</v>
      </c>
      <c r="E821" t="s">
        <v>8427</v>
      </c>
      <c r="F821" t="s">
        <v>8428</v>
      </c>
      <c r="G821" t="s">
        <v>15</v>
      </c>
      <c r="H821" t="s">
        <v>6342</v>
      </c>
      <c r="I821" t="s">
        <v>5796</v>
      </c>
      <c r="J821" t="s">
        <v>373</v>
      </c>
      <c r="K821" t="s">
        <v>5798</v>
      </c>
      <c r="L821" t="s">
        <v>125</v>
      </c>
      <c r="M821" t="s">
        <v>5198</v>
      </c>
      <c r="N821" t="s">
        <v>420</v>
      </c>
      <c r="O821" t="s">
        <v>8429</v>
      </c>
      <c r="P821" t="s">
        <v>81</v>
      </c>
      <c r="Q821" t="s">
        <v>82</v>
      </c>
      <c r="R821" t="s">
        <v>8430</v>
      </c>
      <c r="S821" t="s">
        <v>8431</v>
      </c>
      <c r="T821" t="s">
        <v>2328</v>
      </c>
      <c r="U821" t="s">
        <v>420</v>
      </c>
      <c r="V821" t="s">
        <v>8432</v>
      </c>
      <c r="W821" t="s">
        <v>8433</v>
      </c>
      <c r="X821" t="s">
        <v>8434</v>
      </c>
      <c r="Y821" t="s">
        <v>80</v>
      </c>
    </row>
    <row r="822" spans="1:25">
      <c r="A822" t="s">
        <v>8435</v>
      </c>
      <c r="B822" t="s">
        <v>5781</v>
      </c>
      <c r="C822" t="s">
        <v>38</v>
      </c>
      <c r="D822" t="s">
        <v>8436</v>
      </c>
      <c r="E822" t="s">
        <v>8437</v>
      </c>
      <c r="F822" t="s">
        <v>8438</v>
      </c>
      <c r="G822" t="s">
        <v>15</v>
      </c>
      <c r="H822" t="s">
        <v>8439</v>
      </c>
      <c r="I822" t="s">
        <v>93</v>
      </c>
      <c r="J822" t="s">
        <v>373</v>
      </c>
      <c r="K822" t="s">
        <v>1364</v>
      </c>
      <c r="L822" t="s">
        <v>77</v>
      </c>
      <c r="M822" t="s">
        <v>419</v>
      </c>
      <c r="N822" t="s">
        <v>243</v>
      </c>
      <c r="O822" t="s">
        <v>80</v>
      </c>
      <c r="P822" t="s">
        <v>81</v>
      </c>
      <c r="Q822" t="s">
        <v>82</v>
      </c>
      <c r="R822" t="s">
        <v>80</v>
      </c>
      <c r="S822" t="s">
        <v>8440</v>
      </c>
      <c r="T822" t="s">
        <v>80</v>
      </c>
      <c r="U822" t="s">
        <v>80</v>
      </c>
      <c r="V822" t="s">
        <v>80</v>
      </c>
      <c r="W822" t="s">
        <v>80</v>
      </c>
      <c r="X822" t="s">
        <v>8441</v>
      </c>
      <c r="Y822" t="s">
        <v>80</v>
      </c>
    </row>
    <row r="823" spans="1:25">
      <c r="A823" t="s">
        <v>8442</v>
      </c>
      <c r="B823" t="s">
        <v>5781</v>
      </c>
      <c r="C823" t="s">
        <v>38</v>
      </c>
      <c r="D823" t="s">
        <v>8443</v>
      </c>
      <c r="E823" t="s">
        <v>8444</v>
      </c>
      <c r="F823" t="s">
        <v>8445</v>
      </c>
      <c r="G823" t="s">
        <v>15</v>
      </c>
      <c r="H823" t="s">
        <v>8446</v>
      </c>
      <c r="I823" t="s">
        <v>93</v>
      </c>
      <c r="J823" t="s">
        <v>2578</v>
      </c>
      <c r="K823" t="s">
        <v>3308</v>
      </c>
      <c r="L823" t="s">
        <v>77</v>
      </c>
      <c r="M823" t="s">
        <v>882</v>
      </c>
      <c r="N823" t="s">
        <v>1336</v>
      </c>
      <c r="O823" t="s">
        <v>310</v>
      </c>
      <c r="P823" t="s">
        <v>81</v>
      </c>
      <c r="Q823" t="s">
        <v>82</v>
      </c>
      <c r="R823" t="s">
        <v>8447</v>
      </c>
      <c r="S823" t="s">
        <v>8448</v>
      </c>
      <c r="T823" t="s">
        <v>172</v>
      </c>
      <c r="U823" t="s">
        <v>172</v>
      </c>
      <c r="V823" t="s">
        <v>1386</v>
      </c>
      <c r="W823" t="s">
        <v>80</v>
      </c>
      <c r="X823" t="s">
        <v>8449</v>
      </c>
      <c r="Y823" t="s">
        <v>8450</v>
      </c>
    </row>
    <row r="824" spans="1:25">
      <c r="A824" t="s">
        <v>8451</v>
      </c>
      <c r="B824" t="s">
        <v>5781</v>
      </c>
      <c r="C824" t="s">
        <v>38</v>
      </c>
      <c r="D824" t="s">
        <v>8452</v>
      </c>
      <c r="E824" t="s">
        <v>8453</v>
      </c>
      <c r="F824" t="s">
        <v>8454</v>
      </c>
      <c r="G824" t="s">
        <v>15</v>
      </c>
      <c r="H824" t="s">
        <v>8455</v>
      </c>
      <c r="I824" t="s">
        <v>5796</v>
      </c>
      <c r="J824" t="s">
        <v>633</v>
      </c>
      <c r="K824" t="s">
        <v>1364</v>
      </c>
      <c r="L824" t="s">
        <v>77</v>
      </c>
      <c r="M824" t="s">
        <v>8418</v>
      </c>
      <c r="N824" t="s">
        <v>1048</v>
      </c>
      <c r="O824" t="s">
        <v>80</v>
      </c>
      <c r="P824" t="s">
        <v>113</v>
      </c>
      <c r="Q824" t="s">
        <v>82</v>
      </c>
      <c r="R824" t="s">
        <v>80</v>
      </c>
      <c r="S824" t="s">
        <v>234</v>
      </c>
      <c r="T824" t="s">
        <v>80</v>
      </c>
      <c r="U824" t="s">
        <v>80</v>
      </c>
      <c r="V824" t="s">
        <v>80</v>
      </c>
      <c r="W824" t="s">
        <v>80</v>
      </c>
      <c r="X824" t="s">
        <v>8456</v>
      </c>
      <c r="Y824" t="s">
        <v>80</v>
      </c>
    </row>
    <row r="825" spans="1:25">
      <c r="A825" t="s">
        <v>8457</v>
      </c>
      <c r="B825" t="s">
        <v>5781</v>
      </c>
      <c r="C825" t="s">
        <v>38</v>
      </c>
      <c r="D825" t="s">
        <v>8458</v>
      </c>
      <c r="E825" t="s">
        <v>8459</v>
      </c>
      <c r="F825" t="s">
        <v>8460</v>
      </c>
      <c r="G825" t="s">
        <v>15</v>
      </c>
      <c r="H825" t="s">
        <v>8461</v>
      </c>
      <c r="I825" t="s">
        <v>5796</v>
      </c>
      <c r="J825" t="s">
        <v>5966</v>
      </c>
      <c r="K825" t="s">
        <v>2407</v>
      </c>
      <c r="L825" t="s">
        <v>77</v>
      </c>
      <c r="M825" t="s">
        <v>419</v>
      </c>
      <c r="N825" t="s">
        <v>336</v>
      </c>
      <c r="O825" t="s">
        <v>310</v>
      </c>
      <c r="P825" t="s">
        <v>81</v>
      </c>
      <c r="Q825" t="s">
        <v>99</v>
      </c>
      <c r="R825" t="s">
        <v>8462</v>
      </c>
      <c r="S825" t="s">
        <v>8463</v>
      </c>
      <c r="T825" t="s">
        <v>5936</v>
      </c>
      <c r="U825" t="s">
        <v>646</v>
      </c>
      <c r="V825" t="s">
        <v>2813</v>
      </c>
      <c r="W825" t="s">
        <v>8464</v>
      </c>
      <c r="X825" t="s">
        <v>8465</v>
      </c>
      <c r="Y825" t="s">
        <v>8466</v>
      </c>
    </row>
    <row r="826" spans="1:25">
      <c r="A826" t="s">
        <v>8467</v>
      </c>
      <c r="B826" t="s">
        <v>5781</v>
      </c>
      <c r="C826" t="s">
        <v>38</v>
      </c>
      <c r="D826" t="s">
        <v>8468</v>
      </c>
      <c r="E826" t="s">
        <v>8469</v>
      </c>
      <c r="F826" t="s">
        <v>8470</v>
      </c>
      <c r="G826" t="s">
        <v>15</v>
      </c>
      <c r="H826" t="s">
        <v>8471</v>
      </c>
      <c r="I826" t="s">
        <v>93</v>
      </c>
      <c r="J826" t="s">
        <v>8472</v>
      </c>
      <c r="K826" t="s">
        <v>3319</v>
      </c>
      <c r="L826" t="s">
        <v>77</v>
      </c>
      <c r="M826" t="s">
        <v>498</v>
      </c>
      <c r="N826" t="s">
        <v>1384</v>
      </c>
      <c r="O826" t="s">
        <v>269</v>
      </c>
      <c r="P826" t="s">
        <v>81</v>
      </c>
      <c r="Q826" t="s">
        <v>142</v>
      </c>
      <c r="R826" t="s">
        <v>80</v>
      </c>
      <c r="S826" t="s">
        <v>8473</v>
      </c>
      <c r="T826" t="s">
        <v>80</v>
      </c>
      <c r="U826" t="s">
        <v>80</v>
      </c>
      <c r="V826" t="s">
        <v>80</v>
      </c>
      <c r="W826" t="s">
        <v>8474</v>
      </c>
      <c r="X826" t="s">
        <v>8475</v>
      </c>
      <c r="Y826" t="s">
        <v>80</v>
      </c>
    </row>
    <row r="827" spans="1:25">
      <c r="A827" t="s">
        <v>8476</v>
      </c>
      <c r="B827" t="s">
        <v>5781</v>
      </c>
      <c r="C827" t="s">
        <v>38</v>
      </c>
      <c r="D827" t="s">
        <v>8477</v>
      </c>
      <c r="E827" t="s">
        <v>8478</v>
      </c>
      <c r="F827" t="s">
        <v>8479</v>
      </c>
      <c r="G827" t="s">
        <v>15</v>
      </c>
      <c r="H827" t="s">
        <v>8480</v>
      </c>
      <c r="I827" t="s">
        <v>5796</v>
      </c>
      <c r="J827" t="s">
        <v>373</v>
      </c>
      <c r="K827" t="s">
        <v>5798</v>
      </c>
      <c r="L827" t="s">
        <v>4671</v>
      </c>
      <c r="M827" t="s">
        <v>4672</v>
      </c>
      <c r="N827" t="s">
        <v>253</v>
      </c>
      <c r="O827" t="s">
        <v>80</v>
      </c>
      <c r="P827" t="s">
        <v>81</v>
      </c>
      <c r="Q827" t="s">
        <v>99</v>
      </c>
      <c r="R827" t="s">
        <v>80</v>
      </c>
      <c r="S827" t="s">
        <v>8481</v>
      </c>
      <c r="T827" t="s">
        <v>6027</v>
      </c>
      <c r="U827" t="s">
        <v>253</v>
      </c>
      <c r="V827" t="s">
        <v>373</v>
      </c>
      <c r="W827" t="s">
        <v>8482</v>
      </c>
      <c r="X827" t="s">
        <v>8483</v>
      </c>
      <c r="Y827" t="s">
        <v>8484</v>
      </c>
    </row>
    <row r="828" spans="1:25">
      <c r="A828" t="s">
        <v>8485</v>
      </c>
      <c r="B828" t="s">
        <v>5781</v>
      </c>
      <c r="C828" t="s">
        <v>38</v>
      </c>
      <c r="D828" t="s">
        <v>8486</v>
      </c>
      <c r="E828" t="s">
        <v>8487</v>
      </c>
      <c r="F828" t="s">
        <v>8488</v>
      </c>
      <c r="G828" t="s">
        <v>15</v>
      </c>
      <c r="H828" t="s">
        <v>8489</v>
      </c>
      <c r="I828" t="s">
        <v>5834</v>
      </c>
      <c r="J828" t="s">
        <v>8490</v>
      </c>
      <c r="K828" t="s">
        <v>8491</v>
      </c>
      <c r="L828" t="s">
        <v>77</v>
      </c>
      <c r="M828" t="s">
        <v>5719</v>
      </c>
      <c r="N828" t="s">
        <v>3632</v>
      </c>
      <c r="O828" t="s">
        <v>80</v>
      </c>
      <c r="P828" t="s">
        <v>81</v>
      </c>
      <c r="Q828" t="s">
        <v>142</v>
      </c>
      <c r="R828" t="s">
        <v>80</v>
      </c>
      <c r="S828" t="s">
        <v>5719</v>
      </c>
      <c r="T828" t="s">
        <v>80</v>
      </c>
      <c r="U828" t="s">
        <v>80</v>
      </c>
      <c r="V828" t="s">
        <v>80</v>
      </c>
      <c r="W828" t="s">
        <v>80</v>
      </c>
      <c r="X828" t="s">
        <v>8492</v>
      </c>
      <c r="Y828" t="s">
        <v>8493</v>
      </c>
    </row>
    <row r="829" spans="1:25">
      <c r="A829" t="s">
        <v>8494</v>
      </c>
      <c r="B829" t="s">
        <v>5781</v>
      </c>
      <c r="C829" t="s">
        <v>38</v>
      </c>
      <c r="D829" t="s">
        <v>8495</v>
      </c>
      <c r="E829" t="s">
        <v>8496</v>
      </c>
      <c r="F829" t="s">
        <v>8497</v>
      </c>
      <c r="G829" t="s">
        <v>15</v>
      </c>
      <c r="H829" t="s">
        <v>8498</v>
      </c>
      <c r="I829" t="s">
        <v>5796</v>
      </c>
      <c r="J829" t="s">
        <v>2406</v>
      </c>
      <c r="K829" t="s">
        <v>5945</v>
      </c>
      <c r="L829" t="s">
        <v>77</v>
      </c>
      <c r="M829" t="s">
        <v>5721</v>
      </c>
      <c r="N829" t="s">
        <v>392</v>
      </c>
      <c r="O829" t="s">
        <v>80</v>
      </c>
      <c r="P829" t="s">
        <v>4621</v>
      </c>
      <c r="Q829" t="s">
        <v>82</v>
      </c>
      <c r="R829" t="s">
        <v>80</v>
      </c>
      <c r="S829" t="s">
        <v>8499</v>
      </c>
      <c r="T829" t="s">
        <v>80</v>
      </c>
      <c r="U829" t="s">
        <v>80</v>
      </c>
      <c r="V829" t="s">
        <v>80</v>
      </c>
      <c r="W829" t="s">
        <v>80</v>
      </c>
      <c r="X829" t="s">
        <v>8500</v>
      </c>
      <c r="Y829" t="s">
        <v>8501</v>
      </c>
    </row>
    <row r="830" spans="1:25">
      <c r="A830" t="s">
        <v>8502</v>
      </c>
      <c r="B830" t="s">
        <v>5781</v>
      </c>
      <c r="C830" t="s">
        <v>38</v>
      </c>
      <c r="D830" t="s">
        <v>8503</v>
      </c>
      <c r="E830" t="s">
        <v>8504</v>
      </c>
      <c r="F830" t="s">
        <v>8505</v>
      </c>
      <c r="G830" t="s">
        <v>15</v>
      </c>
      <c r="H830" t="s">
        <v>8506</v>
      </c>
      <c r="I830" t="s">
        <v>93</v>
      </c>
      <c r="J830" t="s">
        <v>2578</v>
      </c>
      <c r="K830" t="s">
        <v>3273</v>
      </c>
      <c r="L830" t="s">
        <v>77</v>
      </c>
      <c r="M830" t="s">
        <v>643</v>
      </c>
      <c r="N830" t="s">
        <v>1649</v>
      </c>
      <c r="O830" t="s">
        <v>254</v>
      </c>
      <c r="P830" t="s">
        <v>81</v>
      </c>
      <c r="Q830" t="s">
        <v>82</v>
      </c>
      <c r="R830" t="s">
        <v>8507</v>
      </c>
      <c r="S830" t="s">
        <v>8508</v>
      </c>
      <c r="T830" t="s">
        <v>5936</v>
      </c>
      <c r="U830" t="s">
        <v>1094</v>
      </c>
      <c r="V830" t="s">
        <v>80</v>
      </c>
      <c r="W830" t="s">
        <v>80</v>
      </c>
      <c r="X830" t="s">
        <v>8509</v>
      </c>
      <c r="Y830" t="s">
        <v>8510</v>
      </c>
    </row>
    <row r="831" spans="1:25">
      <c r="A831" t="s">
        <v>8511</v>
      </c>
      <c r="B831" t="s">
        <v>5781</v>
      </c>
      <c r="C831" t="s">
        <v>38</v>
      </c>
      <c r="D831" t="s">
        <v>8512</v>
      </c>
      <c r="E831" t="s">
        <v>8513</v>
      </c>
      <c r="F831" t="s">
        <v>8514</v>
      </c>
      <c r="G831" t="s">
        <v>15</v>
      </c>
      <c r="H831" t="s">
        <v>8515</v>
      </c>
      <c r="I831" t="s">
        <v>93</v>
      </c>
      <c r="J831" t="s">
        <v>8516</v>
      </c>
      <c r="K831" t="s">
        <v>721</v>
      </c>
      <c r="L831" t="s">
        <v>125</v>
      </c>
      <c r="M831" t="s">
        <v>1544</v>
      </c>
      <c r="N831" t="s">
        <v>535</v>
      </c>
      <c r="O831" t="s">
        <v>677</v>
      </c>
      <c r="P831" t="s">
        <v>81</v>
      </c>
      <c r="Q831" t="s">
        <v>99</v>
      </c>
      <c r="R831" t="s">
        <v>8517</v>
      </c>
      <c r="S831" t="s">
        <v>8518</v>
      </c>
      <c r="T831" t="s">
        <v>764</v>
      </c>
      <c r="U831" t="s">
        <v>8519</v>
      </c>
      <c r="V831" t="s">
        <v>932</v>
      </c>
      <c r="W831" t="s">
        <v>8520</v>
      </c>
      <c r="X831" t="s">
        <v>8521</v>
      </c>
      <c r="Y831" t="s">
        <v>8522</v>
      </c>
    </row>
    <row r="832" spans="1:25">
      <c r="A832" t="s">
        <v>8523</v>
      </c>
      <c r="B832" t="s">
        <v>5781</v>
      </c>
      <c r="C832" t="s">
        <v>38</v>
      </c>
      <c r="D832" t="s">
        <v>8524</v>
      </c>
      <c r="E832" t="s">
        <v>8525</v>
      </c>
      <c r="F832" t="s">
        <v>8526</v>
      </c>
      <c r="G832" t="s">
        <v>15</v>
      </c>
      <c r="H832" t="s">
        <v>8527</v>
      </c>
      <c r="I832" t="s">
        <v>5796</v>
      </c>
      <c r="J832" t="s">
        <v>123</v>
      </c>
      <c r="K832" t="s">
        <v>2407</v>
      </c>
      <c r="L832" t="s">
        <v>77</v>
      </c>
      <c r="M832" t="s">
        <v>8528</v>
      </c>
      <c r="N832" t="s">
        <v>253</v>
      </c>
      <c r="O832" t="s">
        <v>80</v>
      </c>
      <c r="P832" t="s">
        <v>81</v>
      </c>
      <c r="Q832" t="s">
        <v>82</v>
      </c>
      <c r="R832" t="s">
        <v>80</v>
      </c>
      <c r="S832" t="s">
        <v>8529</v>
      </c>
      <c r="T832" t="s">
        <v>80</v>
      </c>
      <c r="U832" t="s">
        <v>80</v>
      </c>
      <c r="V832" t="s">
        <v>80</v>
      </c>
      <c r="W832" t="s">
        <v>80</v>
      </c>
      <c r="X832" t="s">
        <v>8530</v>
      </c>
      <c r="Y832" t="s">
        <v>8531</v>
      </c>
    </row>
    <row r="833" spans="1:25">
      <c r="A833" t="s">
        <v>8532</v>
      </c>
      <c r="B833" t="s">
        <v>5781</v>
      </c>
      <c r="C833" t="s">
        <v>38</v>
      </c>
      <c r="D833" t="s">
        <v>8533</v>
      </c>
      <c r="E833" t="s">
        <v>8534</v>
      </c>
      <c r="F833" t="s">
        <v>8535</v>
      </c>
      <c r="G833" t="s">
        <v>15</v>
      </c>
      <c r="H833" t="s">
        <v>8536</v>
      </c>
      <c r="I833" t="s">
        <v>5796</v>
      </c>
      <c r="J833" t="s">
        <v>5966</v>
      </c>
      <c r="K833" t="s">
        <v>2407</v>
      </c>
      <c r="L833" t="s">
        <v>77</v>
      </c>
      <c r="M833" t="s">
        <v>407</v>
      </c>
      <c r="N833" t="s">
        <v>253</v>
      </c>
      <c r="O833" t="s">
        <v>461</v>
      </c>
      <c r="P833" t="s">
        <v>81</v>
      </c>
      <c r="Q833" t="s">
        <v>82</v>
      </c>
      <c r="R833" t="s">
        <v>8537</v>
      </c>
      <c r="S833" t="s">
        <v>8538</v>
      </c>
      <c r="T833" t="s">
        <v>6027</v>
      </c>
      <c r="U833" t="s">
        <v>253</v>
      </c>
      <c r="V833" t="s">
        <v>7700</v>
      </c>
      <c r="W833" t="s">
        <v>8539</v>
      </c>
      <c r="X833" t="s">
        <v>8540</v>
      </c>
      <c r="Y833" t="s">
        <v>8541</v>
      </c>
    </row>
    <row r="834" spans="1:25">
      <c r="A834" t="s">
        <v>8542</v>
      </c>
      <c r="B834" t="s">
        <v>5781</v>
      </c>
      <c r="C834" t="s">
        <v>38</v>
      </c>
      <c r="D834" t="s">
        <v>8543</v>
      </c>
      <c r="E834" t="s">
        <v>8544</v>
      </c>
      <c r="F834" t="s">
        <v>8545</v>
      </c>
      <c r="G834" t="s">
        <v>15</v>
      </c>
      <c r="H834" t="s">
        <v>8546</v>
      </c>
      <c r="I834" t="s">
        <v>5796</v>
      </c>
      <c r="J834" t="s">
        <v>633</v>
      </c>
      <c r="K834" t="s">
        <v>5945</v>
      </c>
      <c r="L834" t="s">
        <v>77</v>
      </c>
      <c r="M834" t="s">
        <v>622</v>
      </c>
      <c r="N834" t="s">
        <v>1778</v>
      </c>
      <c r="O834" t="s">
        <v>8547</v>
      </c>
      <c r="P834" t="s">
        <v>113</v>
      </c>
      <c r="Q834" t="s">
        <v>142</v>
      </c>
      <c r="R834" t="s">
        <v>8548</v>
      </c>
      <c r="S834" t="s">
        <v>8549</v>
      </c>
      <c r="T834" t="s">
        <v>80</v>
      </c>
      <c r="U834" t="s">
        <v>80</v>
      </c>
      <c r="V834" t="s">
        <v>80</v>
      </c>
      <c r="W834" t="s">
        <v>80</v>
      </c>
      <c r="X834" t="s">
        <v>8550</v>
      </c>
      <c r="Y834" t="s">
        <v>80</v>
      </c>
    </row>
    <row r="835" spans="1:25">
      <c r="A835" t="s">
        <v>8551</v>
      </c>
      <c r="B835" t="s">
        <v>5781</v>
      </c>
      <c r="C835" t="s">
        <v>38</v>
      </c>
      <c r="D835" t="s">
        <v>8552</v>
      </c>
      <c r="E835" t="s">
        <v>8553</v>
      </c>
      <c r="F835" t="s">
        <v>8554</v>
      </c>
      <c r="G835" t="s">
        <v>15</v>
      </c>
      <c r="H835" t="s">
        <v>8555</v>
      </c>
      <c r="I835" t="s">
        <v>93</v>
      </c>
      <c r="J835" t="s">
        <v>447</v>
      </c>
      <c r="K835" t="s">
        <v>8556</v>
      </c>
      <c r="L835" t="s">
        <v>77</v>
      </c>
      <c r="M835" t="s">
        <v>3780</v>
      </c>
      <c r="N835" t="s">
        <v>1091</v>
      </c>
      <c r="O835" t="s">
        <v>7093</v>
      </c>
      <c r="P835" t="s">
        <v>113</v>
      </c>
      <c r="Q835" t="s">
        <v>201</v>
      </c>
      <c r="R835" t="s">
        <v>80</v>
      </c>
      <c r="S835" t="s">
        <v>8557</v>
      </c>
      <c r="T835" t="s">
        <v>80</v>
      </c>
      <c r="U835" t="s">
        <v>80</v>
      </c>
      <c r="V835" t="s">
        <v>80</v>
      </c>
      <c r="W835" t="s">
        <v>80</v>
      </c>
      <c r="X835" t="s">
        <v>8558</v>
      </c>
      <c r="Y835" t="s">
        <v>80</v>
      </c>
    </row>
    <row r="836" spans="1:25">
      <c r="A836" t="s">
        <v>8559</v>
      </c>
      <c r="B836" t="s">
        <v>5781</v>
      </c>
      <c r="C836" t="s">
        <v>38</v>
      </c>
      <c r="D836" t="s">
        <v>8560</v>
      </c>
      <c r="E836" t="s">
        <v>8561</v>
      </c>
      <c r="F836" t="s">
        <v>8562</v>
      </c>
      <c r="G836" t="s">
        <v>15</v>
      </c>
      <c r="H836" t="s">
        <v>6657</v>
      </c>
      <c r="I836" t="s">
        <v>5796</v>
      </c>
      <c r="J836" t="s">
        <v>633</v>
      </c>
      <c r="K836" t="s">
        <v>5945</v>
      </c>
      <c r="L836" t="s">
        <v>77</v>
      </c>
      <c r="M836" t="s">
        <v>622</v>
      </c>
      <c r="N836" t="s">
        <v>535</v>
      </c>
      <c r="O836" t="s">
        <v>8547</v>
      </c>
      <c r="P836" t="s">
        <v>81</v>
      </c>
      <c r="Q836" t="s">
        <v>142</v>
      </c>
      <c r="R836" t="s">
        <v>8548</v>
      </c>
      <c r="S836" t="s">
        <v>8549</v>
      </c>
      <c r="T836" t="s">
        <v>80</v>
      </c>
      <c r="U836" t="s">
        <v>80</v>
      </c>
      <c r="V836" t="s">
        <v>80</v>
      </c>
      <c r="W836" t="s">
        <v>80</v>
      </c>
      <c r="X836" t="s">
        <v>8563</v>
      </c>
      <c r="Y836" t="s">
        <v>80</v>
      </c>
    </row>
    <row r="837" spans="1:25">
      <c r="A837" t="s">
        <v>8564</v>
      </c>
      <c r="B837" t="s">
        <v>5781</v>
      </c>
      <c r="C837" t="s">
        <v>38</v>
      </c>
      <c r="D837" t="s">
        <v>8565</v>
      </c>
      <c r="E837" t="s">
        <v>8566</v>
      </c>
      <c r="F837" t="s">
        <v>8567</v>
      </c>
      <c r="G837" t="s">
        <v>31</v>
      </c>
      <c r="H837" t="s">
        <v>8568</v>
      </c>
      <c r="I837" t="s">
        <v>5796</v>
      </c>
      <c r="J837" t="s">
        <v>5966</v>
      </c>
      <c r="K837" t="s">
        <v>2407</v>
      </c>
      <c r="L837" t="s">
        <v>77</v>
      </c>
      <c r="M837" t="s">
        <v>8569</v>
      </c>
      <c r="N837" t="s">
        <v>199</v>
      </c>
      <c r="O837" t="s">
        <v>8570</v>
      </c>
      <c r="P837" t="s">
        <v>200</v>
      </c>
      <c r="Q837" t="s">
        <v>82</v>
      </c>
      <c r="R837" t="s">
        <v>8571</v>
      </c>
      <c r="S837" t="s">
        <v>8572</v>
      </c>
      <c r="T837" t="s">
        <v>5936</v>
      </c>
      <c r="U837" t="s">
        <v>336</v>
      </c>
      <c r="V837" t="s">
        <v>5966</v>
      </c>
      <c r="W837" t="s">
        <v>8573</v>
      </c>
      <c r="X837" t="s">
        <v>8574</v>
      </c>
      <c r="Y837" t="s">
        <v>8575</v>
      </c>
    </row>
    <row r="838" spans="1:25">
      <c r="A838" t="s">
        <v>8576</v>
      </c>
      <c r="B838" t="s">
        <v>5781</v>
      </c>
      <c r="C838" t="s">
        <v>38</v>
      </c>
      <c r="D838" t="s">
        <v>8577</v>
      </c>
      <c r="E838" t="s">
        <v>8578</v>
      </c>
      <c r="F838" t="s">
        <v>8579</v>
      </c>
      <c r="G838" t="s">
        <v>15</v>
      </c>
      <c r="H838" t="s">
        <v>8546</v>
      </c>
      <c r="I838" t="s">
        <v>93</v>
      </c>
      <c r="J838" t="s">
        <v>5267</v>
      </c>
      <c r="K838" t="s">
        <v>2493</v>
      </c>
      <c r="L838" t="s">
        <v>77</v>
      </c>
      <c r="M838" t="s">
        <v>242</v>
      </c>
      <c r="N838" t="s">
        <v>1270</v>
      </c>
      <c r="O838" t="s">
        <v>80</v>
      </c>
      <c r="P838" t="s">
        <v>81</v>
      </c>
      <c r="Q838" t="s">
        <v>82</v>
      </c>
      <c r="R838" t="s">
        <v>80</v>
      </c>
      <c r="S838" t="s">
        <v>8580</v>
      </c>
      <c r="T838" t="s">
        <v>80</v>
      </c>
      <c r="U838" t="s">
        <v>80</v>
      </c>
      <c r="V838" t="s">
        <v>80</v>
      </c>
      <c r="W838" t="s">
        <v>80</v>
      </c>
      <c r="X838" t="s">
        <v>8581</v>
      </c>
      <c r="Y838" t="s">
        <v>80</v>
      </c>
    </row>
    <row r="839" spans="1:25">
      <c r="A839" t="s">
        <v>8582</v>
      </c>
      <c r="B839" t="s">
        <v>5781</v>
      </c>
      <c r="C839" t="s">
        <v>38</v>
      </c>
      <c r="D839" t="s">
        <v>8583</v>
      </c>
      <c r="E839" t="s">
        <v>8584</v>
      </c>
      <c r="F839" t="s">
        <v>8585</v>
      </c>
      <c r="G839" t="s">
        <v>15</v>
      </c>
      <c r="H839" t="s">
        <v>8586</v>
      </c>
      <c r="I839" t="s">
        <v>93</v>
      </c>
      <c r="J839" t="s">
        <v>473</v>
      </c>
      <c r="K839" t="s">
        <v>6531</v>
      </c>
      <c r="L839" t="s">
        <v>77</v>
      </c>
      <c r="M839" t="s">
        <v>419</v>
      </c>
      <c r="N839" t="s">
        <v>253</v>
      </c>
      <c r="O839" t="s">
        <v>310</v>
      </c>
      <c r="P839" t="s">
        <v>81</v>
      </c>
      <c r="Q839" t="s">
        <v>82</v>
      </c>
      <c r="R839" t="s">
        <v>8587</v>
      </c>
      <c r="S839" t="s">
        <v>8588</v>
      </c>
      <c r="T839" t="s">
        <v>5988</v>
      </c>
      <c r="U839" t="s">
        <v>8589</v>
      </c>
      <c r="V839" t="s">
        <v>473</v>
      </c>
      <c r="W839" t="s">
        <v>8590</v>
      </c>
      <c r="X839" t="s">
        <v>8591</v>
      </c>
      <c r="Y839" t="s">
        <v>172</v>
      </c>
    </row>
    <row r="840" spans="1:25">
      <c r="A840" t="s">
        <v>8592</v>
      </c>
      <c r="B840" t="s">
        <v>5781</v>
      </c>
      <c r="C840" t="s">
        <v>38</v>
      </c>
      <c r="D840" t="s">
        <v>8593</v>
      </c>
      <c r="E840" t="s">
        <v>8594</v>
      </c>
      <c r="F840" t="s">
        <v>8595</v>
      </c>
      <c r="G840" t="s">
        <v>15</v>
      </c>
      <c r="H840" t="s">
        <v>8596</v>
      </c>
      <c r="I840" t="s">
        <v>5834</v>
      </c>
      <c r="J840" t="s">
        <v>306</v>
      </c>
      <c r="K840" t="s">
        <v>5835</v>
      </c>
      <c r="L840" t="s">
        <v>125</v>
      </c>
      <c r="M840" t="s">
        <v>1077</v>
      </c>
      <c r="N840" t="s">
        <v>112</v>
      </c>
      <c r="O840" t="s">
        <v>80</v>
      </c>
      <c r="P840" t="s">
        <v>113</v>
      </c>
      <c r="Q840" t="s">
        <v>82</v>
      </c>
      <c r="R840" t="s">
        <v>80</v>
      </c>
      <c r="S840" t="s">
        <v>8597</v>
      </c>
      <c r="T840" t="s">
        <v>8598</v>
      </c>
      <c r="U840" t="s">
        <v>8038</v>
      </c>
      <c r="V840" t="s">
        <v>80</v>
      </c>
      <c r="W840" t="s">
        <v>80</v>
      </c>
      <c r="X840" t="s">
        <v>8599</v>
      </c>
      <c r="Y840" t="s">
        <v>80</v>
      </c>
    </row>
    <row r="841" spans="1:25">
      <c r="A841" t="s">
        <v>8600</v>
      </c>
      <c r="B841" t="s">
        <v>5781</v>
      </c>
      <c r="C841" t="s">
        <v>38</v>
      </c>
      <c r="D841" t="s">
        <v>8601</v>
      </c>
      <c r="E841" t="s">
        <v>8602</v>
      </c>
      <c r="F841" t="s">
        <v>8603</v>
      </c>
      <c r="G841" t="s">
        <v>15</v>
      </c>
      <c r="H841" t="s">
        <v>2383</v>
      </c>
      <c r="I841" t="s">
        <v>5796</v>
      </c>
      <c r="J841" t="s">
        <v>5860</v>
      </c>
      <c r="K841" t="s">
        <v>5798</v>
      </c>
      <c r="L841" t="s">
        <v>77</v>
      </c>
      <c r="M841" t="s">
        <v>419</v>
      </c>
      <c r="N841" t="s">
        <v>258</v>
      </c>
      <c r="O841" t="s">
        <v>859</v>
      </c>
      <c r="P841" t="s">
        <v>200</v>
      </c>
      <c r="Q841" t="s">
        <v>99</v>
      </c>
      <c r="R841" t="s">
        <v>8604</v>
      </c>
      <c r="S841" t="s">
        <v>8605</v>
      </c>
      <c r="T841" t="s">
        <v>5801</v>
      </c>
      <c r="U841" t="s">
        <v>7153</v>
      </c>
      <c r="V841" t="s">
        <v>5860</v>
      </c>
      <c r="W841" t="s">
        <v>8606</v>
      </c>
      <c r="X841" t="s">
        <v>8607</v>
      </c>
      <c r="Y841" t="s">
        <v>8608</v>
      </c>
    </row>
    <row r="842" spans="1:25">
      <c r="A842" t="s">
        <v>8609</v>
      </c>
      <c r="B842" t="s">
        <v>5781</v>
      </c>
      <c r="C842" t="s">
        <v>38</v>
      </c>
      <c r="D842" t="s">
        <v>8610</v>
      </c>
      <c r="E842" t="s">
        <v>8611</v>
      </c>
      <c r="F842" t="s">
        <v>8612</v>
      </c>
      <c r="G842" t="s">
        <v>15</v>
      </c>
      <c r="H842" t="s">
        <v>8613</v>
      </c>
      <c r="I842" t="s">
        <v>5796</v>
      </c>
      <c r="J842" t="s">
        <v>554</v>
      </c>
      <c r="K842" t="s">
        <v>5945</v>
      </c>
      <c r="L842" t="s">
        <v>77</v>
      </c>
      <c r="M842" t="s">
        <v>374</v>
      </c>
      <c r="N842" t="s">
        <v>4302</v>
      </c>
      <c r="O842" t="s">
        <v>80</v>
      </c>
      <c r="P842" t="s">
        <v>113</v>
      </c>
      <c r="Q842" t="s">
        <v>82</v>
      </c>
      <c r="R842" t="s">
        <v>80</v>
      </c>
      <c r="S842" t="s">
        <v>8614</v>
      </c>
      <c r="T842" t="s">
        <v>80</v>
      </c>
      <c r="U842" t="s">
        <v>80</v>
      </c>
      <c r="V842" t="s">
        <v>633</v>
      </c>
      <c r="W842" t="s">
        <v>80</v>
      </c>
      <c r="X842" t="s">
        <v>8615</v>
      </c>
      <c r="Y842" t="s">
        <v>8616</v>
      </c>
    </row>
    <row r="843" spans="1:25">
      <c r="A843" t="s">
        <v>8617</v>
      </c>
      <c r="B843" t="s">
        <v>5781</v>
      </c>
      <c r="C843" t="s">
        <v>38</v>
      </c>
      <c r="D843" t="s">
        <v>8618</v>
      </c>
      <c r="E843" t="s">
        <v>8619</v>
      </c>
      <c r="F843" t="s">
        <v>8620</v>
      </c>
      <c r="G843" t="s">
        <v>15</v>
      </c>
      <c r="H843" t="s">
        <v>8621</v>
      </c>
      <c r="I843" t="s">
        <v>5796</v>
      </c>
      <c r="J843" t="s">
        <v>5966</v>
      </c>
      <c r="K843" t="s">
        <v>2407</v>
      </c>
      <c r="L843" t="s">
        <v>77</v>
      </c>
      <c r="M843" t="s">
        <v>419</v>
      </c>
      <c r="N843" t="s">
        <v>253</v>
      </c>
      <c r="O843" t="s">
        <v>310</v>
      </c>
      <c r="P843" t="s">
        <v>81</v>
      </c>
      <c r="Q843" t="s">
        <v>99</v>
      </c>
      <c r="R843" t="s">
        <v>8622</v>
      </c>
      <c r="S843" t="s">
        <v>8623</v>
      </c>
      <c r="T843" t="s">
        <v>6027</v>
      </c>
      <c r="U843" t="s">
        <v>253</v>
      </c>
      <c r="V843" t="s">
        <v>338</v>
      </c>
      <c r="W843" t="s">
        <v>5873</v>
      </c>
      <c r="X843" t="s">
        <v>8624</v>
      </c>
      <c r="Y843" t="s">
        <v>8625</v>
      </c>
    </row>
    <row r="844" spans="1:25">
      <c r="A844" t="s">
        <v>8626</v>
      </c>
      <c r="B844" t="s">
        <v>5781</v>
      </c>
      <c r="C844" t="s">
        <v>38</v>
      </c>
      <c r="D844" t="s">
        <v>8627</v>
      </c>
      <c r="E844" t="s">
        <v>8628</v>
      </c>
      <c r="F844" t="s">
        <v>8629</v>
      </c>
      <c r="G844" t="s">
        <v>15</v>
      </c>
      <c r="H844" t="s">
        <v>8630</v>
      </c>
      <c r="I844" t="s">
        <v>93</v>
      </c>
      <c r="J844" t="s">
        <v>8631</v>
      </c>
      <c r="K844" t="s">
        <v>8632</v>
      </c>
      <c r="L844" t="s">
        <v>77</v>
      </c>
      <c r="M844" t="s">
        <v>78</v>
      </c>
      <c r="N844" t="s">
        <v>112</v>
      </c>
      <c r="O844" t="s">
        <v>80</v>
      </c>
      <c r="P844" t="s">
        <v>113</v>
      </c>
      <c r="Q844" t="s">
        <v>201</v>
      </c>
      <c r="R844" t="s">
        <v>80</v>
      </c>
      <c r="S844" t="s">
        <v>643</v>
      </c>
      <c r="T844" t="s">
        <v>80</v>
      </c>
      <c r="U844" t="s">
        <v>80</v>
      </c>
      <c r="V844" t="s">
        <v>80</v>
      </c>
      <c r="W844" t="s">
        <v>80</v>
      </c>
      <c r="X844" t="s">
        <v>8633</v>
      </c>
      <c r="Y844" t="s">
        <v>80</v>
      </c>
    </row>
    <row r="845" spans="1:25">
      <c r="A845" t="s">
        <v>8634</v>
      </c>
      <c r="B845" t="s">
        <v>5781</v>
      </c>
      <c r="C845" t="s">
        <v>38</v>
      </c>
      <c r="D845" t="s">
        <v>8635</v>
      </c>
      <c r="E845" t="s">
        <v>8636</v>
      </c>
      <c r="F845" t="s">
        <v>8637</v>
      </c>
      <c r="G845" t="s">
        <v>15</v>
      </c>
      <c r="H845" t="s">
        <v>8638</v>
      </c>
      <c r="I845" t="s">
        <v>93</v>
      </c>
      <c r="J845" t="s">
        <v>2406</v>
      </c>
      <c r="K845" t="s">
        <v>2407</v>
      </c>
      <c r="L845" t="s">
        <v>125</v>
      </c>
      <c r="M845" t="s">
        <v>8639</v>
      </c>
      <c r="N845" t="s">
        <v>535</v>
      </c>
      <c r="O845" t="s">
        <v>310</v>
      </c>
      <c r="P845" t="s">
        <v>200</v>
      </c>
      <c r="Q845" t="s">
        <v>99</v>
      </c>
      <c r="R845" t="s">
        <v>80</v>
      </c>
      <c r="S845" t="s">
        <v>8640</v>
      </c>
      <c r="T845" t="s">
        <v>80</v>
      </c>
      <c r="U845" t="s">
        <v>80</v>
      </c>
      <c r="V845" t="s">
        <v>80</v>
      </c>
      <c r="W845" t="s">
        <v>80</v>
      </c>
      <c r="X845" t="s">
        <v>8641</v>
      </c>
      <c r="Y845" t="s">
        <v>8642</v>
      </c>
    </row>
    <row r="846" spans="1:25">
      <c r="A846" t="s">
        <v>8643</v>
      </c>
      <c r="B846" t="s">
        <v>5781</v>
      </c>
      <c r="C846" t="s">
        <v>38</v>
      </c>
      <c r="D846" t="s">
        <v>8644</v>
      </c>
      <c r="E846" t="s">
        <v>8645</v>
      </c>
      <c r="F846" t="s">
        <v>8646</v>
      </c>
      <c r="G846" t="s">
        <v>15</v>
      </c>
      <c r="H846" t="s">
        <v>8647</v>
      </c>
      <c r="I846" t="s">
        <v>5796</v>
      </c>
      <c r="J846" t="s">
        <v>5966</v>
      </c>
      <c r="K846" t="s">
        <v>2407</v>
      </c>
      <c r="L846" t="s">
        <v>125</v>
      </c>
      <c r="M846" t="s">
        <v>335</v>
      </c>
      <c r="N846" t="s">
        <v>253</v>
      </c>
      <c r="O846" t="s">
        <v>310</v>
      </c>
      <c r="P846" t="s">
        <v>81</v>
      </c>
      <c r="Q846" t="s">
        <v>82</v>
      </c>
      <c r="R846" t="s">
        <v>8648</v>
      </c>
      <c r="S846" t="s">
        <v>8649</v>
      </c>
      <c r="T846" t="s">
        <v>5936</v>
      </c>
      <c r="U846" t="s">
        <v>253</v>
      </c>
      <c r="V846" t="s">
        <v>338</v>
      </c>
      <c r="W846" t="s">
        <v>8650</v>
      </c>
      <c r="X846" t="s">
        <v>8651</v>
      </c>
      <c r="Y846" t="s">
        <v>8652</v>
      </c>
    </row>
    <row r="847" spans="1:25">
      <c r="A847" t="s">
        <v>8653</v>
      </c>
      <c r="B847" t="s">
        <v>5781</v>
      </c>
      <c r="C847" t="s">
        <v>38</v>
      </c>
      <c r="D847" t="s">
        <v>8654</v>
      </c>
      <c r="E847" t="s">
        <v>8655</v>
      </c>
      <c r="F847" t="s">
        <v>8656</v>
      </c>
      <c r="G847" t="s">
        <v>31</v>
      </c>
      <c r="H847" t="s">
        <v>8657</v>
      </c>
      <c r="I847" t="s">
        <v>93</v>
      </c>
      <c r="J847" t="s">
        <v>123</v>
      </c>
      <c r="K847" t="s">
        <v>2117</v>
      </c>
      <c r="L847" t="s">
        <v>77</v>
      </c>
      <c r="M847" t="s">
        <v>8658</v>
      </c>
      <c r="N847" t="s">
        <v>4479</v>
      </c>
      <c r="O847" t="s">
        <v>80</v>
      </c>
      <c r="P847" t="s">
        <v>113</v>
      </c>
      <c r="Q847" t="s">
        <v>114</v>
      </c>
      <c r="R847" t="s">
        <v>8659</v>
      </c>
      <c r="S847" t="s">
        <v>8660</v>
      </c>
      <c r="T847" t="s">
        <v>6027</v>
      </c>
      <c r="U847" t="s">
        <v>2003</v>
      </c>
      <c r="V847" t="s">
        <v>80</v>
      </c>
      <c r="W847" t="s">
        <v>80</v>
      </c>
      <c r="X847" t="s">
        <v>8661</v>
      </c>
      <c r="Y847" t="s">
        <v>8662</v>
      </c>
    </row>
    <row r="848" spans="1:25">
      <c r="A848" t="s">
        <v>8663</v>
      </c>
      <c r="B848" t="s">
        <v>5781</v>
      </c>
      <c r="C848" t="s">
        <v>38</v>
      </c>
      <c r="D848" t="s">
        <v>8664</v>
      </c>
      <c r="E848" t="s">
        <v>8665</v>
      </c>
      <c r="F848" t="s">
        <v>8666</v>
      </c>
      <c r="G848" t="s">
        <v>15</v>
      </c>
      <c r="H848" t="s">
        <v>8667</v>
      </c>
      <c r="I848" t="s">
        <v>93</v>
      </c>
      <c r="J848" t="s">
        <v>8668</v>
      </c>
      <c r="K848" t="s">
        <v>1102</v>
      </c>
      <c r="L848" t="s">
        <v>77</v>
      </c>
      <c r="M848" t="s">
        <v>3109</v>
      </c>
      <c r="N848" t="s">
        <v>4125</v>
      </c>
      <c r="O848" t="s">
        <v>80</v>
      </c>
      <c r="P848" t="s">
        <v>81</v>
      </c>
      <c r="Q848" t="s">
        <v>142</v>
      </c>
      <c r="R848" t="s">
        <v>80</v>
      </c>
      <c r="S848" t="s">
        <v>8669</v>
      </c>
      <c r="T848" t="s">
        <v>8670</v>
      </c>
      <c r="U848" t="s">
        <v>112</v>
      </c>
      <c r="V848" t="s">
        <v>1095</v>
      </c>
      <c r="W848" t="s">
        <v>80</v>
      </c>
      <c r="X848" t="s">
        <v>8671</v>
      </c>
      <c r="Y848" t="s">
        <v>8671</v>
      </c>
    </row>
    <row r="849" spans="1:25">
      <c r="A849" t="s">
        <v>8672</v>
      </c>
      <c r="B849" t="s">
        <v>5781</v>
      </c>
      <c r="C849" t="s">
        <v>38</v>
      </c>
      <c r="D849" t="s">
        <v>8673</v>
      </c>
      <c r="E849" t="s">
        <v>8674</v>
      </c>
      <c r="F849" t="s">
        <v>8675</v>
      </c>
      <c r="G849" t="s">
        <v>15</v>
      </c>
      <c r="H849" t="s">
        <v>8676</v>
      </c>
      <c r="I849" t="s">
        <v>93</v>
      </c>
      <c r="J849" t="s">
        <v>8677</v>
      </c>
      <c r="K849" t="s">
        <v>3751</v>
      </c>
      <c r="L849" t="s">
        <v>125</v>
      </c>
      <c r="M849" t="s">
        <v>990</v>
      </c>
      <c r="N849" t="s">
        <v>4974</v>
      </c>
      <c r="O849" t="s">
        <v>7747</v>
      </c>
      <c r="P849" t="s">
        <v>81</v>
      </c>
      <c r="Q849" t="s">
        <v>142</v>
      </c>
      <c r="R849" t="s">
        <v>80</v>
      </c>
      <c r="S849" t="s">
        <v>4745</v>
      </c>
      <c r="T849" t="s">
        <v>80</v>
      </c>
      <c r="U849" t="s">
        <v>80</v>
      </c>
      <c r="V849" t="s">
        <v>80</v>
      </c>
      <c r="W849" t="s">
        <v>80</v>
      </c>
      <c r="X849" t="s">
        <v>8678</v>
      </c>
      <c r="Y849" t="s">
        <v>8679</v>
      </c>
    </row>
    <row r="850" ht="409.5" spans="1:25">
      <c r="A850" t="s">
        <v>8680</v>
      </c>
      <c r="B850" t="s">
        <v>5781</v>
      </c>
      <c r="C850" t="s">
        <v>38</v>
      </c>
      <c r="D850" t="s">
        <v>8681</v>
      </c>
      <c r="E850" t="s">
        <v>8682</v>
      </c>
      <c r="F850" t="s">
        <v>8683</v>
      </c>
      <c r="G850" t="s">
        <v>15</v>
      </c>
      <c r="H850" t="s">
        <v>8684</v>
      </c>
      <c r="I850" t="s">
        <v>5834</v>
      </c>
      <c r="J850" t="s">
        <v>306</v>
      </c>
      <c r="K850" t="s">
        <v>334</v>
      </c>
      <c r="L850" t="s">
        <v>125</v>
      </c>
      <c r="M850" t="s">
        <v>1269</v>
      </c>
      <c r="N850" t="s">
        <v>8685</v>
      </c>
      <c r="O850" t="s">
        <v>80</v>
      </c>
      <c r="P850" t="s">
        <v>81</v>
      </c>
      <c r="Q850" t="s">
        <v>142</v>
      </c>
      <c r="R850" t="s">
        <v>80</v>
      </c>
      <c r="S850" t="s">
        <v>8686</v>
      </c>
      <c r="T850" t="s">
        <v>80</v>
      </c>
      <c r="U850" t="s">
        <v>80</v>
      </c>
      <c r="V850" t="s">
        <v>80</v>
      </c>
      <c r="W850" t="s">
        <v>80</v>
      </c>
      <c r="X850" t="s">
        <v>8687</v>
      </c>
      <c r="Y850" s="1" t="s">
        <v>8688</v>
      </c>
    </row>
    <row r="851" spans="1:25">
      <c r="A851" t="s">
        <v>8689</v>
      </c>
      <c r="B851" t="s">
        <v>5781</v>
      </c>
      <c r="C851" t="s">
        <v>38</v>
      </c>
      <c r="D851" t="s">
        <v>8690</v>
      </c>
      <c r="E851" t="s">
        <v>8691</v>
      </c>
      <c r="F851" t="s">
        <v>8692</v>
      </c>
      <c r="G851" t="s">
        <v>31</v>
      </c>
      <c r="H851" t="s">
        <v>8693</v>
      </c>
      <c r="I851" t="s">
        <v>93</v>
      </c>
      <c r="J851" t="s">
        <v>346</v>
      </c>
      <c r="K851" t="s">
        <v>3308</v>
      </c>
      <c r="L851" t="s">
        <v>125</v>
      </c>
      <c r="M851" t="s">
        <v>8694</v>
      </c>
      <c r="N851" t="s">
        <v>392</v>
      </c>
      <c r="O851" t="s">
        <v>5460</v>
      </c>
      <c r="P851" t="s">
        <v>81</v>
      </c>
      <c r="Q851" t="s">
        <v>142</v>
      </c>
      <c r="R851" t="s">
        <v>8695</v>
      </c>
      <c r="S851" t="s">
        <v>8696</v>
      </c>
      <c r="T851" t="s">
        <v>5936</v>
      </c>
      <c r="U851" t="s">
        <v>8697</v>
      </c>
      <c r="V851" t="s">
        <v>8698</v>
      </c>
      <c r="W851" t="s">
        <v>8699</v>
      </c>
      <c r="X851" t="s">
        <v>8700</v>
      </c>
      <c r="Y851" t="s">
        <v>8701</v>
      </c>
    </row>
    <row r="852" spans="1:25">
      <c r="A852" t="s">
        <v>8702</v>
      </c>
      <c r="B852" t="s">
        <v>5781</v>
      </c>
      <c r="C852" t="s">
        <v>38</v>
      </c>
      <c r="D852" t="s">
        <v>8703</v>
      </c>
      <c r="E852" t="s">
        <v>8704</v>
      </c>
      <c r="F852" t="s">
        <v>8705</v>
      </c>
      <c r="G852" t="s">
        <v>15</v>
      </c>
      <c r="H852" t="s">
        <v>8706</v>
      </c>
      <c r="I852" t="s">
        <v>5796</v>
      </c>
      <c r="J852" t="s">
        <v>5966</v>
      </c>
      <c r="K852" t="s">
        <v>2407</v>
      </c>
      <c r="L852" t="s">
        <v>77</v>
      </c>
      <c r="M852" t="s">
        <v>8707</v>
      </c>
      <c r="N852" t="s">
        <v>1418</v>
      </c>
      <c r="O852" t="s">
        <v>3612</v>
      </c>
      <c r="P852" t="s">
        <v>81</v>
      </c>
      <c r="Q852" t="s">
        <v>99</v>
      </c>
      <c r="R852" t="s">
        <v>8708</v>
      </c>
      <c r="S852" t="s">
        <v>8709</v>
      </c>
      <c r="T852" t="s">
        <v>5936</v>
      </c>
      <c r="U852" t="s">
        <v>1418</v>
      </c>
      <c r="V852" t="s">
        <v>8710</v>
      </c>
      <c r="W852" t="s">
        <v>80</v>
      </c>
      <c r="X852" t="s">
        <v>8711</v>
      </c>
      <c r="Y852" t="s">
        <v>80</v>
      </c>
    </row>
    <row r="853" spans="1:25">
      <c r="A853" t="s">
        <v>8712</v>
      </c>
      <c r="B853" t="s">
        <v>5781</v>
      </c>
      <c r="C853" t="s">
        <v>38</v>
      </c>
      <c r="D853" t="s">
        <v>8713</v>
      </c>
      <c r="E853" t="s">
        <v>8714</v>
      </c>
      <c r="F853" t="s">
        <v>8715</v>
      </c>
      <c r="G853" t="s">
        <v>15</v>
      </c>
      <c r="H853" t="s">
        <v>8716</v>
      </c>
      <c r="I853" t="s">
        <v>5796</v>
      </c>
      <c r="J853" t="s">
        <v>5966</v>
      </c>
      <c r="K853" t="s">
        <v>2407</v>
      </c>
      <c r="L853" t="s">
        <v>77</v>
      </c>
      <c r="M853" t="s">
        <v>296</v>
      </c>
      <c r="N853" t="s">
        <v>253</v>
      </c>
      <c r="O853" t="s">
        <v>254</v>
      </c>
      <c r="P853" t="s">
        <v>81</v>
      </c>
      <c r="Q853" t="s">
        <v>82</v>
      </c>
      <c r="R853" t="s">
        <v>8717</v>
      </c>
      <c r="S853" t="s">
        <v>8718</v>
      </c>
      <c r="T853" t="s">
        <v>5988</v>
      </c>
      <c r="U853" t="s">
        <v>253</v>
      </c>
      <c r="V853" t="s">
        <v>2440</v>
      </c>
      <c r="W853" t="s">
        <v>8719</v>
      </c>
      <c r="X853" t="s">
        <v>8720</v>
      </c>
      <c r="Y853" t="s">
        <v>8721</v>
      </c>
    </row>
    <row r="854" spans="1:25">
      <c r="A854" t="s">
        <v>8722</v>
      </c>
      <c r="B854" t="s">
        <v>5781</v>
      </c>
      <c r="C854" t="s">
        <v>38</v>
      </c>
      <c r="D854" t="s">
        <v>8723</v>
      </c>
      <c r="E854" t="s">
        <v>8724</v>
      </c>
      <c r="F854" t="s">
        <v>8725</v>
      </c>
      <c r="G854" t="s">
        <v>15</v>
      </c>
      <c r="H854" t="s">
        <v>8726</v>
      </c>
      <c r="I854" t="s">
        <v>5796</v>
      </c>
      <c r="J854" t="s">
        <v>8727</v>
      </c>
      <c r="K854" t="s">
        <v>2407</v>
      </c>
      <c r="L854" t="s">
        <v>1764</v>
      </c>
      <c r="M854" t="s">
        <v>2051</v>
      </c>
      <c r="N854" t="s">
        <v>321</v>
      </c>
      <c r="O854" t="s">
        <v>80</v>
      </c>
      <c r="P854" t="s">
        <v>81</v>
      </c>
      <c r="Q854" t="s">
        <v>99</v>
      </c>
      <c r="R854" t="s">
        <v>8728</v>
      </c>
      <c r="S854" t="s">
        <v>8729</v>
      </c>
      <c r="T854" t="s">
        <v>80</v>
      </c>
      <c r="U854" t="s">
        <v>80</v>
      </c>
      <c r="V854" t="s">
        <v>80</v>
      </c>
      <c r="W854" t="s">
        <v>80</v>
      </c>
      <c r="X854" t="s">
        <v>8730</v>
      </c>
      <c r="Y854" t="s">
        <v>8731</v>
      </c>
    </row>
    <row r="855" spans="1:25">
      <c r="A855" t="s">
        <v>8732</v>
      </c>
      <c r="B855" t="s">
        <v>5781</v>
      </c>
      <c r="C855" t="s">
        <v>38</v>
      </c>
      <c r="D855" t="s">
        <v>8733</v>
      </c>
      <c r="E855" t="s">
        <v>8734</v>
      </c>
      <c r="F855" t="s">
        <v>8735</v>
      </c>
      <c r="G855" t="s">
        <v>15</v>
      </c>
      <c r="H855" t="s">
        <v>8736</v>
      </c>
      <c r="I855" t="s">
        <v>93</v>
      </c>
      <c r="J855" t="s">
        <v>473</v>
      </c>
      <c r="K855" t="s">
        <v>334</v>
      </c>
      <c r="L855" t="s">
        <v>125</v>
      </c>
      <c r="M855" t="s">
        <v>419</v>
      </c>
      <c r="N855" t="s">
        <v>535</v>
      </c>
      <c r="O855" t="s">
        <v>310</v>
      </c>
      <c r="P855" t="s">
        <v>81</v>
      </c>
      <c r="Q855" t="s">
        <v>99</v>
      </c>
      <c r="R855" t="s">
        <v>8737</v>
      </c>
      <c r="S855" t="s">
        <v>8738</v>
      </c>
      <c r="T855" t="s">
        <v>8739</v>
      </c>
      <c r="U855" t="s">
        <v>6095</v>
      </c>
      <c r="V855" t="s">
        <v>338</v>
      </c>
      <c r="W855" t="s">
        <v>5841</v>
      </c>
      <c r="X855" t="s">
        <v>8740</v>
      </c>
      <c r="Y855" t="s">
        <v>8741</v>
      </c>
    </row>
    <row r="856" spans="1:25">
      <c r="A856" t="s">
        <v>8742</v>
      </c>
      <c r="B856" t="s">
        <v>5781</v>
      </c>
      <c r="C856" t="s">
        <v>38</v>
      </c>
      <c r="D856" t="s">
        <v>8743</v>
      </c>
      <c r="E856" t="s">
        <v>8744</v>
      </c>
      <c r="F856" t="s">
        <v>8745</v>
      </c>
      <c r="G856" t="s">
        <v>15</v>
      </c>
      <c r="H856" t="s">
        <v>8746</v>
      </c>
      <c r="I856" t="s">
        <v>93</v>
      </c>
      <c r="J856" t="s">
        <v>346</v>
      </c>
      <c r="K856" t="s">
        <v>3308</v>
      </c>
      <c r="L856" t="s">
        <v>125</v>
      </c>
      <c r="M856" t="s">
        <v>419</v>
      </c>
      <c r="N856" t="s">
        <v>392</v>
      </c>
      <c r="O856" t="s">
        <v>310</v>
      </c>
      <c r="P856" t="s">
        <v>81</v>
      </c>
      <c r="Q856" t="s">
        <v>142</v>
      </c>
      <c r="R856" t="s">
        <v>8747</v>
      </c>
      <c r="S856" t="s">
        <v>8696</v>
      </c>
      <c r="T856" t="s">
        <v>5936</v>
      </c>
      <c r="U856" t="s">
        <v>2175</v>
      </c>
      <c r="V856" t="s">
        <v>6622</v>
      </c>
      <c r="W856" t="s">
        <v>8748</v>
      </c>
      <c r="X856" t="s">
        <v>8749</v>
      </c>
      <c r="Y856" t="s">
        <v>8750</v>
      </c>
    </row>
    <row r="857" spans="1:25">
      <c r="A857" t="s">
        <v>8751</v>
      </c>
      <c r="B857" t="s">
        <v>5781</v>
      </c>
      <c r="C857" t="s">
        <v>38</v>
      </c>
      <c r="D857" t="s">
        <v>8752</v>
      </c>
      <c r="E857" t="s">
        <v>8753</v>
      </c>
      <c r="F857" t="s">
        <v>8754</v>
      </c>
      <c r="G857" t="s">
        <v>15</v>
      </c>
      <c r="H857" t="s">
        <v>8755</v>
      </c>
      <c r="I857" t="s">
        <v>93</v>
      </c>
      <c r="J857" t="s">
        <v>294</v>
      </c>
      <c r="K857" t="s">
        <v>8360</v>
      </c>
      <c r="L857" t="s">
        <v>77</v>
      </c>
      <c r="M857" t="s">
        <v>8756</v>
      </c>
      <c r="N857" t="s">
        <v>556</v>
      </c>
      <c r="O857" t="s">
        <v>310</v>
      </c>
      <c r="P857" t="s">
        <v>81</v>
      </c>
      <c r="Q857" t="s">
        <v>82</v>
      </c>
      <c r="R857" t="s">
        <v>8757</v>
      </c>
      <c r="S857" t="s">
        <v>8758</v>
      </c>
      <c r="T857" t="s">
        <v>100</v>
      </c>
      <c r="U857" t="s">
        <v>112</v>
      </c>
      <c r="V857" t="s">
        <v>478</v>
      </c>
      <c r="W857" t="s">
        <v>80</v>
      </c>
      <c r="X857" t="s">
        <v>8759</v>
      </c>
      <c r="Y857" t="s">
        <v>80</v>
      </c>
    </row>
    <row r="858" spans="1:25">
      <c r="A858" t="s">
        <v>8760</v>
      </c>
      <c r="B858" t="s">
        <v>5781</v>
      </c>
      <c r="C858" t="s">
        <v>38</v>
      </c>
      <c r="D858" t="s">
        <v>8761</v>
      </c>
      <c r="E858" t="s">
        <v>8762</v>
      </c>
      <c r="F858" t="s">
        <v>8763</v>
      </c>
      <c r="G858" t="s">
        <v>15</v>
      </c>
      <c r="H858" t="s">
        <v>8764</v>
      </c>
      <c r="I858" t="s">
        <v>93</v>
      </c>
      <c r="J858" t="s">
        <v>389</v>
      </c>
      <c r="K858" t="s">
        <v>3426</v>
      </c>
      <c r="L858" t="s">
        <v>77</v>
      </c>
      <c r="M858" t="s">
        <v>374</v>
      </c>
      <c r="N858" t="s">
        <v>8765</v>
      </c>
      <c r="O858" t="s">
        <v>677</v>
      </c>
      <c r="P858" t="s">
        <v>113</v>
      </c>
      <c r="Q858" t="s">
        <v>201</v>
      </c>
      <c r="R858" t="s">
        <v>8766</v>
      </c>
      <c r="S858" t="s">
        <v>8767</v>
      </c>
      <c r="T858" t="s">
        <v>204</v>
      </c>
      <c r="U858" t="s">
        <v>8768</v>
      </c>
      <c r="V858" t="s">
        <v>8769</v>
      </c>
      <c r="W858" t="s">
        <v>80</v>
      </c>
      <c r="X858" t="s">
        <v>8770</v>
      </c>
      <c r="Y858" t="s">
        <v>8771</v>
      </c>
    </row>
    <row r="859" spans="1:25">
      <c r="A859" t="s">
        <v>8772</v>
      </c>
      <c r="B859" t="s">
        <v>5781</v>
      </c>
      <c r="C859" t="s">
        <v>38</v>
      </c>
      <c r="D859" t="s">
        <v>8773</v>
      </c>
      <c r="E859" t="s">
        <v>8774</v>
      </c>
      <c r="F859" t="s">
        <v>8775</v>
      </c>
      <c r="G859" t="s">
        <v>15</v>
      </c>
      <c r="H859" t="s">
        <v>8776</v>
      </c>
      <c r="I859" t="s">
        <v>5796</v>
      </c>
      <c r="J859" t="s">
        <v>5966</v>
      </c>
      <c r="K859" t="s">
        <v>2407</v>
      </c>
      <c r="L859" t="s">
        <v>77</v>
      </c>
      <c r="M859" t="s">
        <v>296</v>
      </c>
      <c r="N859" t="s">
        <v>253</v>
      </c>
      <c r="O859" t="s">
        <v>80</v>
      </c>
      <c r="P859" t="s">
        <v>81</v>
      </c>
      <c r="Q859" t="s">
        <v>82</v>
      </c>
      <c r="R859" t="s">
        <v>80</v>
      </c>
      <c r="S859" t="s">
        <v>8777</v>
      </c>
      <c r="T859" t="s">
        <v>80</v>
      </c>
      <c r="U859" t="s">
        <v>80</v>
      </c>
      <c r="V859" t="s">
        <v>80</v>
      </c>
      <c r="W859" t="s">
        <v>80</v>
      </c>
      <c r="X859" t="s">
        <v>8778</v>
      </c>
      <c r="Y859" t="s">
        <v>80</v>
      </c>
    </row>
    <row r="860" spans="1:25">
      <c r="A860" t="s">
        <v>8779</v>
      </c>
      <c r="B860" t="s">
        <v>5781</v>
      </c>
      <c r="C860" t="s">
        <v>38</v>
      </c>
      <c r="D860" t="s">
        <v>8780</v>
      </c>
      <c r="E860" t="s">
        <v>8781</v>
      </c>
      <c r="F860" t="s">
        <v>8782</v>
      </c>
      <c r="G860" t="s">
        <v>15</v>
      </c>
      <c r="H860" t="s">
        <v>8783</v>
      </c>
      <c r="I860" t="s">
        <v>93</v>
      </c>
      <c r="J860" t="s">
        <v>2283</v>
      </c>
      <c r="K860" t="s">
        <v>1102</v>
      </c>
      <c r="L860" t="s">
        <v>77</v>
      </c>
      <c r="M860" t="s">
        <v>8784</v>
      </c>
      <c r="N860" t="s">
        <v>1778</v>
      </c>
      <c r="O860" t="s">
        <v>254</v>
      </c>
      <c r="P860" t="s">
        <v>113</v>
      </c>
      <c r="Q860" t="s">
        <v>142</v>
      </c>
      <c r="R860" t="s">
        <v>8785</v>
      </c>
      <c r="S860" t="s">
        <v>8784</v>
      </c>
      <c r="T860" t="s">
        <v>80</v>
      </c>
      <c r="U860" t="s">
        <v>80</v>
      </c>
      <c r="V860" t="s">
        <v>8786</v>
      </c>
      <c r="W860" t="s">
        <v>80</v>
      </c>
      <c r="X860" t="s">
        <v>8787</v>
      </c>
      <c r="Y860" t="s">
        <v>8788</v>
      </c>
    </row>
    <row r="861" spans="1:25">
      <c r="A861" t="s">
        <v>8789</v>
      </c>
      <c r="B861" t="s">
        <v>5781</v>
      </c>
      <c r="C861" t="s">
        <v>38</v>
      </c>
      <c r="D861" t="s">
        <v>8790</v>
      </c>
      <c r="E861" t="s">
        <v>8791</v>
      </c>
      <c r="F861" t="s">
        <v>8792</v>
      </c>
      <c r="G861" t="s">
        <v>15</v>
      </c>
      <c r="H861" t="s">
        <v>8793</v>
      </c>
      <c r="I861" t="s">
        <v>5796</v>
      </c>
      <c r="J861" t="s">
        <v>5966</v>
      </c>
      <c r="K861" t="s">
        <v>2407</v>
      </c>
      <c r="L861" t="s">
        <v>77</v>
      </c>
      <c r="M861" t="s">
        <v>643</v>
      </c>
      <c r="N861" t="s">
        <v>253</v>
      </c>
      <c r="O861" t="s">
        <v>254</v>
      </c>
      <c r="P861" t="s">
        <v>81</v>
      </c>
      <c r="Q861" t="s">
        <v>82</v>
      </c>
      <c r="R861" t="s">
        <v>8794</v>
      </c>
      <c r="S861" t="s">
        <v>8795</v>
      </c>
      <c r="T861" t="s">
        <v>6027</v>
      </c>
      <c r="U861" t="s">
        <v>253</v>
      </c>
      <c r="V861" t="s">
        <v>338</v>
      </c>
      <c r="W861" t="s">
        <v>2413</v>
      </c>
      <c r="X861" t="s">
        <v>8796</v>
      </c>
      <c r="Y861" t="s">
        <v>8797</v>
      </c>
    </row>
    <row r="862" spans="1:25">
      <c r="A862" t="s">
        <v>8798</v>
      </c>
      <c r="B862" t="s">
        <v>5781</v>
      </c>
      <c r="C862" t="s">
        <v>38</v>
      </c>
      <c r="D862" t="s">
        <v>8799</v>
      </c>
      <c r="E862" t="s">
        <v>8800</v>
      </c>
      <c r="F862" t="s">
        <v>8801</v>
      </c>
      <c r="G862" t="s">
        <v>15</v>
      </c>
      <c r="H862" t="s">
        <v>8802</v>
      </c>
      <c r="I862" t="s">
        <v>5796</v>
      </c>
      <c r="J862" t="s">
        <v>5860</v>
      </c>
      <c r="K862" t="s">
        <v>5945</v>
      </c>
      <c r="L862" t="s">
        <v>125</v>
      </c>
      <c r="M862" t="s">
        <v>308</v>
      </c>
      <c r="N862" t="s">
        <v>112</v>
      </c>
      <c r="O862" t="s">
        <v>80</v>
      </c>
      <c r="P862" t="s">
        <v>113</v>
      </c>
      <c r="Q862" t="s">
        <v>142</v>
      </c>
      <c r="R862" t="s">
        <v>80</v>
      </c>
      <c r="S862" t="s">
        <v>8803</v>
      </c>
      <c r="T862" t="s">
        <v>2556</v>
      </c>
      <c r="U862" t="s">
        <v>112</v>
      </c>
      <c r="V862" t="s">
        <v>1095</v>
      </c>
      <c r="W862" t="s">
        <v>8804</v>
      </c>
      <c r="X862" t="s">
        <v>8805</v>
      </c>
      <c r="Y862" t="s">
        <v>8806</v>
      </c>
    </row>
    <row r="863" spans="1:25">
      <c r="A863" t="s">
        <v>8807</v>
      </c>
      <c r="B863" t="s">
        <v>5781</v>
      </c>
      <c r="C863" t="s">
        <v>38</v>
      </c>
      <c r="D863" t="s">
        <v>8808</v>
      </c>
      <c r="E863" t="s">
        <v>8809</v>
      </c>
      <c r="F863" t="s">
        <v>8810</v>
      </c>
      <c r="G863" t="s">
        <v>15</v>
      </c>
      <c r="H863" t="s">
        <v>8811</v>
      </c>
      <c r="I863" t="s">
        <v>93</v>
      </c>
      <c r="J863" t="s">
        <v>660</v>
      </c>
      <c r="K863" t="s">
        <v>334</v>
      </c>
      <c r="L863" t="s">
        <v>2103</v>
      </c>
      <c r="M863" t="s">
        <v>8812</v>
      </c>
      <c r="N863" t="s">
        <v>836</v>
      </c>
      <c r="O863" t="s">
        <v>80</v>
      </c>
      <c r="P863" t="s">
        <v>200</v>
      </c>
      <c r="Q863" t="s">
        <v>99</v>
      </c>
      <c r="R863" t="s">
        <v>80</v>
      </c>
      <c r="S863" t="s">
        <v>8812</v>
      </c>
      <c r="T863" t="s">
        <v>366</v>
      </c>
      <c r="U863" t="s">
        <v>8813</v>
      </c>
      <c r="V863" t="s">
        <v>80</v>
      </c>
      <c r="W863" t="s">
        <v>80</v>
      </c>
      <c r="X863" t="s">
        <v>8814</v>
      </c>
      <c r="Y863" t="s">
        <v>80</v>
      </c>
    </row>
    <row r="864" spans="1:25">
      <c r="A864" t="s">
        <v>8815</v>
      </c>
      <c r="B864" t="s">
        <v>5781</v>
      </c>
      <c r="C864" t="s">
        <v>38</v>
      </c>
      <c r="D864" t="s">
        <v>8816</v>
      </c>
      <c r="E864" t="s">
        <v>8817</v>
      </c>
      <c r="F864" t="s">
        <v>8818</v>
      </c>
      <c r="G864" t="s">
        <v>15</v>
      </c>
      <c r="H864" t="s">
        <v>8819</v>
      </c>
      <c r="I864" t="s">
        <v>93</v>
      </c>
      <c r="J864" t="s">
        <v>8820</v>
      </c>
      <c r="K864" t="s">
        <v>3118</v>
      </c>
      <c r="L864" t="s">
        <v>125</v>
      </c>
      <c r="M864" t="s">
        <v>5669</v>
      </c>
      <c r="N864" t="s">
        <v>3956</v>
      </c>
      <c r="O864" t="s">
        <v>80</v>
      </c>
      <c r="P864" t="s">
        <v>113</v>
      </c>
      <c r="Q864" t="s">
        <v>114</v>
      </c>
      <c r="R864" t="s">
        <v>80</v>
      </c>
      <c r="S864" t="s">
        <v>8821</v>
      </c>
      <c r="T864" t="s">
        <v>80</v>
      </c>
      <c r="U864" t="s">
        <v>80</v>
      </c>
      <c r="V864" t="s">
        <v>80</v>
      </c>
      <c r="W864" t="s">
        <v>80</v>
      </c>
      <c r="X864" t="s">
        <v>8822</v>
      </c>
      <c r="Y864" t="s">
        <v>80</v>
      </c>
    </row>
    <row r="865" spans="1:25">
      <c r="A865" t="s">
        <v>8823</v>
      </c>
      <c r="B865" t="s">
        <v>5781</v>
      </c>
      <c r="C865" t="s">
        <v>38</v>
      </c>
      <c r="D865" t="s">
        <v>8824</v>
      </c>
      <c r="E865" t="s">
        <v>8825</v>
      </c>
      <c r="F865" t="s">
        <v>8826</v>
      </c>
      <c r="G865" t="s">
        <v>15</v>
      </c>
      <c r="H865" t="s">
        <v>8827</v>
      </c>
      <c r="I865" t="s">
        <v>5796</v>
      </c>
      <c r="J865" t="s">
        <v>373</v>
      </c>
      <c r="K865" t="s">
        <v>1364</v>
      </c>
      <c r="L865" t="s">
        <v>77</v>
      </c>
      <c r="M865" t="s">
        <v>5869</v>
      </c>
      <c r="N865" t="s">
        <v>8828</v>
      </c>
      <c r="O865" t="s">
        <v>310</v>
      </c>
      <c r="P865" t="s">
        <v>113</v>
      </c>
      <c r="Q865" t="s">
        <v>5651</v>
      </c>
      <c r="R865" t="s">
        <v>172</v>
      </c>
      <c r="S865" t="s">
        <v>8829</v>
      </c>
      <c r="T865" t="s">
        <v>172</v>
      </c>
      <c r="U865" t="s">
        <v>172</v>
      </c>
      <c r="V865" t="s">
        <v>373</v>
      </c>
      <c r="W865" t="s">
        <v>172</v>
      </c>
      <c r="X865" t="s">
        <v>8830</v>
      </c>
      <c r="Y865" t="s">
        <v>8831</v>
      </c>
    </row>
    <row r="866" spans="1:25">
      <c r="A866" t="s">
        <v>8832</v>
      </c>
      <c r="B866" t="s">
        <v>5781</v>
      </c>
      <c r="C866" t="s">
        <v>38</v>
      </c>
      <c r="D866" t="s">
        <v>8833</v>
      </c>
      <c r="E866" t="s">
        <v>8834</v>
      </c>
      <c r="F866" t="s">
        <v>8835</v>
      </c>
      <c r="G866" t="s">
        <v>15</v>
      </c>
      <c r="H866" t="s">
        <v>8836</v>
      </c>
      <c r="I866" t="s">
        <v>93</v>
      </c>
      <c r="J866" t="s">
        <v>660</v>
      </c>
      <c r="K866" t="s">
        <v>334</v>
      </c>
      <c r="L866" t="s">
        <v>125</v>
      </c>
      <c r="M866" t="s">
        <v>8837</v>
      </c>
      <c r="N866" t="s">
        <v>836</v>
      </c>
      <c r="O866" t="s">
        <v>80</v>
      </c>
      <c r="P866" t="s">
        <v>200</v>
      </c>
      <c r="Q866" t="s">
        <v>99</v>
      </c>
      <c r="R866" t="s">
        <v>80</v>
      </c>
      <c r="S866" t="s">
        <v>8837</v>
      </c>
      <c r="T866" t="s">
        <v>80</v>
      </c>
      <c r="U866" t="s">
        <v>80</v>
      </c>
      <c r="V866" t="s">
        <v>80</v>
      </c>
      <c r="W866" t="s">
        <v>80</v>
      </c>
      <c r="X866" t="s">
        <v>8838</v>
      </c>
      <c r="Y866" t="s">
        <v>80</v>
      </c>
    </row>
    <row r="867" spans="1:25">
      <c r="A867" t="s">
        <v>8839</v>
      </c>
      <c r="B867" t="s">
        <v>5781</v>
      </c>
      <c r="C867" t="s">
        <v>38</v>
      </c>
      <c r="D867" t="s">
        <v>8840</v>
      </c>
      <c r="E867" t="s">
        <v>8841</v>
      </c>
      <c r="F867" t="s">
        <v>8842</v>
      </c>
      <c r="G867" t="s">
        <v>15</v>
      </c>
      <c r="H867" t="s">
        <v>8843</v>
      </c>
      <c r="I867" t="s">
        <v>5796</v>
      </c>
      <c r="J867" t="s">
        <v>8844</v>
      </c>
      <c r="K867" t="s">
        <v>2407</v>
      </c>
      <c r="L867" t="s">
        <v>77</v>
      </c>
      <c r="M867" t="s">
        <v>308</v>
      </c>
      <c r="N867" t="s">
        <v>199</v>
      </c>
      <c r="O867" t="s">
        <v>310</v>
      </c>
      <c r="P867" t="s">
        <v>81</v>
      </c>
      <c r="Q867" t="s">
        <v>142</v>
      </c>
      <c r="R867" t="s">
        <v>8845</v>
      </c>
      <c r="S867" t="s">
        <v>8846</v>
      </c>
      <c r="T867" t="s">
        <v>5801</v>
      </c>
      <c r="U867" t="s">
        <v>8847</v>
      </c>
      <c r="V867" t="s">
        <v>8848</v>
      </c>
      <c r="W867" t="s">
        <v>8849</v>
      </c>
      <c r="X867" t="s">
        <v>8850</v>
      </c>
      <c r="Y867" t="s">
        <v>8851</v>
      </c>
    </row>
    <row r="868" spans="1:25">
      <c r="A868" t="s">
        <v>8852</v>
      </c>
      <c r="B868" t="s">
        <v>5781</v>
      </c>
      <c r="C868" t="s">
        <v>38</v>
      </c>
      <c r="D868" t="s">
        <v>8853</v>
      </c>
      <c r="E868" t="s">
        <v>8854</v>
      </c>
      <c r="F868" t="s">
        <v>8855</v>
      </c>
      <c r="G868" t="s">
        <v>15</v>
      </c>
      <c r="H868" t="s">
        <v>6630</v>
      </c>
      <c r="I868" t="s">
        <v>5834</v>
      </c>
      <c r="J868" t="s">
        <v>633</v>
      </c>
      <c r="K868" t="s">
        <v>5945</v>
      </c>
      <c r="L868" t="s">
        <v>77</v>
      </c>
      <c r="M868" t="s">
        <v>1905</v>
      </c>
      <c r="N868" t="s">
        <v>3971</v>
      </c>
      <c r="O868" t="s">
        <v>2771</v>
      </c>
      <c r="P868" t="s">
        <v>81</v>
      </c>
      <c r="Q868" t="s">
        <v>82</v>
      </c>
      <c r="R868" t="s">
        <v>80</v>
      </c>
      <c r="S868" t="s">
        <v>8856</v>
      </c>
      <c r="T868" t="s">
        <v>8857</v>
      </c>
      <c r="U868" t="s">
        <v>2003</v>
      </c>
      <c r="V868" t="s">
        <v>478</v>
      </c>
      <c r="W868" t="s">
        <v>8858</v>
      </c>
      <c r="X868" t="s">
        <v>8859</v>
      </c>
      <c r="Y868" t="s">
        <v>8860</v>
      </c>
    </row>
    <row r="869" spans="1:25">
      <c r="A869" t="s">
        <v>8861</v>
      </c>
      <c r="B869" t="s">
        <v>5781</v>
      </c>
      <c r="C869" t="s">
        <v>38</v>
      </c>
      <c r="D869" t="s">
        <v>8862</v>
      </c>
      <c r="E869" t="s">
        <v>8863</v>
      </c>
      <c r="F869" t="s">
        <v>8864</v>
      </c>
      <c r="G869" t="s">
        <v>15</v>
      </c>
      <c r="H869" t="s">
        <v>8865</v>
      </c>
      <c r="I869" t="s">
        <v>93</v>
      </c>
      <c r="J869" t="s">
        <v>2470</v>
      </c>
      <c r="K869" t="s">
        <v>2482</v>
      </c>
      <c r="L869" t="s">
        <v>77</v>
      </c>
      <c r="M869" t="s">
        <v>8866</v>
      </c>
      <c r="N869" t="s">
        <v>8867</v>
      </c>
      <c r="O869" t="s">
        <v>254</v>
      </c>
      <c r="P869" t="s">
        <v>81</v>
      </c>
      <c r="Q869" t="s">
        <v>82</v>
      </c>
      <c r="R869" t="s">
        <v>8868</v>
      </c>
      <c r="S869" t="s">
        <v>8866</v>
      </c>
      <c r="T869" t="s">
        <v>80</v>
      </c>
      <c r="U869" t="s">
        <v>80</v>
      </c>
      <c r="V869" t="s">
        <v>80</v>
      </c>
      <c r="W869" t="s">
        <v>80</v>
      </c>
      <c r="X869" t="s">
        <v>8869</v>
      </c>
      <c r="Y869" t="s">
        <v>80</v>
      </c>
    </row>
    <row r="870" spans="1:25">
      <c r="A870" t="s">
        <v>8870</v>
      </c>
      <c r="B870" t="s">
        <v>5781</v>
      </c>
      <c r="C870" t="s">
        <v>38</v>
      </c>
      <c r="D870" t="s">
        <v>8871</v>
      </c>
      <c r="E870" t="s">
        <v>8872</v>
      </c>
      <c r="F870" t="s">
        <v>8873</v>
      </c>
      <c r="G870" t="s">
        <v>15</v>
      </c>
      <c r="H870" t="s">
        <v>8874</v>
      </c>
      <c r="I870" t="s">
        <v>5796</v>
      </c>
      <c r="J870" t="s">
        <v>373</v>
      </c>
      <c r="K870" t="s">
        <v>1364</v>
      </c>
      <c r="L870" t="s">
        <v>125</v>
      </c>
      <c r="M870" t="s">
        <v>419</v>
      </c>
      <c r="N870" t="s">
        <v>4302</v>
      </c>
      <c r="O870" t="s">
        <v>310</v>
      </c>
      <c r="P870" t="s">
        <v>113</v>
      </c>
      <c r="Q870" t="s">
        <v>82</v>
      </c>
      <c r="R870" t="s">
        <v>8875</v>
      </c>
      <c r="S870" t="s">
        <v>8876</v>
      </c>
      <c r="T870" t="s">
        <v>5825</v>
      </c>
      <c r="U870" t="s">
        <v>8351</v>
      </c>
      <c r="V870" t="s">
        <v>8877</v>
      </c>
      <c r="W870" t="s">
        <v>433</v>
      </c>
      <c r="X870" t="s">
        <v>8878</v>
      </c>
      <c r="Y870" t="s">
        <v>8879</v>
      </c>
    </row>
    <row r="871" spans="1:25">
      <c r="A871" t="s">
        <v>8880</v>
      </c>
      <c r="B871" t="s">
        <v>5781</v>
      </c>
      <c r="C871" t="s">
        <v>38</v>
      </c>
      <c r="D871" t="s">
        <v>8881</v>
      </c>
      <c r="E871" t="s">
        <v>8882</v>
      </c>
      <c r="F871" t="s">
        <v>8883</v>
      </c>
      <c r="G871" t="s">
        <v>15</v>
      </c>
      <c r="H871" t="s">
        <v>8884</v>
      </c>
      <c r="I871" t="s">
        <v>93</v>
      </c>
      <c r="J871" t="s">
        <v>660</v>
      </c>
      <c r="K871" t="s">
        <v>334</v>
      </c>
      <c r="L871" t="s">
        <v>1764</v>
      </c>
      <c r="M871" t="s">
        <v>5216</v>
      </c>
      <c r="N871" t="s">
        <v>836</v>
      </c>
      <c r="O871" t="s">
        <v>80</v>
      </c>
      <c r="P871" t="s">
        <v>200</v>
      </c>
      <c r="Q871" t="s">
        <v>99</v>
      </c>
      <c r="R871" t="s">
        <v>80</v>
      </c>
      <c r="S871" t="s">
        <v>5216</v>
      </c>
      <c r="T871" t="s">
        <v>80</v>
      </c>
      <c r="U871" t="s">
        <v>80</v>
      </c>
      <c r="V871" t="s">
        <v>80</v>
      </c>
      <c r="W871" t="s">
        <v>80</v>
      </c>
      <c r="X871" t="s">
        <v>8885</v>
      </c>
      <c r="Y871" t="s">
        <v>80</v>
      </c>
    </row>
    <row r="872" spans="1:25">
      <c r="A872" t="s">
        <v>8886</v>
      </c>
      <c r="B872" t="s">
        <v>5781</v>
      </c>
      <c r="C872" t="s">
        <v>38</v>
      </c>
      <c r="D872" t="s">
        <v>8887</v>
      </c>
      <c r="E872" t="s">
        <v>8888</v>
      </c>
      <c r="F872" t="s">
        <v>8889</v>
      </c>
      <c r="G872" t="s">
        <v>31</v>
      </c>
      <c r="H872" t="s">
        <v>8890</v>
      </c>
      <c r="I872" t="s">
        <v>93</v>
      </c>
      <c r="J872" t="s">
        <v>2588</v>
      </c>
      <c r="K872" t="s">
        <v>3377</v>
      </c>
      <c r="L872" t="s">
        <v>125</v>
      </c>
      <c r="M872" t="s">
        <v>1077</v>
      </c>
      <c r="N872" t="s">
        <v>258</v>
      </c>
      <c r="O872" t="s">
        <v>80</v>
      </c>
      <c r="P872" t="s">
        <v>81</v>
      </c>
      <c r="Q872" t="s">
        <v>142</v>
      </c>
      <c r="R872" t="s">
        <v>80</v>
      </c>
      <c r="S872" t="s">
        <v>8891</v>
      </c>
      <c r="T872" t="s">
        <v>80</v>
      </c>
      <c r="U872" t="s">
        <v>80</v>
      </c>
      <c r="V872" t="s">
        <v>80</v>
      </c>
      <c r="W872" t="s">
        <v>80</v>
      </c>
      <c r="X872" t="s">
        <v>8892</v>
      </c>
      <c r="Y872" t="s">
        <v>8893</v>
      </c>
    </row>
    <row r="873" spans="1:25">
      <c r="A873" t="s">
        <v>8894</v>
      </c>
      <c r="B873" t="s">
        <v>5781</v>
      </c>
      <c r="C873" t="s">
        <v>38</v>
      </c>
      <c r="D873" t="s">
        <v>8895</v>
      </c>
      <c r="E873" t="s">
        <v>8896</v>
      </c>
      <c r="F873" t="s">
        <v>8897</v>
      </c>
      <c r="G873" t="s">
        <v>15</v>
      </c>
      <c r="H873" t="s">
        <v>5821</v>
      </c>
      <c r="I873" t="s">
        <v>93</v>
      </c>
      <c r="J873" t="s">
        <v>346</v>
      </c>
      <c r="K873" t="s">
        <v>2117</v>
      </c>
      <c r="L873" t="s">
        <v>125</v>
      </c>
      <c r="M873" t="s">
        <v>8898</v>
      </c>
      <c r="N873" t="s">
        <v>1778</v>
      </c>
      <c r="O873" t="s">
        <v>310</v>
      </c>
      <c r="P873" t="s">
        <v>81</v>
      </c>
      <c r="Q873" t="s">
        <v>201</v>
      </c>
      <c r="R873" t="s">
        <v>8899</v>
      </c>
      <c r="S873" t="s">
        <v>8900</v>
      </c>
      <c r="T873" t="s">
        <v>8901</v>
      </c>
      <c r="U873" t="s">
        <v>3484</v>
      </c>
      <c r="V873" t="s">
        <v>8902</v>
      </c>
      <c r="W873" t="s">
        <v>8903</v>
      </c>
      <c r="X873" t="s">
        <v>8904</v>
      </c>
      <c r="Y873" t="s">
        <v>8905</v>
      </c>
    </row>
    <row r="874" ht="409.5" spans="1:25">
      <c r="A874" t="s">
        <v>8906</v>
      </c>
      <c r="B874" t="s">
        <v>5781</v>
      </c>
      <c r="C874" t="s">
        <v>38</v>
      </c>
      <c r="D874" t="s">
        <v>8907</v>
      </c>
      <c r="E874" t="s">
        <v>8908</v>
      </c>
      <c r="F874" t="s">
        <v>8909</v>
      </c>
      <c r="G874" t="s">
        <v>15</v>
      </c>
      <c r="H874" t="s">
        <v>250</v>
      </c>
      <c r="I874" t="s">
        <v>5796</v>
      </c>
      <c r="J874" t="s">
        <v>8910</v>
      </c>
      <c r="K874" t="s">
        <v>5945</v>
      </c>
      <c r="L874" t="s">
        <v>77</v>
      </c>
      <c r="M874" t="s">
        <v>882</v>
      </c>
      <c r="N874" t="s">
        <v>112</v>
      </c>
      <c r="O874" t="s">
        <v>677</v>
      </c>
      <c r="P874" t="s">
        <v>113</v>
      </c>
      <c r="Q874" t="s">
        <v>82</v>
      </c>
      <c r="R874" t="s">
        <v>80</v>
      </c>
      <c r="S874" t="s">
        <v>8911</v>
      </c>
      <c r="T874" t="s">
        <v>172</v>
      </c>
      <c r="U874" t="s">
        <v>80</v>
      </c>
      <c r="V874" t="s">
        <v>932</v>
      </c>
      <c r="W874" t="s">
        <v>8912</v>
      </c>
      <c r="X874" t="s">
        <v>8913</v>
      </c>
      <c r="Y874" s="1" t="s">
        <v>8914</v>
      </c>
    </row>
    <row r="875" spans="1:25">
      <c r="A875" t="s">
        <v>8915</v>
      </c>
      <c r="B875" t="s">
        <v>5781</v>
      </c>
      <c r="C875" t="s">
        <v>38</v>
      </c>
      <c r="D875" t="s">
        <v>8916</v>
      </c>
      <c r="E875" t="s">
        <v>8917</v>
      </c>
      <c r="F875" t="s">
        <v>8918</v>
      </c>
      <c r="G875" t="s">
        <v>15</v>
      </c>
      <c r="H875" t="s">
        <v>8919</v>
      </c>
      <c r="I875" t="s">
        <v>93</v>
      </c>
      <c r="J875" t="s">
        <v>522</v>
      </c>
      <c r="K875" t="s">
        <v>761</v>
      </c>
      <c r="L875" t="s">
        <v>125</v>
      </c>
      <c r="M875" t="s">
        <v>8920</v>
      </c>
      <c r="N875" t="s">
        <v>535</v>
      </c>
      <c r="O875" t="s">
        <v>461</v>
      </c>
      <c r="P875" t="s">
        <v>81</v>
      </c>
      <c r="Q875" t="s">
        <v>99</v>
      </c>
      <c r="R875" t="s">
        <v>80</v>
      </c>
      <c r="S875" t="s">
        <v>8920</v>
      </c>
      <c r="T875" t="s">
        <v>80</v>
      </c>
      <c r="U875" t="s">
        <v>80</v>
      </c>
      <c r="V875" t="s">
        <v>80</v>
      </c>
      <c r="W875" t="s">
        <v>80</v>
      </c>
      <c r="X875" t="s">
        <v>8921</v>
      </c>
      <c r="Y875" t="s">
        <v>80</v>
      </c>
    </row>
    <row r="876" spans="1:25">
      <c r="A876" t="s">
        <v>8922</v>
      </c>
      <c r="B876" t="s">
        <v>5781</v>
      </c>
      <c r="C876" t="s">
        <v>38</v>
      </c>
      <c r="D876" t="s">
        <v>8923</v>
      </c>
      <c r="E876" t="s">
        <v>8924</v>
      </c>
      <c r="F876" t="s">
        <v>8925</v>
      </c>
      <c r="G876" t="s">
        <v>31</v>
      </c>
      <c r="H876" t="s">
        <v>8926</v>
      </c>
      <c r="I876" t="s">
        <v>93</v>
      </c>
      <c r="J876" t="s">
        <v>8927</v>
      </c>
      <c r="K876" t="s">
        <v>1090</v>
      </c>
      <c r="L876" t="s">
        <v>77</v>
      </c>
      <c r="M876" t="s">
        <v>8928</v>
      </c>
      <c r="N876" t="s">
        <v>8929</v>
      </c>
      <c r="O876" t="s">
        <v>310</v>
      </c>
      <c r="P876" t="s">
        <v>113</v>
      </c>
      <c r="Q876" t="s">
        <v>172</v>
      </c>
      <c r="R876" t="s">
        <v>80</v>
      </c>
      <c r="S876" t="s">
        <v>8930</v>
      </c>
      <c r="T876" t="s">
        <v>7557</v>
      </c>
      <c r="U876" t="s">
        <v>8206</v>
      </c>
      <c r="V876" t="s">
        <v>4048</v>
      </c>
      <c r="W876" t="s">
        <v>80</v>
      </c>
      <c r="X876" t="s">
        <v>8931</v>
      </c>
      <c r="Y876" t="s">
        <v>8932</v>
      </c>
    </row>
    <row r="877" spans="1:25">
      <c r="A877" t="s">
        <v>8933</v>
      </c>
      <c r="B877" t="s">
        <v>5781</v>
      </c>
      <c r="C877" t="s">
        <v>38</v>
      </c>
      <c r="D877" t="s">
        <v>8934</v>
      </c>
      <c r="E877" t="s">
        <v>8935</v>
      </c>
      <c r="F877" t="s">
        <v>8936</v>
      </c>
      <c r="G877" t="s">
        <v>15</v>
      </c>
      <c r="H877" t="s">
        <v>2610</v>
      </c>
      <c r="I877" t="s">
        <v>93</v>
      </c>
      <c r="J877" t="s">
        <v>1363</v>
      </c>
      <c r="K877" t="s">
        <v>555</v>
      </c>
      <c r="L877" t="s">
        <v>125</v>
      </c>
      <c r="M877" t="s">
        <v>1544</v>
      </c>
      <c r="N877" t="s">
        <v>127</v>
      </c>
      <c r="O877" t="s">
        <v>80</v>
      </c>
      <c r="P877" t="s">
        <v>81</v>
      </c>
      <c r="Q877" t="s">
        <v>99</v>
      </c>
      <c r="R877" t="s">
        <v>80</v>
      </c>
      <c r="S877" t="s">
        <v>8937</v>
      </c>
      <c r="T877" t="s">
        <v>80</v>
      </c>
      <c r="U877" t="s">
        <v>80</v>
      </c>
      <c r="V877" t="s">
        <v>80</v>
      </c>
      <c r="W877" t="s">
        <v>80</v>
      </c>
      <c r="X877" t="s">
        <v>8938</v>
      </c>
      <c r="Y877" t="s">
        <v>80</v>
      </c>
    </row>
    <row r="878" ht="409.5" spans="1:25">
      <c r="A878" t="s">
        <v>8939</v>
      </c>
      <c r="B878" t="s">
        <v>5781</v>
      </c>
      <c r="C878" t="s">
        <v>38</v>
      </c>
      <c r="D878" t="s">
        <v>8940</v>
      </c>
      <c r="E878" t="s">
        <v>8941</v>
      </c>
      <c r="F878" t="s">
        <v>8942</v>
      </c>
      <c r="G878" t="s">
        <v>15</v>
      </c>
      <c r="H878" t="s">
        <v>8943</v>
      </c>
      <c r="I878" t="s">
        <v>5834</v>
      </c>
      <c r="J878" t="s">
        <v>306</v>
      </c>
      <c r="K878" t="s">
        <v>8944</v>
      </c>
      <c r="L878" t="s">
        <v>77</v>
      </c>
      <c r="M878" t="s">
        <v>8945</v>
      </c>
      <c r="N878" t="s">
        <v>375</v>
      </c>
      <c r="O878" t="s">
        <v>80</v>
      </c>
      <c r="P878" t="s">
        <v>81</v>
      </c>
      <c r="Q878" t="s">
        <v>82</v>
      </c>
      <c r="R878" t="s">
        <v>80</v>
      </c>
      <c r="S878" t="s">
        <v>8946</v>
      </c>
      <c r="T878" t="s">
        <v>5936</v>
      </c>
      <c r="U878" t="s">
        <v>8947</v>
      </c>
      <c r="V878" t="s">
        <v>8948</v>
      </c>
      <c r="W878" t="s">
        <v>8949</v>
      </c>
      <c r="X878" t="s">
        <v>8950</v>
      </c>
      <c r="Y878" s="1" t="s">
        <v>8951</v>
      </c>
    </row>
    <row r="879" spans="1:25">
      <c r="A879" t="s">
        <v>8952</v>
      </c>
      <c r="B879" t="s">
        <v>5781</v>
      </c>
      <c r="C879" t="s">
        <v>38</v>
      </c>
      <c r="D879" t="s">
        <v>8953</v>
      </c>
      <c r="E879" t="s">
        <v>41</v>
      </c>
      <c r="F879" t="s">
        <v>8954</v>
      </c>
      <c r="G879" t="s">
        <v>15</v>
      </c>
      <c r="H879" t="s">
        <v>8955</v>
      </c>
      <c r="I879" t="s">
        <v>93</v>
      </c>
      <c r="J879" t="s">
        <v>2578</v>
      </c>
      <c r="K879" t="s">
        <v>1090</v>
      </c>
      <c r="L879" t="s">
        <v>77</v>
      </c>
      <c r="M879" t="s">
        <v>78</v>
      </c>
      <c r="N879" t="s">
        <v>1778</v>
      </c>
      <c r="O879" t="s">
        <v>254</v>
      </c>
      <c r="P879" t="s">
        <v>81</v>
      </c>
      <c r="Q879" t="s">
        <v>142</v>
      </c>
      <c r="R879" t="s">
        <v>80</v>
      </c>
      <c r="S879" t="s">
        <v>8956</v>
      </c>
      <c r="T879" t="s">
        <v>3406</v>
      </c>
      <c r="U879" t="s">
        <v>8957</v>
      </c>
      <c r="V879" t="s">
        <v>80</v>
      </c>
      <c r="W879" t="s">
        <v>80</v>
      </c>
      <c r="X879" t="s">
        <v>8958</v>
      </c>
      <c r="Y879" t="s">
        <v>80</v>
      </c>
    </row>
    <row r="880" spans="1:25">
      <c r="A880" t="s">
        <v>8959</v>
      </c>
      <c r="B880" t="s">
        <v>5781</v>
      </c>
      <c r="C880" t="s">
        <v>38</v>
      </c>
      <c r="D880" t="s">
        <v>8960</v>
      </c>
      <c r="E880" t="s">
        <v>8961</v>
      </c>
      <c r="F880" t="s">
        <v>8962</v>
      </c>
      <c r="G880" t="s">
        <v>15</v>
      </c>
      <c r="H880" t="s">
        <v>8963</v>
      </c>
      <c r="I880" t="s">
        <v>5796</v>
      </c>
      <c r="J880" t="s">
        <v>5966</v>
      </c>
      <c r="K880" t="s">
        <v>2407</v>
      </c>
      <c r="L880" t="s">
        <v>77</v>
      </c>
      <c r="M880" t="s">
        <v>296</v>
      </c>
      <c r="N880" t="s">
        <v>253</v>
      </c>
      <c r="O880" t="s">
        <v>677</v>
      </c>
      <c r="P880" t="s">
        <v>81</v>
      </c>
      <c r="Q880" t="s">
        <v>99</v>
      </c>
      <c r="R880" t="s">
        <v>80</v>
      </c>
      <c r="S880" t="s">
        <v>8964</v>
      </c>
      <c r="T880" t="s">
        <v>6027</v>
      </c>
      <c r="U880" t="s">
        <v>253</v>
      </c>
      <c r="V880" t="s">
        <v>8965</v>
      </c>
      <c r="W880" t="s">
        <v>8966</v>
      </c>
      <c r="X880" t="s">
        <v>8967</v>
      </c>
      <c r="Y880" t="s">
        <v>8968</v>
      </c>
    </row>
    <row r="881" spans="1:25">
      <c r="A881" t="s">
        <v>8969</v>
      </c>
      <c r="B881" t="s">
        <v>5781</v>
      </c>
      <c r="C881" t="s">
        <v>38</v>
      </c>
      <c r="D881" t="s">
        <v>8970</v>
      </c>
      <c r="E881" t="s">
        <v>8971</v>
      </c>
      <c r="F881" t="s">
        <v>8972</v>
      </c>
      <c r="G881" t="s">
        <v>15</v>
      </c>
      <c r="H881" t="s">
        <v>8094</v>
      </c>
      <c r="I881" t="s">
        <v>93</v>
      </c>
      <c r="J881" t="s">
        <v>1363</v>
      </c>
      <c r="K881" t="s">
        <v>2654</v>
      </c>
      <c r="L881" t="s">
        <v>125</v>
      </c>
      <c r="M881" t="s">
        <v>8973</v>
      </c>
      <c r="N881" t="s">
        <v>112</v>
      </c>
      <c r="O881" t="s">
        <v>310</v>
      </c>
      <c r="P881" t="s">
        <v>81</v>
      </c>
      <c r="Q881" t="s">
        <v>114</v>
      </c>
      <c r="R881" t="s">
        <v>80</v>
      </c>
      <c r="S881" t="s">
        <v>8974</v>
      </c>
      <c r="T881" t="s">
        <v>80</v>
      </c>
      <c r="U881" t="s">
        <v>80</v>
      </c>
      <c r="V881" t="s">
        <v>80</v>
      </c>
      <c r="W881" t="s">
        <v>546</v>
      </c>
      <c r="X881" t="s">
        <v>8975</v>
      </c>
      <c r="Y881" t="s">
        <v>8976</v>
      </c>
    </row>
    <row r="882" spans="1:25">
      <c r="A882" t="s">
        <v>8977</v>
      </c>
      <c r="B882" t="s">
        <v>5781</v>
      </c>
      <c r="C882" t="s">
        <v>38</v>
      </c>
      <c r="D882" t="s">
        <v>8978</v>
      </c>
      <c r="E882" t="s">
        <v>8979</v>
      </c>
      <c r="F882" t="s">
        <v>8980</v>
      </c>
      <c r="G882" t="s">
        <v>15</v>
      </c>
      <c r="H882" t="s">
        <v>8981</v>
      </c>
      <c r="I882" t="s">
        <v>93</v>
      </c>
      <c r="J882" t="s">
        <v>4218</v>
      </c>
      <c r="K882" t="s">
        <v>3273</v>
      </c>
      <c r="L882" t="s">
        <v>77</v>
      </c>
      <c r="M882" t="s">
        <v>1905</v>
      </c>
      <c r="N882" t="s">
        <v>763</v>
      </c>
      <c r="O882" t="s">
        <v>557</v>
      </c>
      <c r="P882" t="s">
        <v>942</v>
      </c>
      <c r="Q882" t="s">
        <v>142</v>
      </c>
      <c r="R882" t="s">
        <v>80</v>
      </c>
      <c r="S882" t="s">
        <v>8982</v>
      </c>
      <c r="T882" t="s">
        <v>5936</v>
      </c>
      <c r="U882" t="s">
        <v>97</v>
      </c>
      <c r="V882" t="s">
        <v>8983</v>
      </c>
      <c r="W882" t="s">
        <v>398</v>
      </c>
      <c r="X882" t="s">
        <v>8984</v>
      </c>
      <c r="Y882" t="s">
        <v>172</v>
      </c>
    </row>
    <row r="883" spans="1:25">
      <c r="A883" t="s">
        <v>8985</v>
      </c>
      <c r="B883" t="s">
        <v>5781</v>
      </c>
      <c r="C883" t="s">
        <v>38</v>
      </c>
      <c r="D883" t="s">
        <v>8986</v>
      </c>
      <c r="E883" t="s">
        <v>8987</v>
      </c>
      <c r="F883" t="s">
        <v>8988</v>
      </c>
      <c r="G883" t="s">
        <v>15</v>
      </c>
      <c r="H883" t="s">
        <v>8989</v>
      </c>
      <c r="I883" t="s">
        <v>93</v>
      </c>
      <c r="J883" t="s">
        <v>373</v>
      </c>
      <c r="K883" t="s">
        <v>307</v>
      </c>
      <c r="L883" t="s">
        <v>77</v>
      </c>
      <c r="M883" t="s">
        <v>3066</v>
      </c>
      <c r="N883" t="s">
        <v>1418</v>
      </c>
      <c r="O883" t="s">
        <v>80</v>
      </c>
      <c r="P883" t="s">
        <v>81</v>
      </c>
      <c r="Q883" t="s">
        <v>82</v>
      </c>
      <c r="R883" t="s">
        <v>8990</v>
      </c>
      <c r="S883" t="s">
        <v>8991</v>
      </c>
      <c r="T883" t="s">
        <v>5936</v>
      </c>
      <c r="U883" t="s">
        <v>983</v>
      </c>
      <c r="V883" t="s">
        <v>335</v>
      </c>
      <c r="W883" t="s">
        <v>6439</v>
      </c>
      <c r="X883" t="s">
        <v>8992</v>
      </c>
      <c r="Y883" t="s">
        <v>8993</v>
      </c>
    </row>
    <row r="884" spans="1:25">
      <c r="A884" t="s">
        <v>8994</v>
      </c>
      <c r="B884" t="s">
        <v>5781</v>
      </c>
      <c r="C884" t="s">
        <v>38</v>
      </c>
      <c r="D884" t="s">
        <v>8995</v>
      </c>
      <c r="E884" t="s">
        <v>8996</v>
      </c>
      <c r="F884" t="s">
        <v>8997</v>
      </c>
      <c r="G884" t="s">
        <v>15</v>
      </c>
      <c r="H884" t="s">
        <v>8998</v>
      </c>
      <c r="I884" t="s">
        <v>5796</v>
      </c>
      <c r="J884" t="s">
        <v>5966</v>
      </c>
      <c r="K884" t="s">
        <v>2407</v>
      </c>
      <c r="L884" t="s">
        <v>77</v>
      </c>
      <c r="M884" t="s">
        <v>568</v>
      </c>
      <c r="N884" t="s">
        <v>253</v>
      </c>
      <c r="O884" t="s">
        <v>569</v>
      </c>
      <c r="P884" t="s">
        <v>81</v>
      </c>
      <c r="Q884" t="s">
        <v>99</v>
      </c>
      <c r="R884" t="s">
        <v>8999</v>
      </c>
      <c r="S884" t="s">
        <v>9000</v>
      </c>
      <c r="T884" t="s">
        <v>5936</v>
      </c>
      <c r="U884" t="s">
        <v>253</v>
      </c>
      <c r="V884" t="s">
        <v>2946</v>
      </c>
      <c r="W884" t="s">
        <v>9001</v>
      </c>
      <c r="X884" t="s">
        <v>9002</v>
      </c>
      <c r="Y884" t="s">
        <v>9003</v>
      </c>
    </row>
    <row r="885" spans="1:25">
      <c r="A885" t="s">
        <v>9004</v>
      </c>
      <c r="B885" t="s">
        <v>5781</v>
      </c>
      <c r="C885" t="s">
        <v>38</v>
      </c>
      <c r="D885" t="s">
        <v>9005</v>
      </c>
      <c r="E885" t="s">
        <v>9006</v>
      </c>
      <c r="F885" t="s">
        <v>9007</v>
      </c>
      <c r="G885" t="s">
        <v>15</v>
      </c>
      <c r="H885" t="s">
        <v>9008</v>
      </c>
      <c r="I885" t="s">
        <v>5796</v>
      </c>
      <c r="J885" t="s">
        <v>633</v>
      </c>
      <c r="K885" t="s">
        <v>1364</v>
      </c>
      <c r="L885" t="s">
        <v>77</v>
      </c>
      <c r="M885" t="s">
        <v>3566</v>
      </c>
      <c r="N885" t="s">
        <v>4262</v>
      </c>
      <c r="O885" t="s">
        <v>677</v>
      </c>
      <c r="P885" t="s">
        <v>81</v>
      </c>
      <c r="Q885" t="s">
        <v>82</v>
      </c>
      <c r="R885" t="s">
        <v>80</v>
      </c>
      <c r="S885" t="s">
        <v>9009</v>
      </c>
      <c r="T885" t="s">
        <v>4405</v>
      </c>
      <c r="U885" t="s">
        <v>9010</v>
      </c>
      <c r="V885" t="s">
        <v>80</v>
      </c>
      <c r="W885" t="s">
        <v>80</v>
      </c>
      <c r="X885" t="s">
        <v>9011</v>
      </c>
      <c r="Y885" t="s">
        <v>80</v>
      </c>
    </row>
    <row r="886" spans="1:25">
      <c r="A886" t="s">
        <v>9012</v>
      </c>
      <c r="B886" t="s">
        <v>5781</v>
      </c>
      <c r="C886" t="s">
        <v>38</v>
      </c>
      <c r="D886" t="s">
        <v>9013</v>
      </c>
      <c r="E886" t="s">
        <v>9014</v>
      </c>
      <c r="F886" t="s">
        <v>9015</v>
      </c>
      <c r="G886" t="s">
        <v>15</v>
      </c>
      <c r="H886" t="s">
        <v>150</v>
      </c>
      <c r="I886" t="s">
        <v>5796</v>
      </c>
      <c r="J886" t="s">
        <v>6147</v>
      </c>
      <c r="K886" t="s">
        <v>5945</v>
      </c>
      <c r="L886" t="s">
        <v>77</v>
      </c>
      <c r="M886" t="s">
        <v>622</v>
      </c>
      <c r="N886" t="s">
        <v>1270</v>
      </c>
      <c r="O886" t="s">
        <v>461</v>
      </c>
      <c r="P886" t="s">
        <v>81</v>
      </c>
      <c r="Q886" t="s">
        <v>99</v>
      </c>
      <c r="R886" t="s">
        <v>9016</v>
      </c>
      <c r="S886" t="s">
        <v>9017</v>
      </c>
      <c r="T886" t="s">
        <v>5851</v>
      </c>
      <c r="U886" t="s">
        <v>9018</v>
      </c>
      <c r="V886" t="s">
        <v>80</v>
      </c>
      <c r="W886" t="s">
        <v>9019</v>
      </c>
      <c r="X886" t="s">
        <v>9020</v>
      </c>
      <c r="Y886" t="s">
        <v>9021</v>
      </c>
    </row>
    <row r="887" spans="1:25">
      <c r="A887" t="s">
        <v>9022</v>
      </c>
      <c r="B887" t="s">
        <v>5781</v>
      </c>
      <c r="C887" t="s">
        <v>38</v>
      </c>
      <c r="D887" t="s">
        <v>9023</v>
      </c>
      <c r="E887" t="s">
        <v>9024</v>
      </c>
      <c r="F887" t="s">
        <v>9025</v>
      </c>
      <c r="G887" t="s">
        <v>15</v>
      </c>
      <c r="H887" t="s">
        <v>3385</v>
      </c>
      <c r="I887" t="s">
        <v>5796</v>
      </c>
      <c r="J887" t="s">
        <v>5966</v>
      </c>
      <c r="K887" t="s">
        <v>5945</v>
      </c>
      <c r="L887" t="s">
        <v>77</v>
      </c>
      <c r="M887" t="s">
        <v>391</v>
      </c>
      <c r="N887" t="s">
        <v>1270</v>
      </c>
      <c r="O887" t="s">
        <v>9026</v>
      </c>
      <c r="P887" t="s">
        <v>81</v>
      </c>
      <c r="Q887" t="s">
        <v>82</v>
      </c>
      <c r="R887" t="s">
        <v>9027</v>
      </c>
      <c r="S887" t="s">
        <v>9028</v>
      </c>
      <c r="T887" t="s">
        <v>6027</v>
      </c>
      <c r="U887" t="s">
        <v>9029</v>
      </c>
      <c r="V887" t="s">
        <v>9030</v>
      </c>
      <c r="W887" t="s">
        <v>9031</v>
      </c>
      <c r="X887" t="s">
        <v>9032</v>
      </c>
      <c r="Y887" t="s">
        <v>9033</v>
      </c>
    </row>
    <row r="888" spans="1:25">
      <c r="A888" t="s">
        <v>9034</v>
      </c>
      <c r="B888" t="s">
        <v>5781</v>
      </c>
      <c r="C888" t="s">
        <v>38</v>
      </c>
      <c r="D888" t="s">
        <v>9035</v>
      </c>
      <c r="E888" t="s">
        <v>9036</v>
      </c>
      <c r="F888" t="s">
        <v>9037</v>
      </c>
      <c r="G888" t="s">
        <v>15</v>
      </c>
      <c r="H888" t="s">
        <v>9038</v>
      </c>
      <c r="I888" t="s">
        <v>93</v>
      </c>
      <c r="J888" t="s">
        <v>2022</v>
      </c>
      <c r="K888" t="s">
        <v>555</v>
      </c>
      <c r="L888" t="s">
        <v>125</v>
      </c>
      <c r="M888" t="s">
        <v>78</v>
      </c>
      <c r="N888" t="s">
        <v>258</v>
      </c>
      <c r="O888" t="s">
        <v>80</v>
      </c>
      <c r="P888" t="s">
        <v>81</v>
      </c>
      <c r="Q888" t="s">
        <v>82</v>
      </c>
      <c r="R888" t="s">
        <v>80</v>
      </c>
      <c r="S888" t="s">
        <v>9039</v>
      </c>
      <c r="T888" t="s">
        <v>80</v>
      </c>
      <c r="U888" t="s">
        <v>80</v>
      </c>
      <c r="V888" t="s">
        <v>80</v>
      </c>
      <c r="W888" t="s">
        <v>80</v>
      </c>
      <c r="X888" t="s">
        <v>9040</v>
      </c>
      <c r="Y888" t="s">
        <v>9041</v>
      </c>
    </row>
    <row r="889" spans="1:25">
      <c r="A889" t="s">
        <v>9042</v>
      </c>
      <c r="B889" t="s">
        <v>5781</v>
      </c>
      <c r="C889" t="s">
        <v>38</v>
      </c>
      <c r="D889" t="s">
        <v>9043</v>
      </c>
      <c r="E889" t="s">
        <v>9044</v>
      </c>
      <c r="F889" t="s">
        <v>9045</v>
      </c>
      <c r="G889" t="s">
        <v>15</v>
      </c>
      <c r="H889" t="s">
        <v>4582</v>
      </c>
      <c r="I889" t="s">
        <v>5796</v>
      </c>
      <c r="J889" t="s">
        <v>5966</v>
      </c>
      <c r="K889" t="s">
        <v>5945</v>
      </c>
      <c r="L889" t="s">
        <v>77</v>
      </c>
      <c r="M889" t="s">
        <v>391</v>
      </c>
      <c r="N889" t="s">
        <v>535</v>
      </c>
      <c r="O889" t="s">
        <v>9026</v>
      </c>
      <c r="P889" t="s">
        <v>81</v>
      </c>
      <c r="Q889" t="s">
        <v>82</v>
      </c>
      <c r="R889" t="s">
        <v>9046</v>
      </c>
      <c r="S889" t="s">
        <v>9047</v>
      </c>
      <c r="T889" t="s">
        <v>6027</v>
      </c>
      <c r="U889" t="s">
        <v>9048</v>
      </c>
      <c r="V889" t="s">
        <v>9049</v>
      </c>
      <c r="W889" t="s">
        <v>9050</v>
      </c>
      <c r="X889" t="s">
        <v>9051</v>
      </c>
      <c r="Y889" t="s">
        <v>9052</v>
      </c>
    </row>
    <row r="890" spans="1:25">
      <c r="A890" t="s">
        <v>9053</v>
      </c>
      <c r="B890" t="s">
        <v>5781</v>
      </c>
      <c r="C890" t="s">
        <v>38</v>
      </c>
      <c r="D890" t="s">
        <v>9054</v>
      </c>
      <c r="E890" t="s">
        <v>9055</v>
      </c>
      <c r="F890" t="s">
        <v>9056</v>
      </c>
      <c r="G890" t="s">
        <v>15</v>
      </c>
      <c r="H890" t="s">
        <v>9057</v>
      </c>
      <c r="I890" t="s">
        <v>5796</v>
      </c>
      <c r="J890" t="s">
        <v>9058</v>
      </c>
      <c r="K890" t="s">
        <v>6531</v>
      </c>
      <c r="L890" t="s">
        <v>125</v>
      </c>
      <c r="M890" t="s">
        <v>419</v>
      </c>
      <c r="N890" t="s">
        <v>9059</v>
      </c>
      <c r="O890" t="s">
        <v>80</v>
      </c>
      <c r="P890" t="s">
        <v>81</v>
      </c>
      <c r="Q890" t="s">
        <v>82</v>
      </c>
      <c r="R890" t="s">
        <v>80</v>
      </c>
      <c r="S890" t="s">
        <v>8331</v>
      </c>
      <c r="T890" t="s">
        <v>80</v>
      </c>
      <c r="U890" t="s">
        <v>80</v>
      </c>
      <c r="V890" t="s">
        <v>80</v>
      </c>
      <c r="W890" t="s">
        <v>80</v>
      </c>
      <c r="X890" t="s">
        <v>9060</v>
      </c>
      <c r="Y890" t="s">
        <v>9061</v>
      </c>
    </row>
    <row r="891" spans="1:25">
      <c r="A891" t="s">
        <v>9062</v>
      </c>
      <c r="B891" t="s">
        <v>5781</v>
      </c>
      <c r="C891" t="s">
        <v>38</v>
      </c>
      <c r="D891" t="s">
        <v>9063</v>
      </c>
      <c r="E891" t="s">
        <v>9064</v>
      </c>
      <c r="F891" t="s">
        <v>9065</v>
      </c>
      <c r="G891" t="s">
        <v>15</v>
      </c>
      <c r="H891" t="s">
        <v>9066</v>
      </c>
      <c r="I891" t="s">
        <v>93</v>
      </c>
      <c r="J891" t="s">
        <v>460</v>
      </c>
      <c r="K891" t="s">
        <v>737</v>
      </c>
      <c r="L891" t="s">
        <v>77</v>
      </c>
      <c r="M891" t="s">
        <v>9067</v>
      </c>
      <c r="N891" t="s">
        <v>2297</v>
      </c>
      <c r="O891" t="s">
        <v>80</v>
      </c>
      <c r="P891" t="s">
        <v>200</v>
      </c>
      <c r="Q891" t="s">
        <v>142</v>
      </c>
      <c r="R891" t="s">
        <v>80</v>
      </c>
      <c r="S891" t="s">
        <v>9068</v>
      </c>
      <c r="T891" t="s">
        <v>80</v>
      </c>
      <c r="U891" t="s">
        <v>80</v>
      </c>
      <c r="V891" t="s">
        <v>80</v>
      </c>
      <c r="W891" t="s">
        <v>80</v>
      </c>
      <c r="X891" t="s">
        <v>9069</v>
      </c>
      <c r="Y891" t="s">
        <v>80</v>
      </c>
    </row>
    <row r="892" spans="1:25">
      <c r="A892" t="s">
        <v>9070</v>
      </c>
      <c r="B892" t="s">
        <v>5781</v>
      </c>
      <c r="C892" t="s">
        <v>38</v>
      </c>
      <c r="D892" t="s">
        <v>9071</v>
      </c>
      <c r="E892" t="s">
        <v>9072</v>
      </c>
      <c r="F892" t="s">
        <v>9073</v>
      </c>
      <c r="G892" t="s">
        <v>31</v>
      </c>
      <c r="H892" t="s">
        <v>9074</v>
      </c>
      <c r="I892" t="s">
        <v>93</v>
      </c>
      <c r="J892" t="s">
        <v>9075</v>
      </c>
      <c r="K892" t="s">
        <v>4907</v>
      </c>
      <c r="L892" t="s">
        <v>609</v>
      </c>
      <c r="M892" t="s">
        <v>9076</v>
      </c>
      <c r="N892" t="s">
        <v>253</v>
      </c>
      <c r="O892" t="s">
        <v>5374</v>
      </c>
      <c r="P892" t="s">
        <v>200</v>
      </c>
      <c r="Q892" t="s">
        <v>99</v>
      </c>
      <c r="R892" t="s">
        <v>9077</v>
      </c>
      <c r="S892" t="s">
        <v>9078</v>
      </c>
      <c r="T892" t="s">
        <v>3474</v>
      </c>
      <c r="U892" t="s">
        <v>172</v>
      </c>
      <c r="V892" t="s">
        <v>172</v>
      </c>
      <c r="W892" t="s">
        <v>4116</v>
      </c>
      <c r="X892" t="s">
        <v>9079</v>
      </c>
      <c r="Y892" t="s">
        <v>172</v>
      </c>
    </row>
    <row r="893" spans="1:25">
      <c r="A893" t="s">
        <v>9080</v>
      </c>
      <c r="B893" t="s">
        <v>5781</v>
      </c>
      <c r="C893" t="s">
        <v>38</v>
      </c>
      <c r="D893" t="s">
        <v>9081</v>
      </c>
      <c r="E893" t="s">
        <v>9082</v>
      </c>
      <c r="F893" t="s">
        <v>9083</v>
      </c>
      <c r="G893" t="s">
        <v>31</v>
      </c>
      <c r="H893" t="s">
        <v>9084</v>
      </c>
      <c r="I893" t="s">
        <v>93</v>
      </c>
      <c r="J893" t="s">
        <v>905</v>
      </c>
      <c r="K893" t="s">
        <v>3281</v>
      </c>
      <c r="L893" t="s">
        <v>77</v>
      </c>
      <c r="M893" t="s">
        <v>3780</v>
      </c>
      <c r="N893" t="s">
        <v>9085</v>
      </c>
      <c r="O893" t="s">
        <v>310</v>
      </c>
      <c r="P893" t="s">
        <v>81</v>
      </c>
      <c r="Q893" t="s">
        <v>82</v>
      </c>
      <c r="R893" t="s">
        <v>9086</v>
      </c>
      <c r="S893" t="s">
        <v>9087</v>
      </c>
      <c r="T893" t="s">
        <v>6650</v>
      </c>
      <c r="U893" t="s">
        <v>9088</v>
      </c>
      <c r="V893" t="s">
        <v>80</v>
      </c>
      <c r="W893" t="s">
        <v>9089</v>
      </c>
      <c r="X893" t="s">
        <v>9090</v>
      </c>
      <c r="Y893" t="s">
        <v>80</v>
      </c>
    </row>
    <row r="894" spans="1:25">
      <c r="A894" t="s">
        <v>9091</v>
      </c>
      <c r="B894" t="s">
        <v>5781</v>
      </c>
      <c r="C894" t="s">
        <v>38</v>
      </c>
      <c r="D894" t="s">
        <v>9092</v>
      </c>
      <c r="E894" t="s">
        <v>9093</v>
      </c>
      <c r="F894" t="s">
        <v>9094</v>
      </c>
      <c r="G894" t="s">
        <v>15</v>
      </c>
      <c r="H894" t="s">
        <v>9095</v>
      </c>
      <c r="I894" t="s">
        <v>5796</v>
      </c>
      <c r="J894" t="s">
        <v>9096</v>
      </c>
      <c r="K894" t="s">
        <v>6531</v>
      </c>
      <c r="L894" t="s">
        <v>125</v>
      </c>
      <c r="M894" t="s">
        <v>643</v>
      </c>
      <c r="N894" t="s">
        <v>2038</v>
      </c>
      <c r="O894" t="s">
        <v>254</v>
      </c>
      <c r="P894" t="s">
        <v>113</v>
      </c>
      <c r="Q894" t="s">
        <v>142</v>
      </c>
      <c r="R894" t="s">
        <v>80</v>
      </c>
      <c r="S894" t="s">
        <v>9097</v>
      </c>
      <c r="T894" t="s">
        <v>80</v>
      </c>
      <c r="U894" t="s">
        <v>80</v>
      </c>
      <c r="V894" t="s">
        <v>80</v>
      </c>
      <c r="W894" t="s">
        <v>80</v>
      </c>
      <c r="X894" t="s">
        <v>9098</v>
      </c>
      <c r="Y894" t="s">
        <v>9099</v>
      </c>
    </row>
    <row r="895" spans="1:25">
      <c r="A895" t="s">
        <v>9100</v>
      </c>
      <c r="B895" t="s">
        <v>5781</v>
      </c>
      <c r="C895" t="s">
        <v>38</v>
      </c>
      <c r="D895" t="s">
        <v>9101</v>
      </c>
      <c r="E895" t="s">
        <v>9102</v>
      </c>
      <c r="F895" t="s">
        <v>9103</v>
      </c>
      <c r="G895" t="s">
        <v>15</v>
      </c>
      <c r="H895" t="s">
        <v>4209</v>
      </c>
      <c r="I895" t="s">
        <v>93</v>
      </c>
      <c r="J895" t="s">
        <v>9104</v>
      </c>
      <c r="K895" t="s">
        <v>433</v>
      </c>
      <c r="L895" t="s">
        <v>125</v>
      </c>
      <c r="M895" t="s">
        <v>9105</v>
      </c>
      <c r="N895" t="s">
        <v>535</v>
      </c>
      <c r="O895" t="s">
        <v>4090</v>
      </c>
      <c r="P895" t="s">
        <v>81</v>
      </c>
      <c r="Q895" t="s">
        <v>99</v>
      </c>
      <c r="R895" t="s">
        <v>9106</v>
      </c>
      <c r="S895" t="s">
        <v>9107</v>
      </c>
      <c r="T895" t="s">
        <v>726</v>
      </c>
      <c r="U895" t="s">
        <v>9108</v>
      </c>
      <c r="V895" t="s">
        <v>1269</v>
      </c>
      <c r="W895" t="s">
        <v>9109</v>
      </c>
      <c r="X895" t="s">
        <v>9110</v>
      </c>
      <c r="Y895" t="s">
        <v>80</v>
      </c>
    </row>
    <row r="896" spans="1:25">
      <c r="A896" t="s">
        <v>9111</v>
      </c>
      <c r="B896" t="s">
        <v>5781</v>
      </c>
      <c r="C896" t="s">
        <v>38</v>
      </c>
      <c r="D896" t="s">
        <v>9112</v>
      </c>
      <c r="E896" t="s">
        <v>9113</v>
      </c>
      <c r="F896" t="s">
        <v>9114</v>
      </c>
      <c r="G896" t="s">
        <v>15</v>
      </c>
      <c r="H896" t="s">
        <v>9115</v>
      </c>
      <c r="I896" t="s">
        <v>93</v>
      </c>
      <c r="J896" t="s">
        <v>9116</v>
      </c>
      <c r="K896" t="s">
        <v>433</v>
      </c>
      <c r="L896" t="s">
        <v>77</v>
      </c>
      <c r="M896" t="s">
        <v>9117</v>
      </c>
      <c r="N896" t="s">
        <v>3971</v>
      </c>
      <c r="O896" t="s">
        <v>461</v>
      </c>
      <c r="P896" t="s">
        <v>113</v>
      </c>
      <c r="Q896" t="s">
        <v>142</v>
      </c>
      <c r="R896" t="s">
        <v>80</v>
      </c>
      <c r="S896" t="s">
        <v>9118</v>
      </c>
      <c r="T896" t="s">
        <v>6178</v>
      </c>
      <c r="U896" t="s">
        <v>9119</v>
      </c>
      <c r="V896" t="s">
        <v>80</v>
      </c>
      <c r="W896" t="s">
        <v>80</v>
      </c>
      <c r="X896" t="s">
        <v>9120</v>
      </c>
      <c r="Y896" t="s">
        <v>80</v>
      </c>
    </row>
    <row r="897" spans="1:25">
      <c r="A897" t="s">
        <v>9121</v>
      </c>
      <c r="B897" t="s">
        <v>5781</v>
      </c>
      <c r="C897" t="s">
        <v>38</v>
      </c>
      <c r="D897" t="s">
        <v>9122</v>
      </c>
      <c r="E897" t="s">
        <v>9123</v>
      </c>
      <c r="F897" t="s">
        <v>9124</v>
      </c>
      <c r="G897" t="s">
        <v>15</v>
      </c>
      <c r="H897" t="s">
        <v>9125</v>
      </c>
      <c r="I897" t="s">
        <v>93</v>
      </c>
      <c r="J897" t="s">
        <v>9126</v>
      </c>
      <c r="K897" t="s">
        <v>5225</v>
      </c>
      <c r="L897" t="s">
        <v>77</v>
      </c>
      <c r="M897" t="s">
        <v>419</v>
      </c>
      <c r="N897" t="s">
        <v>9127</v>
      </c>
      <c r="O897" t="s">
        <v>310</v>
      </c>
      <c r="P897" t="s">
        <v>81</v>
      </c>
      <c r="Q897" t="s">
        <v>99</v>
      </c>
      <c r="R897" t="s">
        <v>80</v>
      </c>
      <c r="S897" t="s">
        <v>9128</v>
      </c>
      <c r="T897" t="s">
        <v>80</v>
      </c>
      <c r="U897" t="s">
        <v>80</v>
      </c>
      <c r="V897" t="s">
        <v>80</v>
      </c>
      <c r="W897" t="s">
        <v>80</v>
      </c>
      <c r="X897" t="s">
        <v>9129</v>
      </c>
      <c r="Y897" t="s">
        <v>80</v>
      </c>
    </row>
    <row r="898" spans="1:25">
      <c r="A898" t="s">
        <v>9130</v>
      </c>
      <c r="B898" t="s">
        <v>5781</v>
      </c>
      <c r="C898" t="s">
        <v>38</v>
      </c>
      <c r="D898" t="s">
        <v>9131</v>
      </c>
      <c r="E898" t="s">
        <v>9132</v>
      </c>
      <c r="F898" t="s">
        <v>9133</v>
      </c>
      <c r="G898" t="s">
        <v>15</v>
      </c>
      <c r="H898" t="s">
        <v>9134</v>
      </c>
      <c r="I898" t="s">
        <v>93</v>
      </c>
      <c r="J898" t="s">
        <v>9135</v>
      </c>
      <c r="K898" t="s">
        <v>2769</v>
      </c>
      <c r="L898" t="s">
        <v>77</v>
      </c>
      <c r="M898" t="s">
        <v>374</v>
      </c>
      <c r="N898" t="s">
        <v>9136</v>
      </c>
      <c r="O898" t="s">
        <v>80</v>
      </c>
      <c r="P898" t="s">
        <v>81</v>
      </c>
      <c r="Q898" t="s">
        <v>82</v>
      </c>
      <c r="R898" t="s">
        <v>80</v>
      </c>
      <c r="S898" t="s">
        <v>9137</v>
      </c>
      <c r="T898" t="s">
        <v>5851</v>
      </c>
      <c r="U898" t="s">
        <v>2028</v>
      </c>
      <c r="V898" t="s">
        <v>80</v>
      </c>
      <c r="W898" t="s">
        <v>80</v>
      </c>
      <c r="X898" t="s">
        <v>9138</v>
      </c>
      <c r="Y898" t="s">
        <v>80</v>
      </c>
    </row>
    <row r="899" spans="1:25">
      <c r="A899" t="s">
        <v>9139</v>
      </c>
      <c r="B899" t="s">
        <v>5781</v>
      </c>
      <c r="C899" t="s">
        <v>38</v>
      </c>
      <c r="D899" t="s">
        <v>9140</v>
      </c>
      <c r="E899" t="s">
        <v>9141</v>
      </c>
      <c r="F899" t="s">
        <v>9142</v>
      </c>
      <c r="G899" t="s">
        <v>15</v>
      </c>
      <c r="H899" t="s">
        <v>293</v>
      </c>
      <c r="I899" t="s">
        <v>93</v>
      </c>
      <c r="J899" t="s">
        <v>633</v>
      </c>
      <c r="K899" t="s">
        <v>1036</v>
      </c>
      <c r="L899" t="s">
        <v>77</v>
      </c>
      <c r="M899" t="s">
        <v>943</v>
      </c>
      <c r="N899" t="s">
        <v>9143</v>
      </c>
      <c r="O899" t="s">
        <v>80</v>
      </c>
      <c r="P899" t="s">
        <v>113</v>
      </c>
      <c r="Q899" t="s">
        <v>82</v>
      </c>
      <c r="R899" t="s">
        <v>9144</v>
      </c>
      <c r="S899" t="s">
        <v>9145</v>
      </c>
      <c r="T899" t="s">
        <v>9146</v>
      </c>
      <c r="U899" t="s">
        <v>9147</v>
      </c>
      <c r="V899" t="s">
        <v>9148</v>
      </c>
      <c r="W899" t="s">
        <v>80</v>
      </c>
      <c r="X899" t="s">
        <v>9149</v>
      </c>
      <c r="Y899" t="s">
        <v>80</v>
      </c>
    </row>
    <row r="900" spans="1:25">
      <c r="A900" t="s">
        <v>9150</v>
      </c>
      <c r="B900" t="s">
        <v>5781</v>
      </c>
      <c r="C900" t="s">
        <v>38</v>
      </c>
      <c r="D900" t="s">
        <v>9151</v>
      </c>
      <c r="E900" t="s">
        <v>9152</v>
      </c>
      <c r="F900" t="s">
        <v>9153</v>
      </c>
      <c r="G900" t="s">
        <v>15</v>
      </c>
      <c r="H900" t="s">
        <v>1593</v>
      </c>
      <c r="I900" t="s">
        <v>93</v>
      </c>
      <c r="J900" t="s">
        <v>362</v>
      </c>
      <c r="K900" t="s">
        <v>9154</v>
      </c>
      <c r="L900" t="s">
        <v>1764</v>
      </c>
      <c r="M900" t="s">
        <v>1317</v>
      </c>
      <c r="N900" t="s">
        <v>392</v>
      </c>
      <c r="O900" t="s">
        <v>3612</v>
      </c>
      <c r="P900" t="s">
        <v>81</v>
      </c>
      <c r="Q900" t="s">
        <v>99</v>
      </c>
      <c r="R900" t="s">
        <v>80</v>
      </c>
      <c r="S900" t="s">
        <v>9155</v>
      </c>
      <c r="T900" t="s">
        <v>5936</v>
      </c>
      <c r="U900" t="s">
        <v>1895</v>
      </c>
      <c r="V900" t="s">
        <v>9156</v>
      </c>
      <c r="W900" t="s">
        <v>9157</v>
      </c>
      <c r="X900" t="s">
        <v>9158</v>
      </c>
      <c r="Y900" t="s">
        <v>9159</v>
      </c>
    </row>
    <row r="901" spans="1:25">
      <c r="A901" t="s">
        <v>9160</v>
      </c>
      <c r="B901" t="s">
        <v>5781</v>
      </c>
      <c r="C901" t="s">
        <v>38</v>
      </c>
      <c r="D901" t="s">
        <v>9161</v>
      </c>
      <c r="E901" t="s">
        <v>9162</v>
      </c>
      <c r="F901" t="s">
        <v>9163</v>
      </c>
      <c r="G901" t="s">
        <v>15</v>
      </c>
      <c r="H901" t="s">
        <v>9164</v>
      </c>
      <c r="I901" t="s">
        <v>93</v>
      </c>
      <c r="J901" t="s">
        <v>1363</v>
      </c>
      <c r="K901" t="s">
        <v>555</v>
      </c>
      <c r="L901" t="s">
        <v>77</v>
      </c>
      <c r="M901" t="s">
        <v>296</v>
      </c>
      <c r="N901" t="s">
        <v>883</v>
      </c>
      <c r="O901" t="s">
        <v>80</v>
      </c>
      <c r="P901" t="s">
        <v>200</v>
      </c>
      <c r="Q901" t="s">
        <v>82</v>
      </c>
      <c r="R901" t="s">
        <v>80</v>
      </c>
      <c r="S901" t="s">
        <v>1077</v>
      </c>
      <c r="T901" t="s">
        <v>80</v>
      </c>
      <c r="U901" t="s">
        <v>80</v>
      </c>
      <c r="V901" t="s">
        <v>80</v>
      </c>
      <c r="W901" t="s">
        <v>80</v>
      </c>
      <c r="X901" t="s">
        <v>9165</v>
      </c>
      <c r="Y901" t="s">
        <v>80</v>
      </c>
    </row>
    <row r="902" spans="1:25">
      <c r="A902" t="s">
        <v>9166</v>
      </c>
      <c r="B902" t="s">
        <v>5781</v>
      </c>
      <c r="C902" t="s">
        <v>38</v>
      </c>
      <c r="D902" t="s">
        <v>9167</v>
      </c>
      <c r="E902" t="s">
        <v>9168</v>
      </c>
      <c r="F902" t="s">
        <v>9169</v>
      </c>
      <c r="G902" t="s">
        <v>15</v>
      </c>
      <c r="H902" t="s">
        <v>9170</v>
      </c>
      <c r="I902" t="s">
        <v>5796</v>
      </c>
      <c r="J902" t="s">
        <v>9171</v>
      </c>
      <c r="K902" t="s">
        <v>1364</v>
      </c>
      <c r="L902" t="s">
        <v>9172</v>
      </c>
      <c r="M902" t="s">
        <v>9173</v>
      </c>
      <c r="N902" t="s">
        <v>9174</v>
      </c>
      <c r="O902" t="s">
        <v>80</v>
      </c>
      <c r="P902" t="s">
        <v>113</v>
      </c>
      <c r="Q902" t="s">
        <v>172</v>
      </c>
      <c r="R902" t="s">
        <v>80</v>
      </c>
      <c r="S902" t="s">
        <v>9175</v>
      </c>
      <c r="T902" t="s">
        <v>80</v>
      </c>
      <c r="U902" t="s">
        <v>80</v>
      </c>
      <c r="V902" t="s">
        <v>80</v>
      </c>
      <c r="W902" t="s">
        <v>80</v>
      </c>
      <c r="X902" t="s">
        <v>9176</v>
      </c>
      <c r="Y902" t="s">
        <v>80</v>
      </c>
    </row>
    <row r="903" spans="1:25">
      <c r="A903" t="s">
        <v>9177</v>
      </c>
      <c r="B903" t="s">
        <v>5781</v>
      </c>
      <c r="C903" t="s">
        <v>38</v>
      </c>
      <c r="D903" t="s">
        <v>9178</v>
      </c>
      <c r="E903" t="s">
        <v>9179</v>
      </c>
      <c r="F903" t="s">
        <v>9180</v>
      </c>
      <c r="G903" t="s">
        <v>15</v>
      </c>
      <c r="H903" t="s">
        <v>9181</v>
      </c>
      <c r="I903" t="s">
        <v>5796</v>
      </c>
      <c r="J903" t="s">
        <v>6147</v>
      </c>
      <c r="K903" t="s">
        <v>5945</v>
      </c>
      <c r="L903" t="s">
        <v>125</v>
      </c>
      <c r="M903" t="s">
        <v>419</v>
      </c>
      <c r="N903" t="s">
        <v>535</v>
      </c>
      <c r="O903" t="s">
        <v>310</v>
      </c>
      <c r="P903" t="s">
        <v>81</v>
      </c>
      <c r="Q903" t="s">
        <v>99</v>
      </c>
      <c r="R903" t="s">
        <v>9182</v>
      </c>
      <c r="S903" t="s">
        <v>9183</v>
      </c>
      <c r="T903" t="s">
        <v>5988</v>
      </c>
      <c r="U903" t="s">
        <v>7381</v>
      </c>
      <c r="V903" t="s">
        <v>932</v>
      </c>
      <c r="W903" t="s">
        <v>9184</v>
      </c>
      <c r="X903" t="s">
        <v>9185</v>
      </c>
      <c r="Y903" t="s">
        <v>9186</v>
      </c>
    </row>
    <row r="904" spans="1:25">
      <c r="A904" t="s">
        <v>9187</v>
      </c>
      <c r="B904" t="s">
        <v>5781</v>
      </c>
      <c r="C904" t="s">
        <v>38</v>
      </c>
      <c r="D904" t="s">
        <v>9188</v>
      </c>
      <c r="E904" t="s">
        <v>9189</v>
      </c>
      <c r="F904" t="s">
        <v>9190</v>
      </c>
      <c r="G904" t="s">
        <v>15</v>
      </c>
      <c r="H904" t="s">
        <v>9191</v>
      </c>
      <c r="I904" t="s">
        <v>5796</v>
      </c>
      <c r="J904" t="s">
        <v>373</v>
      </c>
      <c r="K904" t="s">
        <v>1364</v>
      </c>
      <c r="L904" t="s">
        <v>77</v>
      </c>
      <c r="M904" t="s">
        <v>9192</v>
      </c>
      <c r="N904" t="s">
        <v>1459</v>
      </c>
      <c r="O904" t="s">
        <v>461</v>
      </c>
      <c r="P904" t="s">
        <v>113</v>
      </c>
      <c r="Q904" t="s">
        <v>82</v>
      </c>
      <c r="R904" t="s">
        <v>80</v>
      </c>
      <c r="S904" t="s">
        <v>9192</v>
      </c>
      <c r="T904" t="s">
        <v>80</v>
      </c>
      <c r="U904" t="s">
        <v>80</v>
      </c>
      <c r="V904" t="s">
        <v>80</v>
      </c>
      <c r="W904" t="s">
        <v>80</v>
      </c>
      <c r="X904" t="s">
        <v>9193</v>
      </c>
      <c r="Y904" t="s">
        <v>80</v>
      </c>
    </row>
    <row r="905" spans="1:25">
      <c r="A905" t="s">
        <v>9194</v>
      </c>
      <c r="B905" t="s">
        <v>5781</v>
      </c>
      <c r="C905" t="s">
        <v>38</v>
      </c>
      <c r="D905" t="s">
        <v>9195</v>
      </c>
      <c r="E905" t="s">
        <v>9196</v>
      </c>
      <c r="F905" t="s">
        <v>9197</v>
      </c>
      <c r="G905" t="s">
        <v>15</v>
      </c>
      <c r="H905" t="s">
        <v>9198</v>
      </c>
      <c r="I905" t="s">
        <v>93</v>
      </c>
      <c r="J905" t="s">
        <v>9199</v>
      </c>
      <c r="K905" t="s">
        <v>9200</v>
      </c>
      <c r="L905" t="s">
        <v>77</v>
      </c>
      <c r="M905" t="s">
        <v>9201</v>
      </c>
      <c r="N905" t="s">
        <v>9202</v>
      </c>
      <c r="O905" t="s">
        <v>322</v>
      </c>
      <c r="P905" t="s">
        <v>113</v>
      </c>
      <c r="Q905" t="s">
        <v>142</v>
      </c>
      <c r="R905" t="s">
        <v>9203</v>
      </c>
      <c r="S905" t="s">
        <v>9201</v>
      </c>
      <c r="T905" t="s">
        <v>9204</v>
      </c>
      <c r="U905" t="s">
        <v>2694</v>
      </c>
      <c r="V905" t="s">
        <v>380</v>
      </c>
      <c r="W905" t="s">
        <v>9205</v>
      </c>
      <c r="X905" t="s">
        <v>9206</v>
      </c>
      <c r="Y905" t="s">
        <v>9207</v>
      </c>
    </row>
    <row r="906" spans="1:25">
      <c r="A906" t="s">
        <v>9208</v>
      </c>
      <c r="B906" t="s">
        <v>5781</v>
      </c>
      <c r="C906" t="s">
        <v>38</v>
      </c>
      <c r="D906" t="s">
        <v>9209</v>
      </c>
      <c r="E906" t="s">
        <v>9210</v>
      </c>
      <c r="F906" t="s">
        <v>9211</v>
      </c>
      <c r="G906" t="s">
        <v>15</v>
      </c>
      <c r="H906" t="s">
        <v>5098</v>
      </c>
      <c r="I906" t="s">
        <v>93</v>
      </c>
      <c r="J906" t="s">
        <v>1608</v>
      </c>
      <c r="K906" t="s">
        <v>433</v>
      </c>
      <c r="L906" t="s">
        <v>77</v>
      </c>
      <c r="M906" t="s">
        <v>1269</v>
      </c>
      <c r="N906" t="s">
        <v>253</v>
      </c>
      <c r="O906" t="s">
        <v>269</v>
      </c>
      <c r="P906" t="s">
        <v>81</v>
      </c>
      <c r="Q906" t="s">
        <v>82</v>
      </c>
      <c r="R906" t="s">
        <v>9212</v>
      </c>
      <c r="S906" t="s">
        <v>9213</v>
      </c>
      <c r="T906" t="s">
        <v>100</v>
      </c>
      <c r="U906" t="s">
        <v>253</v>
      </c>
      <c r="V906" t="s">
        <v>80</v>
      </c>
      <c r="W906" t="s">
        <v>546</v>
      </c>
      <c r="X906" t="s">
        <v>9214</v>
      </c>
      <c r="Y906" t="s">
        <v>9215</v>
      </c>
    </row>
    <row r="907" spans="1:25">
      <c r="A907" t="s">
        <v>9216</v>
      </c>
      <c r="B907" t="s">
        <v>5781</v>
      </c>
      <c r="C907" t="s">
        <v>38</v>
      </c>
      <c r="D907" t="s">
        <v>9217</v>
      </c>
      <c r="E907" t="s">
        <v>9218</v>
      </c>
      <c r="F907" t="s">
        <v>9219</v>
      </c>
      <c r="G907" t="s">
        <v>31</v>
      </c>
      <c r="H907" t="s">
        <v>9220</v>
      </c>
      <c r="I907" t="s">
        <v>93</v>
      </c>
      <c r="J907" t="s">
        <v>905</v>
      </c>
      <c r="K907" t="s">
        <v>334</v>
      </c>
      <c r="L907" t="s">
        <v>609</v>
      </c>
      <c r="M907" t="s">
        <v>5373</v>
      </c>
      <c r="N907" t="s">
        <v>233</v>
      </c>
      <c r="O907" t="s">
        <v>9221</v>
      </c>
      <c r="P907" t="s">
        <v>113</v>
      </c>
      <c r="Q907" t="s">
        <v>142</v>
      </c>
      <c r="R907" t="s">
        <v>9222</v>
      </c>
      <c r="S907" t="s">
        <v>9223</v>
      </c>
      <c r="T907" t="s">
        <v>80</v>
      </c>
      <c r="U907" t="s">
        <v>80</v>
      </c>
      <c r="V907" t="s">
        <v>7780</v>
      </c>
      <c r="W907" t="s">
        <v>398</v>
      </c>
      <c r="X907" t="s">
        <v>9224</v>
      </c>
      <c r="Y907" t="s">
        <v>9225</v>
      </c>
    </row>
    <row r="908" spans="1:25">
      <c r="A908" t="s">
        <v>9226</v>
      </c>
      <c r="B908" t="s">
        <v>5781</v>
      </c>
      <c r="C908" t="s">
        <v>38</v>
      </c>
      <c r="D908" t="s">
        <v>9227</v>
      </c>
      <c r="E908" t="s">
        <v>9228</v>
      </c>
      <c r="F908" t="s">
        <v>9229</v>
      </c>
      <c r="G908" t="s">
        <v>15</v>
      </c>
      <c r="H908" t="s">
        <v>9230</v>
      </c>
      <c r="I908" t="s">
        <v>5796</v>
      </c>
      <c r="J908" t="s">
        <v>2406</v>
      </c>
      <c r="K908" t="s">
        <v>6531</v>
      </c>
      <c r="L908" t="s">
        <v>125</v>
      </c>
      <c r="M908" t="s">
        <v>217</v>
      </c>
      <c r="N908" t="s">
        <v>253</v>
      </c>
      <c r="O908" t="s">
        <v>310</v>
      </c>
      <c r="P908" t="s">
        <v>81</v>
      </c>
      <c r="Q908" t="s">
        <v>82</v>
      </c>
      <c r="R908" t="s">
        <v>9231</v>
      </c>
      <c r="S908" t="s">
        <v>9232</v>
      </c>
      <c r="T908" t="s">
        <v>5801</v>
      </c>
      <c r="U908" t="s">
        <v>2003</v>
      </c>
      <c r="V908" t="s">
        <v>2406</v>
      </c>
      <c r="W908" t="s">
        <v>9233</v>
      </c>
      <c r="X908" t="s">
        <v>9234</v>
      </c>
      <c r="Y908" t="s">
        <v>9235</v>
      </c>
    </row>
    <row r="909" spans="1:25">
      <c r="A909" t="s">
        <v>9236</v>
      </c>
      <c r="B909" t="s">
        <v>5781</v>
      </c>
      <c r="C909" t="s">
        <v>38</v>
      </c>
      <c r="D909" t="s">
        <v>9237</v>
      </c>
      <c r="E909" t="s">
        <v>9238</v>
      </c>
      <c r="F909" t="s">
        <v>9239</v>
      </c>
      <c r="G909" t="s">
        <v>15</v>
      </c>
      <c r="H909" t="s">
        <v>9240</v>
      </c>
      <c r="I909" t="s">
        <v>5796</v>
      </c>
      <c r="J909" t="s">
        <v>5966</v>
      </c>
      <c r="K909" t="s">
        <v>9241</v>
      </c>
      <c r="L909" t="s">
        <v>77</v>
      </c>
      <c r="M909" t="s">
        <v>9242</v>
      </c>
      <c r="N909" t="s">
        <v>392</v>
      </c>
      <c r="O909" t="s">
        <v>310</v>
      </c>
      <c r="P909" t="s">
        <v>4621</v>
      </c>
      <c r="Q909" t="s">
        <v>201</v>
      </c>
      <c r="R909" t="s">
        <v>80</v>
      </c>
      <c r="S909" t="s">
        <v>9243</v>
      </c>
      <c r="T909" t="s">
        <v>80</v>
      </c>
      <c r="U909" t="s">
        <v>80</v>
      </c>
      <c r="V909" t="s">
        <v>80</v>
      </c>
      <c r="W909" t="s">
        <v>9244</v>
      </c>
      <c r="X909" t="s">
        <v>9245</v>
      </c>
      <c r="Y909" t="s">
        <v>80</v>
      </c>
    </row>
    <row r="910" spans="1:25">
      <c r="A910" t="s">
        <v>9246</v>
      </c>
      <c r="B910" t="s">
        <v>5781</v>
      </c>
      <c r="C910" t="s">
        <v>38</v>
      </c>
      <c r="D910" t="s">
        <v>9247</v>
      </c>
      <c r="E910" t="s">
        <v>9248</v>
      </c>
      <c r="F910" t="s">
        <v>9249</v>
      </c>
      <c r="G910" t="s">
        <v>15</v>
      </c>
      <c r="H910" t="s">
        <v>9250</v>
      </c>
      <c r="I910" t="s">
        <v>93</v>
      </c>
      <c r="J910" t="s">
        <v>138</v>
      </c>
      <c r="K910" t="s">
        <v>9251</v>
      </c>
      <c r="L910" t="s">
        <v>125</v>
      </c>
      <c r="M910" t="s">
        <v>419</v>
      </c>
      <c r="N910" t="s">
        <v>375</v>
      </c>
      <c r="O910" t="s">
        <v>310</v>
      </c>
      <c r="P910" t="s">
        <v>81</v>
      </c>
      <c r="Q910" t="s">
        <v>82</v>
      </c>
      <c r="R910" t="s">
        <v>9252</v>
      </c>
      <c r="S910" t="s">
        <v>9253</v>
      </c>
      <c r="T910" t="s">
        <v>9254</v>
      </c>
      <c r="U910" t="s">
        <v>477</v>
      </c>
      <c r="V910" t="s">
        <v>932</v>
      </c>
      <c r="W910" t="s">
        <v>9255</v>
      </c>
      <c r="X910" t="s">
        <v>9256</v>
      </c>
      <c r="Y910" t="s">
        <v>9257</v>
      </c>
    </row>
    <row r="911" spans="1:25">
      <c r="A911" t="s">
        <v>9258</v>
      </c>
      <c r="B911" t="s">
        <v>5781</v>
      </c>
      <c r="C911" t="s">
        <v>38</v>
      </c>
      <c r="D911" t="s">
        <v>9259</v>
      </c>
      <c r="E911" t="s">
        <v>9260</v>
      </c>
      <c r="F911" t="s">
        <v>9261</v>
      </c>
      <c r="G911" t="s">
        <v>15</v>
      </c>
      <c r="H911" t="s">
        <v>9262</v>
      </c>
      <c r="I911" t="s">
        <v>93</v>
      </c>
      <c r="J911" t="s">
        <v>406</v>
      </c>
      <c r="K911" t="s">
        <v>139</v>
      </c>
      <c r="L911" t="s">
        <v>77</v>
      </c>
      <c r="M911" t="s">
        <v>296</v>
      </c>
      <c r="N911" t="s">
        <v>349</v>
      </c>
      <c r="O911" t="s">
        <v>677</v>
      </c>
      <c r="P911" t="s">
        <v>81</v>
      </c>
      <c r="Q911" t="s">
        <v>82</v>
      </c>
      <c r="R911" t="s">
        <v>9263</v>
      </c>
      <c r="S911" t="s">
        <v>9264</v>
      </c>
      <c r="T911" t="s">
        <v>6027</v>
      </c>
      <c r="U911" t="s">
        <v>9265</v>
      </c>
      <c r="V911" t="s">
        <v>3312</v>
      </c>
      <c r="W911" t="s">
        <v>5873</v>
      </c>
      <c r="X911" t="s">
        <v>9266</v>
      </c>
      <c r="Y911" t="s">
        <v>80</v>
      </c>
    </row>
    <row r="912" spans="1:25">
      <c r="A912" t="s">
        <v>9267</v>
      </c>
      <c r="B912" t="s">
        <v>5781</v>
      </c>
      <c r="C912" t="s">
        <v>38</v>
      </c>
      <c r="D912" t="s">
        <v>9268</v>
      </c>
      <c r="E912" t="s">
        <v>9269</v>
      </c>
      <c r="F912" t="s">
        <v>9270</v>
      </c>
      <c r="G912" t="s">
        <v>15</v>
      </c>
      <c r="H912" t="s">
        <v>9271</v>
      </c>
      <c r="I912" t="s">
        <v>5796</v>
      </c>
      <c r="J912" t="s">
        <v>6368</v>
      </c>
      <c r="K912" t="s">
        <v>9272</v>
      </c>
      <c r="L912" t="s">
        <v>77</v>
      </c>
      <c r="M912" t="s">
        <v>9273</v>
      </c>
      <c r="N912" t="s">
        <v>9274</v>
      </c>
      <c r="O912" t="s">
        <v>80</v>
      </c>
      <c r="P912" t="s">
        <v>113</v>
      </c>
      <c r="Q912" t="s">
        <v>82</v>
      </c>
      <c r="R912" t="s">
        <v>9275</v>
      </c>
      <c r="S912" t="s">
        <v>9273</v>
      </c>
      <c r="T912" t="s">
        <v>9276</v>
      </c>
      <c r="U912" t="s">
        <v>7626</v>
      </c>
      <c r="V912" t="s">
        <v>80</v>
      </c>
      <c r="W912" t="s">
        <v>1311</v>
      </c>
      <c r="X912" t="s">
        <v>9277</v>
      </c>
      <c r="Y912" t="s">
        <v>9278</v>
      </c>
    </row>
    <row r="913" ht="409.5" spans="1:25">
      <c r="A913" t="s">
        <v>9279</v>
      </c>
      <c r="B913" t="s">
        <v>5781</v>
      </c>
      <c r="C913" t="s">
        <v>38</v>
      </c>
      <c r="D913" t="s">
        <v>9280</v>
      </c>
      <c r="E913" t="s">
        <v>9281</v>
      </c>
      <c r="F913" t="s">
        <v>9282</v>
      </c>
      <c r="G913" t="s">
        <v>15</v>
      </c>
      <c r="H913" t="s">
        <v>9283</v>
      </c>
      <c r="I913" t="s">
        <v>5796</v>
      </c>
      <c r="J913" t="s">
        <v>5966</v>
      </c>
      <c r="K913" t="s">
        <v>7351</v>
      </c>
      <c r="L913" t="s">
        <v>77</v>
      </c>
      <c r="M913" t="s">
        <v>419</v>
      </c>
      <c r="N913" t="s">
        <v>1418</v>
      </c>
      <c r="O913" t="s">
        <v>310</v>
      </c>
      <c r="P913" t="s">
        <v>81</v>
      </c>
      <c r="Q913" t="s">
        <v>82</v>
      </c>
      <c r="R913" t="s">
        <v>80</v>
      </c>
      <c r="S913" t="s">
        <v>9284</v>
      </c>
      <c r="T913" t="s">
        <v>6178</v>
      </c>
      <c r="U913" t="s">
        <v>1418</v>
      </c>
      <c r="V913" t="s">
        <v>5966</v>
      </c>
      <c r="W913" t="s">
        <v>9285</v>
      </c>
      <c r="X913" t="s">
        <v>9286</v>
      </c>
      <c r="Y913" s="1" t="s">
        <v>9287</v>
      </c>
    </row>
    <row r="914" spans="1:25">
      <c r="A914" t="s">
        <v>9288</v>
      </c>
      <c r="B914" t="s">
        <v>5781</v>
      </c>
      <c r="C914" t="s">
        <v>38</v>
      </c>
      <c r="D914" t="s">
        <v>9289</v>
      </c>
      <c r="E914" t="s">
        <v>9290</v>
      </c>
      <c r="F914" t="s">
        <v>9291</v>
      </c>
      <c r="G914" t="s">
        <v>15</v>
      </c>
      <c r="H914" t="s">
        <v>9292</v>
      </c>
      <c r="I914" t="s">
        <v>5796</v>
      </c>
      <c r="J914" t="s">
        <v>5944</v>
      </c>
      <c r="K914" t="s">
        <v>5798</v>
      </c>
      <c r="L914" t="s">
        <v>125</v>
      </c>
      <c r="M914" t="s">
        <v>78</v>
      </c>
      <c r="N914" t="s">
        <v>2227</v>
      </c>
      <c r="O914" t="s">
        <v>80</v>
      </c>
      <c r="P914" t="s">
        <v>81</v>
      </c>
      <c r="Q914" t="s">
        <v>99</v>
      </c>
      <c r="R914" t="s">
        <v>80</v>
      </c>
      <c r="S914" t="s">
        <v>9293</v>
      </c>
      <c r="T914" t="s">
        <v>5988</v>
      </c>
      <c r="U914" t="s">
        <v>2227</v>
      </c>
      <c r="V914" t="s">
        <v>80</v>
      </c>
      <c r="W914" t="s">
        <v>80</v>
      </c>
      <c r="X914" t="s">
        <v>9294</v>
      </c>
      <c r="Y914" t="s">
        <v>9295</v>
      </c>
    </row>
    <row r="915" spans="1:25">
      <c r="A915" t="s">
        <v>9296</v>
      </c>
      <c r="B915" t="s">
        <v>5781</v>
      </c>
      <c r="C915" t="s">
        <v>38</v>
      </c>
      <c r="D915" t="s">
        <v>9297</v>
      </c>
      <c r="E915" t="s">
        <v>3518</v>
      </c>
      <c r="F915" t="s">
        <v>9298</v>
      </c>
      <c r="G915" t="s">
        <v>15</v>
      </c>
      <c r="H915" t="s">
        <v>9299</v>
      </c>
      <c r="I915" t="s">
        <v>5796</v>
      </c>
      <c r="J915" t="s">
        <v>373</v>
      </c>
      <c r="K915" t="s">
        <v>5798</v>
      </c>
      <c r="L915" t="s">
        <v>77</v>
      </c>
      <c r="M915" t="s">
        <v>9300</v>
      </c>
      <c r="N915" t="s">
        <v>9301</v>
      </c>
      <c r="O915" t="s">
        <v>80</v>
      </c>
      <c r="P915" t="s">
        <v>113</v>
      </c>
      <c r="Q915" t="s">
        <v>82</v>
      </c>
      <c r="R915" t="s">
        <v>80</v>
      </c>
      <c r="S915" t="s">
        <v>9300</v>
      </c>
      <c r="T915" t="s">
        <v>80</v>
      </c>
      <c r="U915" t="s">
        <v>80</v>
      </c>
      <c r="V915" t="s">
        <v>80</v>
      </c>
      <c r="W915" t="s">
        <v>80</v>
      </c>
      <c r="X915" t="s">
        <v>9302</v>
      </c>
      <c r="Y915" t="s">
        <v>9303</v>
      </c>
    </row>
    <row r="916" spans="1:25">
      <c r="A916" t="s">
        <v>9304</v>
      </c>
      <c r="B916" t="s">
        <v>5781</v>
      </c>
      <c r="C916" t="s">
        <v>38</v>
      </c>
      <c r="D916" t="s">
        <v>9305</v>
      </c>
      <c r="E916" t="s">
        <v>9306</v>
      </c>
      <c r="F916" t="s">
        <v>9307</v>
      </c>
      <c r="G916" t="s">
        <v>15</v>
      </c>
      <c r="H916" t="s">
        <v>8455</v>
      </c>
      <c r="I916" t="s">
        <v>93</v>
      </c>
      <c r="J916" t="s">
        <v>2283</v>
      </c>
      <c r="K916" t="s">
        <v>1102</v>
      </c>
      <c r="L916" t="s">
        <v>77</v>
      </c>
      <c r="M916" t="s">
        <v>9308</v>
      </c>
      <c r="N916" t="s">
        <v>4202</v>
      </c>
      <c r="O916" t="s">
        <v>80</v>
      </c>
      <c r="P916" t="s">
        <v>81</v>
      </c>
      <c r="Q916" t="s">
        <v>142</v>
      </c>
      <c r="R916" t="s">
        <v>80</v>
      </c>
      <c r="S916" t="s">
        <v>9309</v>
      </c>
      <c r="T916" t="s">
        <v>6027</v>
      </c>
      <c r="U916" t="s">
        <v>526</v>
      </c>
      <c r="V916" t="s">
        <v>1386</v>
      </c>
      <c r="W916" t="s">
        <v>80</v>
      </c>
      <c r="X916" t="s">
        <v>9310</v>
      </c>
      <c r="Y916" t="s">
        <v>80</v>
      </c>
    </row>
    <row r="917" spans="1:25">
      <c r="A917" t="s">
        <v>9311</v>
      </c>
      <c r="B917" t="s">
        <v>5781</v>
      </c>
      <c r="C917" t="s">
        <v>38</v>
      </c>
      <c r="D917" t="s">
        <v>9312</v>
      </c>
      <c r="E917" t="s">
        <v>9313</v>
      </c>
      <c r="F917" t="s">
        <v>9314</v>
      </c>
      <c r="G917" t="s">
        <v>15</v>
      </c>
      <c r="H917" t="s">
        <v>9315</v>
      </c>
      <c r="I917" t="s">
        <v>5796</v>
      </c>
      <c r="J917" t="s">
        <v>6147</v>
      </c>
      <c r="K917" t="s">
        <v>6531</v>
      </c>
      <c r="L917" t="s">
        <v>77</v>
      </c>
      <c r="M917" t="s">
        <v>590</v>
      </c>
      <c r="N917" t="s">
        <v>221</v>
      </c>
      <c r="O917" t="s">
        <v>1787</v>
      </c>
      <c r="P917" t="s">
        <v>81</v>
      </c>
      <c r="Q917" t="s">
        <v>99</v>
      </c>
      <c r="R917" t="s">
        <v>80</v>
      </c>
      <c r="S917" t="s">
        <v>9316</v>
      </c>
      <c r="T917" t="s">
        <v>5936</v>
      </c>
      <c r="U917" t="s">
        <v>6425</v>
      </c>
      <c r="V917" t="s">
        <v>9317</v>
      </c>
      <c r="W917" t="s">
        <v>9318</v>
      </c>
      <c r="X917" t="s">
        <v>9319</v>
      </c>
      <c r="Y917" t="s">
        <v>80</v>
      </c>
    </row>
    <row r="918" spans="1:25">
      <c r="A918" t="s">
        <v>9320</v>
      </c>
      <c r="B918" t="s">
        <v>5781</v>
      </c>
      <c r="C918" t="s">
        <v>38</v>
      </c>
      <c r="D918" t="s">
        <v>9321</v>
      </c>
      <c r="E918" t="s">
        <v>9322</v>
      </c>
      <c r="F918" t="s">
        <v>9323</v>
      </c>
      <c r="G918" t="s">
        <v>15</v>
      </c>
      <c r="H918" t="s">
        <v>9324</v>
      </c>
      <c r="I918" t="s">
        <v>93</v>
      </c>
      <c r="J918" t="s">
        <v>362</v>
      </c>
      <c r="K918" t="s">
        <v>3281</v>
      </c>
      <c r="L918" t="s">
        <v>77</v>
      </c>
      <c r="M918" t="s">
        <v>643</v>
      </c>
      <c r="N918" t="s">
        <v>1778</v>
      </c>
      <c r="O918" t="s">
        <v>80</v>
      </c>
      <c r="P918" t="s">
        <v>113</v>
      </c>
      <c r="Q918" t="s">
        <v>82</v>
      </c>
      <c r="R918" t="s">
        <v>80</v>
      </c>
      <c r="S918" t="s">
        <v>9325</v>
      </c>
      <c r="T918" t="s">
        <v>5825</v>
      </c>
      <c r="U918" t="s">
        <v>1008</v>
      </c>
      <c r="V918" t="s">
        <v>9326</v>
      </c>
      <c r="W918" t="s">
        <v>80</v>
      </c>
      <c r="X918" t="s">
        <v>9327</v>
      </c>
      <c r="Y918" t="s">
        <v>80</v>
      </c>
    </row>
    <row r="919" spans="1:25">
      <c r="A919" t="s">
        <v>9328</v>
      </c>
      <c r="B919" t="s">
        <v>5781</v>
      </c>
      <c r="C919" t="s">
        <v>38</v>
      </c>
      <c r="D919" t="s">
        <v>9329</v>
      </c>
      <c r="E919" t="s">
        <v>9330</v>
      </c>
      <c r="F919" t="s">
        <v>9331</v>
      </c>
      <c r="G919" t="s">
        <v>15</v>
      </c>
      <c r="H919" t="s">
        <v>9332</v>
      </c>
      <c r="I919" t="s">
        <v>93</v>
      </c>
      <c r="J919" t="s">
        <v>2406</v>
      </c>
      <c r="K919" t="s">
        <v>2407</v>
      </c>
      <c r="L919" t="s">
        <v>77</v>
      </c>
      <c r="M919" t="s">
        <v>296</v>
      </c>
      <c r="N919" t="s">
        <v>199</v>
      </c>
      <c r="O919" t="s">
        <v>677</v>
      </c>
      <c r="P919" t="s">
        <v>81</v>
      </c>
      <c r="Q919" t="s">
        <v>9333</v>
      </c>
      <c r="R919" t="s">
        <v>80</v>
      </c>
      <c r="S919" t="s">
        <v>9334</v>
      </c>
      <c r="T919" t="s">
        <v>5801</v>
      </c>
      <c r="U919" t="s">
        <v>97</v>
      </c>
      <c r="V919" t="s">
        <v>2406</v>
      </c>
      <c r="W919" t="s">
        <v>561</v>
      </c>
      <c r="X919" t="s">
        <v>9335</v>
      </c>
      <c r="Y919" t="s">
        <v>9336</v>
      </c>
    </row>
    <row r="920" spans="1:25">
      <c r="A920" t="s">
        <v>9337</v>
      </c>
      <c r="B920" t="s">
        <v>5781</v>
      </c>
      <c r="C920" t="s">
        <v>38</v>
      </c>
      <c r="D920" t="s">
        <v>9338</v>
      </c>
      <c r="E920" t="s">
        <v>9339</v>
      </c>
      <c r="F920" t="s">
        <v>9340</v>
      </c>
      <c r="G920" t="s">
        <v>15</v>
      </c>
      <c r="H920" t="s">
        <v>9341</v>
      </c>
      <c r="I920" t="s">
        <v>93</v>
      </c>
      <c r="J920" t="s">
        <v>2470</v>
      </c>
      <c r="K920" t="s">
        <v>555</v>
      </c>
      <c r="L920" t="s">
        <v>125</v>
      </c>
      <c r="M920" t="s">
        <v>242</v>
      </c>
      <c r="N920" t="s">
        <v>127</v>
      </c>
      <c r="O920" t="s">
        <v>80</v>
      </c>
      <c r="P920" t="s">
        <v>81</v>
      </c>
      <c r="Q920" t="s">
        <v>114</v>
      </c>
      <c r="R920" t="s">
        <v>80</v>
      </c>
      <c r="S920" t="s">
        <v>9342</v>
      </c>
      <c r="T920" t="s">
        <v>5936</v>
      </c>
      <c r="U920" t="s">
        <v>9343</v>
      </c>
      <c r="V920" t="s">
        <v>80</v>
      </c>
      <c r="W920" t="s">
        <v>80</v>
      </c>
      <c r="X920" t="s">
        <v>9344</v>
      </c>
      <c r="Y920" t="s">
        <v>9345</v>
      </c>
    </row>
    <row r="921" spans="1:25">
      <c r="A921" t="s">
        <v>9346</v>
      </c>
      <c r="B921" t="s">
        <v>5781</v>
      </c>
      <c r="C921" t="s">
        <v>38</v>
      </c>
      <c r="D921" t="s">
        <v>9347</v>
      </c>
      <c r="E921" t="s">
        <v>9348</v>
      </c>
      <c r="F921" t="s">
        <v>9349</v>
      </c>
      <c r="G921" t="s">
        <v>15</v>
      </c>
      <c r="H921" t="s">
        <v>9350</v>
      </c>
      <c r="I921" t="s">
        <v>93</v>
      </c>
      <c r="J921" t="s">
        <v>373</v>
      </c>
      <c r="K921" t="s">
        <v>433</v>
      </c>
      <c r="L921" t="s">
        <v>125</v>
      </c>
      <c r="M921" t="s">
        <v>296</v>
      </c>
      <c r="N921" t="s">
        <v>4403</v>
      </c>
      <c r="O921" t="s">
        <v>569</v>
      </c>
      <c r="P921" t="s">
        <v>81</v>
      </c>
      <c r="Q921" t="s">
        <v>99</v>
      </c>
      <c r="R921" t="s">
        <v>9351</v>
      </c>
      <c r="S921" t="s">
        <v>4241</v>
      </c>
      <c r="T921" t="s">
        <v>204</v>
      </c>
      <c r="U921" t="s">
        <v>4406</v>
      </c>
      <c r="V921" t="s">
        <v>373</v>
      </c>
      <c r="W921" t="s">
        <v>80</v>
      </c>
      <c r="X921" t="s">
        <v>9352</v>
      </c>
      <c r="Y921" t="s">
        <v>9353</v>
      </c>
    </row>
    <row r="922" spans="1:25">
      <c r="A922" t="s">
        <v>9354</v>
      </c>
      <c r="B922" t="s">
        <v>5781</v>
      </c>
      <c r="C922" t="s">
        <v>38</v>
      </c>
      <c r="D922" t="s">
        <v>9355</v>
      </c>
      <c r="E922" t="s">
        <v>9356</v>
      </c>
      <c r="F922" t="s">
        <v>9357</v>
      </c>
      <c r="G922" t="s">
        <v>15</v>
      </c>
      <c r="H922" t="s">
        <v>3385</v>
      </c>
      <c r="I922" t="s">
        <v>5796</v>
      </c>
      <c r="J922" t="s">
        <v>6147</v>
      </c>
      <c r="K922" t="s">
        <v>5945</v>
      </c>
      <c r="L922" t="s">
        <v>77</v>
      </c>
      <c r="M922" t="s">
        <v>9358</v>
      </c>
      <c r="N922" t="s">
        <v>535</v>
      </c>
      <c r="O922" t="s">
        <v>895</v>
      </c>
      <c r="P922" t="s">
        <v>81</v>
      </c>
      <c r="Q922" t="s">
        <v>99</v>
      </c>
      <c r="R922" t="s">
        <v>9359</v>
      </c>
      <c r="S922" t="s">
        <v>9360</v>
      </c>
      <c r="T922" t="s">
        <v>9361</v>
      </c>
      <c r="U922" t="s">
        <v>7381</v>
      </c>
      <c r="V922" t="s">
        <v>6147</v>
      </c>
      <c r="W922" t="s">
        <v>5873</v>
      </c>
      <c r="X922" t="s">
        <v>9362</v>
      </c>
      <c r="Y922" t="s">
        <v>9363</v>
      </c>
    </row>
    <row r="923" spans="1:25">
      <c r="A923" t="s">
        <v>9364</v>
      </c>
      <c r="B923" t="s">
        <v>5781</v>
      </c>
      <c r="C923" t="s">
        <v>38</v>
      </c>
      <c r="D923" t="s">
        <v>9365</v>
      </c>
      <c r="E923" t="s">
        <v>9366</v>
      </c>
      <c r="F923" t="s">
        <v>9367</v>
      </c>
      <c r="G923" t="s">
        <v>15</v>
      </c>
      <c r="H923" t="s">
        <v>9368</v>
      </c>
      <c r="I923" t="s">
        <v>5796</v>
      </c>
      <c r="J923" t="s">
        <v>373</v>
      </c>
      <c r="K923" t="s">
        <v>1364</v>
      </c>
      <c r="L923" t="s">
        <v>77</v>
      </c>
      <c r="M923" t="s">
        <v>9369</v>
      </c>
      <c r="N923" t="s">
        <v>2119</v>
      </c>
      <c r="O923" t="s">
        <v>80</v>
      </c>
      <c r="P923" t="s">
        <v>113</v>
      </c>
      <c r="Q923" t="s">
        <v>201</v>
      </c>
      <c r="R923" t="s">
        <v>9370</v>
      </c>
      <c r="S923" t="s">
        <v>9371</v>
      </c>
      <c r="T923" t="s">
        <v>7344</v>
      </c>
      <c r="U923" t="s">
        <v>2119</v>
      </c>
      <c r="V923" t="s">
        <v>80</v>
      </c>
      <c r="W923" t="s">
        <v>80</v>
      </c>
      <c r="X923" t="s">
        <v>9372</v>
      </c>
      <c r="Y923" t="s">
        <v>9373</v>
      </c>
    </row>
    <row r="924" spans="1:25">
      <c r="A924" t="s">
        <v>9374</v>
      </c>
      <c r="B924" t="s">
        <v>5781</v>
      </c>
      <c r="C924" t="s">
        <v>38</v>
      </c>
      <c r="D924" t="s">
        <v>9375</v>
      </c>
      <c r="E924" t="s">
        <v>9376</v>
      </c>
      <c r="F924" t="s">
        <v>9377</v>
      </c>
      <c r="G924" t="s">
        <v>15</v>
      </c>
      <c r="H924" t="s">
        <v>9378</v>
      </c>
      <c r="I924" t="s">
        <v>93</v>
      </c>
      <c r="J924" t="s">
        <v>406</v>
      </c>
      <c r="K924" t="s">
        <v>433</v>
      </c>
      <c r="L924" t="s">
        <v>77</v>
      </c>
      <c r="M924" t="s">
        <v>9379</v>
      </c>
      <c r="N924" t="s">
        <v>408</v>
      </c>
      <c r="O924" t="s">
        <v>80</v>
      </c>
      <c r="P924" t="s">
        <v>113</v>
      </c>
      <c r="Q924" t="s">
        <v>82</v>
      </c>
      <c r="R924" t="s">
        <v>80</v>
      </c>
      <c r="S924" t="s">
        <v>9379</v>
      </c>
      <c r="T924" t="s">
        <v>204</v>
      </c>
      <c r="U924" t="s">
        <v>9380</v>
      </c>
      <c r="V924" t="s">
        <v>9381</v>
      </c>
      <c r="W924" t="s">
        <v>4116</v>
      </c>
      <c r="X924" t="s">
        <v>9382</v>
      </c>
      <c r="Y924" t="s">
        <v>9383</v>
      </c>
    </row>
    <row r="925" spans="1:25">
      <c r="A925" t="s">
        <v>9384</v>
      </c>
      <c r="B925" t="s">
        <v>5781</v>
      </c>
      <c r="C925" t="s">
        <v>38</v>
      </c>
      <c r="D925" t="s">
        <v>9385</v>
      </c>
      <c r="E925" t="s">
        <v>9386</v>
      </c>
      <c r="F925" t="s">
        <v>9387</v>
      </c>
      <c r="G925" t="s">
        <v>15</v>
      </c>
      <c r="H925" t="s">
        <v>9388</v>
      </c>
      <c r="I925" t="s">
        <v>93</v>
      </c>
      <c r="J925" t="s">
        <v>9389</v>
      </c>
      <c r="K925" t="s">
        <v>2482</v>
      </c>
      <c r="L925" t="s">
        <v>77</v>
      </c>
      <c r="M925" t="s">
        <v>296</v>
      </c>
      <c r="N925" t="s">
        <v>7952</v>
      </c>
      <c r="O925" t="s">
        <v>310</v>
      </c>
      <c r="P925" t="s">
        <v>113</v>
      </c>
      <c r="Q925" t="s">
        <v>201</v>
      </c>
      <c r="R925" t="s">
        <v>80</v>
      </c>
      <c r="S925" t="s">
        <v>9390</v>
      </c>
      <c r="T925" t="s">
        <v>80</v>
      </c>
      <c r="U925" t="s">
        <v>80</v>
      </c>
      <c r="V925" t="s">
        <v>80</v>
      </c>
      <c r="W925" t="s">
        <v>80</v>
      </c>
      <c r="X925" t="s">
        <v>9391</v>
      </c>
      <c r="Y925" t="s">
        <v>80</v>
      </c>
    </row>
    <row r="926" spans="1:25">
      <c r="A926" t="s">
        <v>9392</v>
      </c>
      <c r="B926" t="s">
        <v>5781</v>
      </c>
      <c r="C926" t="s">
        <v>38</v>
      </c>
      <c r="D926" t="s">
        <v>9393</v>
      </c>
      <c r="E926" t="s">
        <v>9394</v>
      </c>
      <c r="F926" t="s">
        <v>9395</v>
      </c>
      <c r="G926" t="s">
        <v>15</v>
      </c>
      <c r="H926" t="s">
        <v>9396</v>
      </c>
      <c r="I926" t="s">
        <v>5796</v>
      </c>
      <c r="J926" t="s">
        <v>5860</v>
      </c>
      <c r="K926" t="s">
        <v>9397</v>
      </c>
      <c r="L926" t="s">
        <v>1764</v>
      </c>
      <c r="M926" t="s">
        <v>9398</v>
      </c>
      <c r="N926" t="s">
        <v>8828</v>
      </c>
      <c r="O926" t="s">
        <v>859</v>
      </c>
      <c r="P926" t="s">
        <v>6787</v>
      </c>
      <c r="Q926" t="s">
        <v>142</v>
      </c>
      <c r="R926" t="s">
        <v>9399</v>
      </c>
      <c r="S926" t="s">
        <v>9398</v>
      </c>
      <c r="T926" t="s">
        <v>2237</v>
      </c>
      <c r="U926" t="s">
        <v>9400</v>
      </c>
      <c r="V926" t="s">
        <v>9401</v>
      </c>
      <c r="W926" t="s">
        <v>6234</v>
      </c>
      <c r="X926" t="s">
        <v>9402</v>
      </c>
      <c r="Y926" t="s">
        <v>9403</v>
      </c>
    </row>
    <row r="927" spans="1:25">
      <c r="A927" t="s">
        <v>9404</v>
      </c>
      <c r="B927" t="s">
        <v>5781</v>
      </c>
      <c r="C927" t="s">
        <v>38</v>
      </c>
      <c r="D927" t="s">
        <v>9405</v>
      </c>
      <c r="E927" t="s">
        <v>9406</v>
      </c>
      <c r="F927" t="s">
        <v>9407</v>
      </c>
      <c r="G927" t="s">
        <v>15</v>
      </c>
      <c r="H927" t="s">
        <v>9408</v>
      </c>
      <c r="I927" t="s">
        <v>5834</v>
      </c>
      <c r="J927" t="s">
        <v>9409</v>
      </c>
      <c r="K927" t="s">
        <v>1364</v>
      </c>
      <c r="L927" t="s">
        <v>77</v>
      </c>
      <c r="M927" t="s">
        <v>643</v>
      </c>
      <c r="N927" t="s">
        <v>9410</v>
      </c>
      <c r="O927" t="s">
        <v>80</v>
      </c>
      <c r="P927" t="s">
        <v>113</v>
      </c>
      <c r="Q927" t="s">
        <v>142</v>
      </c>
      <c r="R927" t="s">
        <v>80</v>
      </c>
      <c r="S927" t="s">
        <v>9411</v>
      </c>
      <c r="T927" t="s">
        <v>80</v>
      </c>
      <c r="U927" t="s">
        <v>80</v>
      </c>
      <c r="V927" t="s">
        <v>80</v>
      </c>
      <c r="W927" t="s">
        <v>80</v>
      </c>
      <c r="X927" t="s">
        <v>9412</v>
      </c>
      <c r="Y927" t="s">
        <v>80</v>
      </c>
    </row>
    <row r="928" spans="1:25">
      <c r="A928" t="s">
        <v>9413</v>
      </c>
      <c r="B928" t="s">
        <v>5781</v>
      </c>
      <c r="C928" t="s">
        <v>38</v>
      </c>
      <c r="D928" t="s">
        <v>9414</v>
      </c>
      <c r="E928" t="s">
        <v>9415</v>
      </c>
      <c r="F928" t="s">
        <v>9416</v>
      </c>
      <c r="G928" t="s">
        <v>15</v>
      </c>
      <c r="H928" t="s">
        <v>9417</v>
      </c>
      <c r="I928" t="s">
        <v>93</v>
      </c>
      <c r="J928" t="s">
        <v>123</v>
      </c>
      <c r="K928" t="s">
        <v>555</v>
      </c>
      <c r="L928" t="s">
        <v>77</v>
      </c>
      <c r="M928" t="s">
        <v>1524</v>
      </c>
      <c r="N928" t="s">
        <v>438</v>
      </c>
      <c r="O928" t="s">
        <v>310</v>
      </c>
      <c r="P928" t="s">
        <v>81</v>
      </c>
      <c r="Q928" t="s">
        <v>82</v>
      </c>
      <c r="R928" t="s">
        <v>9418</v>
      </c>
      <c r="S928" t="s">
        <v>9419</v>
      </c>
      <c r="T928" t="s">
        <v>80</v>
      </c>
      <c r="U928" t="s">
        <v>80</v>
      </c>
      <c r="V928" t="s">
        <v>222</v>
      </c>
      <c r="W928" t="s">
        <v>80</v>
      </c>
      <c r="X928" t="s">
        <v>9420</v>
      </c>
      <c r="Y928" t="s">
        <v>9421</v>
      </c>
    </row>
    <row r="929" spans="1:25">
      <c r="A929" t="s">
        <v>9422</v>
      </c>
      <c r="B929" t="s">
        <v>5781</v>
      </c>
      <c r="C929" t="s">
        <v>38</v>
      </c>
      <c r="D929" t="s">
        <v>9423</v>
      </c>
      <c r="E929" t="s">
        <v>9424</v>
      </c>
      <c r="F929" t="s">
        <v>9425</v>
      </c>
      <c r="G929" t="s">
        <v>15</v>
      </c>
      <c r="H929" t="s">
        <v>9426</v>
      </c>
      <c r="I929" t="s">
        <v>93</v>
      </c>
      <c r="J929" t="s">
        <v>373</v>
      </c>
      <c r="K929" t="s">
        <v>1406</v>
      </c>
      <c r="L929" t="s">
        <v>77</v>
      </c>
      <c r="M929" t="s">
        <v>296</v>
      </c>
      <c r="N929" t="s">
        <v>258</v>
      </c>
      <c r="O929" t="s">
        <v>80</v>
      </c>
      <c r="P929" t="s">
        <v>113</v>
      </c>
      <c r="Q929" t="s">
        <v>142</v>
      </c>
      <c r="R929" t="s">
        <v>80</v>
      </c>
      <c r="S929" t="s">
        <v>9427</v>
      </c>
      <c r="T929" t="s">
        <v>9428</v>
      </c>
      <c r="U929" t="s">
        <v>477</v>
      </c>
      <c r="V929" t="s">
        <v>80</v>
      </c>
      <c r="W929" t="s">
        <v>80</v>
      </c>
      <c r="X929" t="s">
        <v>9429</v>
      </c>
      <c r="Y929" t="s">
        <v>80</v>
      </c>
    </row>
    <row r="930" spans="1:25">
      <c r="A930" t="s">
        <v>9430</v>
      </c>
      <c r="B930" t="s">
        <v>5781</v>
      </c>
      <c r="C930" t="s">
        <v>38</v>
      </c>
      <c r="D930" t="s">
        <v>9431</v>
      </c>
      <c r="E930" t="s">
        <v>9432</v>
      </c>
      <c r="F930" t="s">
        <v>9433</v>
      </c>
      <c r="G930" t="s">
        <v>15</v>
      </c>
      <c r="H930" t="s">
        <v>9434</v>
      </c>
      <c r="I930" t="s">
        <v>5796</v>
      </c>
      <c r="J930" t="s">
        <v>2406</v>
      </c>
      <c r="K930" t="s">
        <v>6531</v>
      </c>
      <c r="L930" t="s">
        <v>125</v>
      </c>
      <c r="M930" t="s">
        <v>1567</v>
      </c>
      <c r="N930" t="s">
        <v>1778</v>
      </c>
      <c r="O930" t="s">
        <v>450</v>
      </c>
      <c r="P930" t="s">
        <v>81</v>
      </c>
      <c r="Q930" t="s">
        <v>82</v>
      </c>
      <c r="R930" t="s">
        <v>9435</v>
      </c>
      <c r="S930" t="s">
        <v>9436</v>
      </c>
      <c r="T930" t="s">
        <v>6027</v>
      </c>
      <c r="U930" t="s">
        <v>9437</v>
      </c>
      <c r="V930" t="s">
        <v>9438</v>
      </c>
      <c r="W930" t="s">
        <v>9439</v>
      </c>
      <c r="X930" t="s">
        <v>9440</v>
      </c>
      <c r="Y930" t="s">
        <v>9441</v>
      </c>
    </row>
    <row r="931" spans="1:25">
      <c r="A931" t="s">
        <v>9442</v>
      </c>
      <c r="B931" t="s">
        <v>5781</v>
      </c>
      <c r="C931" t="s">
        <v>38</v>
      </c>
      <c r="D931" t="s">
        <v>9443</v>
      </c>
      <c r="E931" t="s">
        <v>5027</v>
      </c>
      <c r="F931" t="s">
        <v>9444</v>
      </c>
      <c r="G931" t="s">
        <v>15</v>
      </c>
      <c r="H931" t="s">
        <v>9445</v>
      </c>
      <c r="I931" t="s">
        <v>5796</v>
      </c>
      <c r="J931" t="s">
        <v>6147</v>
      </c>
      <c r="K931" t="s">
        <v>2407</v>
      </c>
      <c r="L931" t="s">
        <v>125</v>
      </c>
      <c r="M931" t="s">
        <v>1937</v>
      </c>
      <c r="N931" t="s">
        <v>199</v>
      </c>
      <c r="O931" t="s">
        <v>98</v>
      </c>
      <c r="P931" t="s">
        <v>81</v>
      </c>
      <c r="Q931" t="s">
        <v>99</v>
      </c>
      <c r="R931" t="s">
        <v>9446</v>
      </c>
      <c r="S931" t="s">
        <v>9447</v>
      </c>
      <c r="T931" t="s">
        <v>5988</v>
      </c>
      <c r="U931" t="s">
        <v>199</v>
      </c>
      <c r="V931" t="s">
        <v>6147</v>
      </c>
      <c r="W931" t="s">
        <v>9448</v>
      </c>
      <c r="X931" t="s">
        <v>9449</v>
      </c>
      <c r="Y931" t="s">
        <v>9450</v>
      </c>
    </row>
    <row r="932" spans="1:25">
      <c r="A932" t="s">
        <v>9451</v>
      </c>
      <c r="B932" t="s">
        <v>5781</v>
      </c>
      <c r="C932" t="s">
        <v>38</v>
      </c>
      <c r="D932" t="s">
        <v>9452</v>
      </c>
      <c r="E932" t="s">
        <v>9453</v>
      </c>
      <c r="F932" t="s">
        <v>9454</v>
      </c>
      <c r="G932" t="s">
        <v>31</v>
      </c>
      <c r="H932" t="s">
        <v>9455</v>
      </c>
      <c r="I932" t="s">
        <v>93</v>
      </c>
      <c r="J932" t="s">
        <v>9456</v>
      </c>
      <c r="K932" t="s">
        <v>9457</v>
      </c>
      <c r="L932" t="s">
        <v>77</v>
      </c>
      <c r="M932" t="s">
        <v>374</v>
      </c>
      <c r="N932" t="s">
        <v>1048</v>
      </c>
      <c r="O932" t="s">
        <v>1767</v>
      </c>
      <c r="P932" t="s">
        <v>113</v>
      </c>
      <c r="Q932" t="s">
        <v>142</v>
      </c>
      <c r="R932" t="s">
        <v>9458</v>
      </c>
      <c r="S932" t="s">
        <v>9459</v>
      </c>
      <c r="T932" t="s">
        <v>6178</v>
      </c>
      <c r="U932" t="s">
        <v>2003</v>
      </c>
      <c r="V932" t="s">
        <v>80</v>
      </c>
      <c r="W932" t="s">
        <v>80</v>
      </c>
      <c r="X932" t="s">
        <v>9460</v>
      </c>
      <c r="Y932" t="s">
        <v>80</v>
      </c>
    </row>
    <row r="933" spans="1:25">
      <c r="A933" t="s">
        <v>9461</v>
      </c>
      <c r="B933" t="s">
        <v>5781</v>
      </c>
      <c r="C933" t="s">
        <v>38</v>
      </c>
      <c r="D933" t="s">
        <v>9462</v>
      </c>
      <c r="E933" t="s">
        <v>9463</v>
      </c>
      <c r="F933" t="s">
        <v>9464</v>
      </c>
      <c r="G933" t="s">
        <v>15</v>
      </c>
      <c r="H933" t="s">
        <v>9465</v>
      </c>
      <c r="I933" t="s">
        <v>5796</v>
      </c>
      <c r="J933" t="s">
        <v>373</v>
      </c>
      <c r="K933" t="s">
        <v>9466</v>
      </c>
      <c r="L933" t="s">
        <v>125</v>
      </c>
      <c r="M933" t="s">
        <v>643</v>
      </c>
      <c r="N933" t="s">
        <v>9467</v>
      </c>
      <c r="O933" t="s">
        <v>80</v>
      </c>
      <c r="P933" t="s">
        <v>113</v>
      </c>
      <c r="Q933" t="s">
        <v>201</v>
      </c>
      <c r="R933" t="s">
        <v>80</v>
      </c>
      <c r="S933" t="s">
        <v>9468</v>
      </c>
      <c r="T933" t="s">
        <v>2299</v>
      </c>
      <c r="U933" t="s">
        <v>1546</v>
      </c>
      <c r="V933" t="s">
        <v>478</v>
      </c>
      <c r="W933" t="s">
        <v>80</v>
      </c>
      <c r="X933" t="s">
        <v>9469</v>
      </c>
      <c r="Y933" t="s">
        <v>9470</v>
      </c>
    </row>
    <row r="934" spans="1:25">
      <c r="A934" t="s">
        <v>9471</v>
      </c>
      <c r="B934" t="s">
        <v>5781</v>
      </c>
      <c r="C934" t="s">
        <v>38</v>
      </c>
      <c r="D934" t="s">
        <v>9472</v>
      </c>
      <c r="E934" t="s">
        <v>9473</v>
      </c>
      <c r="F934" t="s">
        <v>9474</v>
      </c>
      <c r="G934" t="s">
        <v>15</v>
      </c>
      <c r="H934" t="s">
        <v>9475</v>
      </c>
      <c r="I934" t="s">
        <v>5796</v>
      </c>
      <c r="J934" t="s">
        <v>5860</v>
      </c>
      <c r="K934" t="s">
        <v>5798</v>
      </c>
      <c r="L934" t="s">
        <v>77</v>
      </c>
      <c r="M934" t="s">
        <v>1317</v>
      </c>
      <c r="N934" t="s">
        <v>535</v>
      </c>
      <c r="O934" t="s">
        <v>698</v>
      </c>
      <c r="P934" t="s">
        <v>81</v>
      </c>
      <c r="Q934" t="s">
        <v>82</v>
      </c>
      <c r="R934" t="s">
        <v>9476</v>
      </c>
      <c r="S934" t="s">
        <v>9477</v>
      </c>
      <c r="T934" t="s">
        <v>5825</v>
      </c>
      <c r="U934" t="s">
        <v>535</v>
      </c>
      <c r="V934" t="s">
        <v>5860</v>
      </c>
      <c r="W934" t="s">
        <v>7956</v>
      </c>
      <c r="X934" t="s">
        <v>9478</v>
      </c>
      <c r="Y934" t="s">
        <v>9479</v>
      </c>
    </row>
    <row r="935" ht="409.5" spans="1:25">
      <c r="A935" t="s">
        <v>9480</v>
      </c>
      <c r="B935" t="s">
        <v>5781</v>
      </c>
      <c r="C935" t="s">
        <v>38</v>
      </c>
      <c r="D935" t="s">
        <v>9481</v>
      </c>
      <c r="E935" t="s">
        <v>9482</v>
      </c>
      <c r="F935" t="s">
        <v>9483</v>
      </c>
      <c r="G935" t="s">
        <v>15</v>
      </c>
      <c r="H935" t="s">
        <v>9484</v>
      </c>
      <c r="I935" t="s">
        <v>5796</v>
      </c>
      <c r="J935" t="s">
        <v>5860</v>
      </c>
      <c r="K935" t="s">
        <v>5798</v>
      </c>
      <c r="L935" t="s">
        <v>77</v>
      </c>
      <c r="M935" t="s">
        <v>9485</v>
      </c>
      <c r="N935" t="s">
        <v>336</v>
      </c>
      <c r="O935" t="s">
        <v>269</v>
      </c>
      <c r="P935" t="s">
        <v>81</v>
      </c>
      <c r="Q935" t="s">
        <v>99</v>
      </c>
      <c r="R935" t="s">
        <v>9486</v>
      </c>
      <c r="S935" t="s">
        <v>9485</v>
      </c>
      <c r="T935" t="s">
        <v>6027</v>
      </c>
      <c r="U935" t="s">
        <v>983</v>
      </c>
      <c r="V935" t="s">
        <v>5860</v>
      </c>
      <c r="W935" t="s">
        <v>9487</v>
      </c>
      <c r="X935" s="1" t="s">
        <v>9488</v>
      </c>
      <c r="Y935" s="1" t="s">
        <v>9489</v>
      </c>
    </row>
    <row r="936" spans="1:25">
      <c r="A936" t="s">
        <v>9490</v>
      </c>
      <c r="B936" t="s">
        <v>5781</v>
      </c>
      <c r="C936" t="s">
        <v>38</v>
      </c>
      <c r="D936" t="s">
        <v>9491</v>
      </c>
      <c r="E936" t="s">
        <v>9492</v>
      </c>
      <c r="F936" t="s">
        <v>9493</v>
      </c>
      <c r="G936" t="s">
        <v>15</v>
      </c>
      <c r="H936" t="s">
        <v>9494</v>
      </c>
      <c r="I936" t="s">
        <v>5672</v>
      </c>
      <c r="J936" t="s">
        <v>406</v>
      </c>
      <c r="K936" t="s">
        <v>433</v>
      </c>
      <c r="L936" t="s">
        <v>77</v>
      </c>
      <c r="M936" t="s">
        <v>9495</v>
      </c>
      <c r="N936" t="s">
        <v>9496</v>
      </c>
      <c r="O936" t="s">
        <v>9497</v>
      </c>
      <c r="P936" t="s">
        <v>81</v>
      </c>
      <c r="Q936" t="s">
        <v>99</v>
      </c>
      <c r="R936" t="s">
        <v>9498</v>
      </c>
      <c r="S936" t="s">
        <v>9499</v>
      </c>
      <c r="T936" t="s">
        <v>337</v>
      </c>
      <c r="U936" t="s">
        <v>9500</v>
      </c>
      <c r="V936" t="s">
        <v>9501</v>
      </c>
      <c r="W936" t="s">
        <v>80</v>
      </c>
      <c r="X936" t="s">
        <v>9502</v>
      </c>
      <c r="Y936" t="s">
        <v>9503</v>
      </c>
    </row>
    <row r="937" spans="1:25">
      <c r="A937" t="s">
        <v>9504</v>
      </c>
      <c r="B937" t="s">
        <v>5781</v>
      </c>
      <c r="C937" t="s">
        <v>38</v>
      </c>
      <c r="D937" t="s">
        <v>9505</v>
      </c>
      <c r="E937" t="s">
        <v>9506</v>
      </c>
      <c r="F937" t="s">
        <v>9507</v>
      </c>
      <c r="G937" t="s">
        <v>15</v>
      </c>
      <c r="H937" t="s">
        <v>9508</v>
      </c>
      <c r="I937" t="s">
        <v>5796</v>
      </c>
      <c r="J937" t="s">
        <v>554</v>
      </c>
      <c r="K937" t="s">
        <v>9509</v>
      </c>
      <c r="L937" t="s">
        <v>77</v>
      </c>
      <c r="M937" t="s">
        <v>296</v>
      </c>
      <c r="N937" t="s">
        <v>9510</v>
      </c>
      <c r="O937" t="s">
        <v>677</v>
      </c>
      <c r="P937" t="s">
        <v>113</v>
      </c>
      <c r="Q937" t="s">
        <v>82</v>
      </c>
      <c r="R937" t="s">
        <v>80</v>
      </c>
      <c r="S937" t="s">
        <v>9511</v>
      </c>
      <c r="T937" t="s">
        <v>5781</v>
      </c>
      <c r="U937" t="s">
        <v>9512</v>
      </c>
      <c r="V937" t="s">
        <v>5788</v>
      </c>
      <c r="W937" t="s">
        <v>9513</v>
      </c>
      <c r="X937" t="s">
        <v>9514</v>
      </c>
      <c r="Y937" t="s">
        <v>9515</v>
      </c>
    </row>
    <row r="938" spans="1:25">
      <c r="A938" t="s">
        <v>9516</v>
      </c>
      <c r="B938" t="s">
        <v>5781</v>
      </c>
      <c r="C938" t="s">
        <v>38</v>
      </c>
      <c r="D938" t="s">
        <v>9517</v>
      </c>
      <c r="E938" t="s">
        <v>9518</v>
      </c>
      <c r="F938" t="s">
        <v>9519</v>
      </c>
      <c r="G938" t="s">
        <v>15</v>
      </c>
      <c r="H938" t="s">
        <v>9520</v>
      </c>
      <c r="I938" t="s">
        <v>5796</v>
      </c>
      <c r="J938" t="s">
        <v>7366</v>
      </c>
      <c r="K938" t="s">
        <v>9521</v>
      </c>
      <c r="L938" t="s">
        <v>125</v>
      </c>
      <c r="M938" t="s">
        <v>419</v>
      </c>
      <c r="N938" t="s">
        <v>258</v>
      </c>
      <c r="O938" t="s">
        <v>310</v>
      </c>
      <c r="P938" t="s">
        <v>81</v>
      </c>
      <c r="Q938" t="s">
        <v>82</v>
      </c>
      <c r="R938" t="s">
        <v>9522</v>
      </c>
      <c r="S938" t="s">
        <v>7380</v>
      </c>
      <c r="T938" t="s">
        <v>80</v>
      </c>
      <c r="U938" t="s">
        <v>80</v>
      </c>
      <c r="V938" t="s">
        <v>80</v>
      </c>
      <c r="W938" t="s">
        <v>9523</v>
      </c>
      <c r="X938" t="s">
        <v>9524</v>
      </c>
      <c r="Y938" t="s">
        <v>80</v>
      </c>
    </row>
    <row r="939" spans="1:25">
      <c r="A939" t="s">
        <v>9525</v>
      </c>
      <c r="B939" t="s">
        <v>5781</v>
      </c>
      <c r="C939" t="s">
        <v>38</v>
      </c>
      <c r="D939" t="s">
        <v>9526</v>
      </c>
      <c r="E939" t="s">
        <v>9527</v>
      </c>
      <c r="F939" t="s">
        <v>9528</v>
      </c>
      <c r="G939" t="s">
        <v>15</v>
      </c>
      <c r="H939" t="s">
        <v>9529</v>
      </c>
      <c r="I939" t="s">
        <v>5796</v>
      </c>
      <c r="J939" t="s">
        <v>6147</v>
      </c>
      <c r="K939" t="s">
        <v>2407</v>
      </c>
      <c r="L939" t="s">
        <v>609</v>
      </c>
      <c r="M939" t="s">
        <v>4155</v>
      </c>
      <c r="N939" t="s">
        <v>1418</v>
      </c>
      <c r="O939" t="s">
        <v>98</v>
      </c>
      <c r="P939" t="s">
        <v>81</v>
      </c>
      <c r="Q939" t="s">
        <v>3842</v>
      </c>
      <c r="R939" t="s">
        <v>9530</v>
      </c>
      <c r="S939" t="s">
        <v>9531</v>
      </c>
      <c r="T939" t="s">
        <v>5988</v>
      </c>
      <c r="U939" t="s">
        <v>1744</v>
      </c>
      <c r="V939" t="s">
        <v>9532</v>
      </c>
      <c r="W939" t="s">
        <v>9533</v>
      </c>
      <c r="X939" t="s">
        <v>9534</v>
      </c>
      <c r="Y939" t="s">
        <v>9535</v>
      </c>
    </row>
    <row r="940" spans="1:25">
      <c r="A940" t="s">
        <v>9536</v>
      </c>
      <c r="B940" t="s">
        <v>5781</v>
      </c>
      <c r="C940" t="s">
        <v>38</v>
      </c>
      <c r="D940" t="s">
        <v>9537</v>
      </c>
      <c r="E940" t="s">
        <v>9538</v>
      </c>
      <c r="F940" t="s">
        <v>9539</v>
      </c>
      <c r="G940" t="s">
        <v>15</v>
      </c>
      <c r="H940" t="s">
        <v>9540</v>
      </c>
      <c r="I940" t="s">
        <v>93</v>
      </c>
      <c r="J940" t="s">
        <v>2458</v>
      </c>
      <c r="K940" t="s">
        <v>2117</v>
      </c>
      <c r="L940" t="s">
        <v>125</v>
      </c>
      <c r="M940" t="s">
        <v>419</v>
      </c>
      <c r="N940" t="s">
        <v>112</v>
      </c>
      <c r="O940" t="s">
        <v>310</v>
      </c>
      <c r="P940" t="s">
        <v>113</v>
      </c>
      <c r="Q940" t="s">
        <v>82</v>
      </c>
      <c r="R940" t="s">
        <v>80</v>
      </c>
      <c r="S940" t="s">
        <v>9541</v>
      </c>
      <c r="T940" t="s">
        <v>9542</v>
      </c>
      <c r="U940" t="s">
        <v>1778</v>
      </c>
      <c r="V940" t="s">
        <v>1241</v>
      </c>
      <c r="W940" t="s">
        <v>9543</v>
      </c>
      <c r="X940" t="s">
        <v>9544</v>
      </c>
      <c r="Y940" t="s">
        <v>9545</v>
      </c>
    </row>
    <row r="941" spans="1:25">
      <c r="A941" t="s">
        <v>9546</v>
      </c>
      <c r="B941" t="s">
        <v>5781</v>
      </c>
      <c r="C941" t="s">
        <v>38</v>
      </c>
      <c r="D941" t="s">
        <v>9547</v>
      </c>
      <c r="E941" t="s">
        <v>9548</v>
      </c>
      <c r="F941" t="s">
        <v>9549</v>
      </c>
      <c r="G941" t="s">
        <v>15</v>
      </c>
      <c r="H941" t="s">
        <v>9550</v>
      </c>
      <c r="I941" t="s">
        <v>5796</v>
      </c>
      <c r="J941" t="s">
        <v>5966</v>
      </c>
      <c r="K941" t="s">
        <v>2407</v>
      </c>
      <c r="L941" t="s">
        <v>609</v>
      </c>
      <c r="M941" t="s">
        <v>9551</v>
      </c>
      <c r="N941" t="s">
        <v>9552</v>
      </c>
      <c r="O941" t="s">
        <v>5374</v>
      </c>
      <c r="P941" t="s">
        <v>81</v>
      </c>
      <c r="Q941" t="s">
        <v>99</v>
      </c>
      <c r="R941" t="s">
        <v>9553</v>
      </c>
      <c r="S941" t="s">
        <v>9554</v>
      </c>
      <c r="T941" t="s">
        <v>5988</v>
      </c>
      <c r="U941" t="s">
        <v>5659</v>
      </c>
      <c r="V941" t="s">
        <v>9555</v>
      </c>
      <c r="W941" t="s">
        <v>9556</v>
      </c>
      <c r="X941" t="s">
        <v>9557</v>
      </c>
      <c r="Y941" t="s">
        <v>9558</v>
      </c>
    </row>
    <row r="942" spans="1:25">
      <c r="A942" t="s">
        <v>9559</v>
      </c>
      <c r="B942" t="s">
        <v>5781</v>
      </c>
      <c r="C942" t="s">
        <v>38</v>
      </c>
      <c r="D942" t="s">
        <v>9560</v>
      </c>
      <c r="E942" t="s">
        <v>9561</v>
      </c>
      <c r="F942" t="s">
        <v>9562</v>
      </c>
      <c r="G942" t="s">
        <v>15</v>
      </c>
      <c r="H942" t="s">
        <v>9563</v>
      </c>
      <c r="I942" t="s">
        <v>5796</v>
      </c>
      <c r="J942" t="s">
        <v>5966</v>
      </c>
      <c r="K942" t="s">
        <v>5945</v>
      </c>
      <c r="L942" t="s">
        <v>609</v>
      </c>
      <c r="M942" t="s">
        <v>8086</v>
      </c>
      <c r="N942" t="s">
        <v>9564</v>
      </c>
      <c r="O942" t="s">
        <v>80</v>
      </c>
      <c r="P942" t="s">
        <v>4621</v>
      </c>
      <c r="Q942" t="s">
        <v>9565</v>
      </c>
      <c r="R942" t="s">
        <v>80</v>
      </c>
      <c r="S942" t="s">
        <v>9566</v>
      </c>
      <c r="T942" t="s">
        <v>80</v>
      </c>
      <c r="U942" t="s">
        <v>80</v>
      </c>
      <c r="V942" t="s">
        <v>80</v>
      </c>
      <c r="W942" t="s">
        <v>80</v>
      </c>
      <c r="X942" t="s">
        <v>9567</v>
      </c>
      <c r="Y942" t="s">
        <v>80</v>
      </c>
    </row>
    <row r="943" spans="1:25">
      <c r="A943" t="s">
        <v>9568</v>
      </c>
      <c r="B943" t="s">
        <v>5781</v>
      </c>
      <c r="C943" t="s">
        <v>38</v>
      </c>
      <c r="D943" t="s">
        <v>9569</v>
      </c>
      <c r="E943" t="s">
        <v>9570</v>
      </c>
      <c r="F943" t="s">
        <v>9571</v>
      </c>
      <c r="G943" t="s">
        <v>15</v>
      </c>
      <c r="H943" t="s">
        <v>9572</v>
      </c>
      <c r="I943" t="s">
        <v>5796</v>
      </c>
      <c r="J943" t="s">
        <v>373</v>
      </c>
      <c r="K943" t="s">
        <v>1364</v>
      </c>
      <c r="L943" t="s">
        <v>125</v>
      </c>
      <c r="M943" t="s">
        <v>9573</v>
      </c>
      <c r="N943" t="s">
        <v>8828</v>
      </c>
      <c r="O943" t="s">
        <v>677</v>
      </c>
      <c r="P943" t="s">
        <v>113</v>
      </c>
      <c r="Q943" t="s">
        <v>114</v>
      </c>
      <c r="R943" t="s">
        <v>80</v>
      </c>
      <c r="S943" t="s">
        <v>9574</v>
      </c>
      <c r="T943" t="s">
        <v>80</v>
      </c>
      <c r="U943" t="s">
        <v>80</v>
      </c>
      <c r="V943" t="s">
        <v>80</v>
      </c>
      <c r="W943" t="s">
        <v>80</v>
      </c>
      <c r="X943" t="s">
        <v>9575</v>
      </c>
      <c r="Y943" t="s">
        <v>9575</v>
      </c>
    </row>
    <row r="944" spans="1:25">
      <c r="A944" t="s">
        <v>9576</v>
      </c>
      <c r="B944" t="s">
        <v>5781</v>
      </c>
      <c r="C944" t="s">
        <v>38</v>
      </c>
      <c r="D944" t="s">
        <v>9577</v>
      </c>
      <c r="E944" t="s">
        <v>9578</v>
      </c>
      <c r="F944" t="s">
        <v>9579</v>
      </c>
      <c r="G944" t="s">
        <v>15</v>
      </c>
      <c r="H944" t="s">
        <v>9580</v>
      </c>
      <c r="I944" t="s">
        <v>93</v>
      </c>
      <c r="J944" t="s">
        <v>4230</v>
      </c>
      <c r="K944" t="s">
        <v>3273</v>
      </c>
      <c r="L944" t="s">
        <v>125</v>
      </c>
      <c r="M944" t="s">
        <v>9581</v>
      </c>
      <c r="N944" t="s">
        <v>1408</v>
      </c>
      <c r="O944" t="s">
        <v>254</v>
      </c>
      <c r="P944" t="s">
        <v>113</v>
      </c>
      <c r="Q944" t="s">
        <v>82</v>
      </c>
      <c r="R944" t="s">
        <v>9582</v>
      </c>
      <c r="S944" t="s">
        <v>9583</v>
      </c>
      <c r="T944" t="s">
        <v>6027</v>
      </c>
      <c r="U944" t="s">
        <v>646</v>
      </c>
      <c r="V944" t="s">
        <v>78</v>
      </c>
      <c r="W944" t="s">
        <v>80</v>
      </c>
      <c r="X944" t="s">
        <v>9584</v>
      </c>
      <c r="Y944" t="s">
        <v>9585</v>
      </c>
    </row>
    <row r="945" spans="1:25">
      <c r="A945" t="s">
        <v>9586</v>
      </c>
      <c r="B945" t="s">
        <v>5781</v>
      </c>
      <c r="C945" t="s">
        <v>38</v>
      </c>
      <c r="D945" t="s">
        <v>9587</v>
      </c>
      <c r="E945" t="s">
        <v>9588</v>
      </c>
      <c r="F945" t="s">
        <v>9589</v>
      </c>
      <c r="G945" t="s">
        <v>15</v>
      </c>
      <c r="H945" t="s">
        <v>9590</v>
      </c>
      <c r="I945" t="s">
        <v>93</v>
      </c>
      <c r="J945" t="s">
        <v>346</v>
      </c>
      <c r="K945" t="s">
        <v>555</v>
      </c>
      <c r="L945" t="s">
        <v>125</v>
      </c>
      <c r="M945" t="s">
        <v>3109</v>
      </c>
      <c r="N945" t="s">
        <v>1778</v>
      </c>
      <c r="O945" t="s">
        <v>80</v>
      </c>
      <c r="P945" t="s">
        <v>81</v>
      </c>
      <c r="Q945" t="s">
        <v>99</v>
      </c>
      <c r="R945" t="s">
        <v>80</v>
      </c>
      <c r="S945" t="s">
        <v>9591</v>
      </c>
      <c r="T945" t="s">
        <v>8088</v>
      </c>
      <c r="U945" t="s">
        <v>1008</v>
      </c>
      <c r="V945" t="s">
        <v>932</v>
      </c>
      <c r="W945" t="s">
        <v>80</v>
      </c>
      <c r="X945" t="s">
        <v>9592</v>
      </c>
      <c r="Y945" t="s">
        <v>80</v>
      </c>
    </row>
    <row r="946" spans="1:25">
      <c r="A946" t="s">
        <v>9593</v>
      </c>
      <c r="B946" t="s">
        <v>5781</v>
      </c>
      <c r="C946" t="s">
        <v>38</v>
      </c>
      <c r="D946" t="s">
        <v>9594</v>
      </c>
      <c r="E946" t="s">
        <v>9595</v>
      </c>
      <c r="F946" t="s">
        <v>9596</v>
      </c>
      <c r="G946" t="s">
        <v>31</v>
      </c>
      <c r="H946" t="s">
        <v>9597</v>
      </c>
      <c r="I946" t="s">
        <v>5796</v>
      </c>
      <c r="J946" t="s">
        <v>373</v>
      </c>
      <c r="K946" t="s">
        <v>5798</v>
      </c>
      <c r="L946" t="s">
        <v>77</v>
      </c>
      <c r="M946" t="s">
        <v>9598</v>
      </c>
      <c r="N946" t="s">
        <v>9599</v>
      </c>
      <c r="O946" t="s">
        <v>310</v>
      </c>
      <c r="P946" t="s">
        <v>81</v>
      </c>
      <c r="Q946" t="s">
        <v>82</v>
      </c>
      <c r="R946" t="s">
        <v>9600</v>
      </c>
      <c r="S946" t="s">
        <v>9601</v>
      </c>
      <c r="T946" t="s">
        <v>7557</v>
      </c>
      <c r="U946" t="s">
        <v>9602</v>
      </c>
      <c r="V946" t="s">
        <v>1386</v>
      </c>
      <c r="W946" t="s">
        <v>80</v>
      </c>
      <c r="X946" t="s">
        <v>9603</v>
      </c>
      <c r="Y946" t="s">
        <v>9604</v>
      </c>
    </row>
    <row r="947" spans="1:25">
      <c r="A947" t="s">
        <v>9605</v>
      </c>
      <c r="B947" t="s">
        <v>5781</v>
      </c>
      <c r="C947" t="s">
        <v>38</v>
      </c>
      <c r="D947" t="s">
        <v>9606</v>
      </c>
      <c r="E947" t="s">
        <v>9607</v>
      </c>
      <c r="F947" t="s">
        <v>9608</v>
      </c>
      <c r="G947" t="s">
        <v>31</v>
      </c>
      <c r="H947" t="s">
        <v>9609</v>
      </c>
      <c r="I947" t="s">
        <v>5796</v>
      </c>
      <c r="J947" t="s">
        <v>5966</v>
      </c>
      <c r="K947" t="s">
        <v>2407</v>
      </c>
      <c r="L947" t="s">
        <v>125</v>
      </c>
      <c r="M947" t="s">
        <v>296</v>
      </c>
      <c r="N947" t="s">
        <v>9610</v>
      </c>
      <c r="O947" t="s">
        <v>254</v>
      </c>
      <c r="P947" t="s">
        <v>81</v>
      </c>
      <c r="Q947" t="s">
        <v>82</v>
      </c>
      <c r="R947" t="s">
        <v>9611</v>
      </c>
      <c r="S947" t="s">
        <v>8569</v>
      </c>
      <c r="T947" t="s">
        <v>5988</v>
      </c>
      <c r="U947" t="s">
        <v>9612</v>
      </c>
      <c r="V947" t="s">
        <v>9613</v>
      </c>
      <c r="W947" t="s">
        <v>9614</v>
      </c>
      <c r="X947" t="s">
        <v>9615</v>
      </c>
      <c r="Y947" t="s">
        <v>9616</v>
      </c>
    </row>
    <row r="948" spans="1:25">
      <c r="A948" t="s">
        <v>9617</v>
      </c>
      <c r="B948" t="s">
        <v>5781</v>
      </c>
      <c r="C948" t="s">
        <v>38</v>
      </c>
      <c r="D948" t="s">
        <v>9618</v>
      </c>
      <c r="E948" t="s">
        <v>9432</v>
      </c>
      <c r="F948" t="s">
        <v>9619</v>
      </c>
      <c r="G948" t="s">
        <v>15</v>
      </c>
      <c r="H948" t="s">
        <v>9620</v>
      </c>
      <c r="I948" t="s">
        <v>93</v>
      </c>
      <c r="J948" t="s">
        <v>4230</v>
      </c>
      <c r="K948" t="s">
        <v>555</v>
      </c>
      <c r="L948" t="s">
        <v>125</v>
      </c>
      <c r="M948" t="s">
        <v>9621</v>
      </c>
      <c r="N948" t="s">
        <v>233</v>
      </c>
      <c r="O948" t="s">
        <v>80</v>
      </c>
      <c r="P948" t="s">
        <v>113</v>
      </c>
      <c r="Q948" t="s">
        <v>142</v>
      </c>
      <c r="R948" t="s">
        <v>80</v>
      </c>
      <c r="S948" t="s">
        <v>9622</v>
      </c>
      <c r="T948" t="s">
        <v>3715</v>
      </c>
      <c r="U948" t="s">
        <v>253</v>
      </c>
      <c r="V948" t="s">
        <v>9623</v>
      </c>
      <c r="W948" t="s">
        <v>9624</v>
      </c>
      <c r="X948" t="s">
        <v>9625</v>
      </c>
      <c r="Y948" t="s">
        <v>9626</v>
      </c>
    </row>
    <row r="949" spans="1:25">
      <c r="A949" t="s">
        <v>9627</v>
      </c>
      <c r="B949" t="s">
        <v>5781</v>
      </c>
      <c r="C949" t="s">
        <v>38</v>
      </c>
      <c r="D949" t="s">
        <v>9628</v>
      </c>
      <c r="E949" t="s">
        <v>9629</v>
      </c>
      <c r="F949" t="s">
        <v>9630</v>
      </c>
      <c r="G949" t="s">
        <v>15</v>
      </c>
      <c r="H949" t="s">
        <v>9631</v>
      </c>
      <c r="I949" t="s">
        <v>5796</v>
      </c>
      <c r="J949" t="s">
        <v>6147</v>
      </c>
      <c r="K949" t="s">
        <v>2407</v>
      </c>
      <c r="L949" t="s">
        <v>125</v>
      </c>
      <c r="M949" t="s">
        <v>419</v>
      </c>
      <c r="N949" t="s">
        <v>9632</v>
      </c>
      <c r="O949" t="s">
        <v>310</v>
      </c>
      <c r="P949" t="s">
        <v>81</v>
      </c>
      <c r="Q949" t="s">
        <v>99</v>
      </c>
      <c r="R949" t="s">
        <v>9633</v>
      </c>
      <c r="S949" t="s">
        <v>9634</v>
      </c>
      <c r="T949" t="s">
        <v>80</v>
      </c>
      <c r="U949" t="s">
        <v>80</v>
      </c>
      <c r="V949" t="s">
        <v>80</v>
      </c>
      <c r="W949" t="s">
        <v>80</v>
      </c>
      <c r="X949" t="s">
        <v>9635</v>
      </c>
      <c r="Y949" t="s">
        <v>80</v>
      </c>
    </row>
    <row r="950" spans="1:25">
      <c r="A950" t="s">
        <v>9636</v>
      </c>
      <c r="B950" t="s">
        <v>5781</v>
      </c>
      <c r="C950" t="s">
        <v>38</v>
      </c>
      <c r="D950" t="s">
        <v>9637</v>
      </c>
      <c r="E950" t="s">
        <v>9638</v>
      </c>
      <c r="F950" t="s">
        <v>9639</v>
      </c>
      <c r="G950" t="s">
        <v>15</v>
      </c>
      <c r="H950" t="s">
        <v>9640</v>
      </c>
      <c r="I950" t="s">
        <v>5796</v>
      </c>
      <c r="J950" t="s">
        <v>6147</v>
      </c>
      <c r="K950" t="s">
        <v>5945</v>
      </c>
      <c r="L950" t="s">
        <v>77</v>
      </c>
      <c r="M950" t="s">
        <v>419</v>
      </c>
      <c r="N950" t="s">
        <v>1270</v>
      </c>
      <c r="O950" t="s">
        <v>310</v>
      </c>
      <c r="P950" t="s">
        <v>81</v>
      </c>
      <c r="Q950" t="s">
        <v>99</v>
      </c>
      <c r="R950" t="s">
        <v>9641</v>
      </c>
      <c r="S950" t="s">
        <v>9642</v>
      </c>
      <c r="T950" t="s">
        <v>80</v>
      </c>
      <c r="U950" t="s">
        <v>80</v>
      </c>
      <c r="V950" t="s">
        <v>80</v>
      </c>
      <c r="W950" t="s">
        <v>80</v>
      </c>
      <c r="X950" t="s">
        <v>9643</v>
      </c>
      <c r="Y950" t="s">
        <v>80</v>
      </c>
    </row>
    <row r="951" spans="1:25">
      <c r="A951" t="s">
        <v>9644</v>
      </c>
      <c r="B951" t="s">
        <v>5781</v>
      </c>
      <c r="C951" t="s">
        <v>38</v>
      </c>
      <c r="D951" t="s">
        <v>9645</v>
      </c>
      <c r="E951" t="s">
        <v>9646</v>
      </c>
      <c r="F951" t="s">
        <v>9647</v>
      </c>
      <c r="G951" t="s">
        <v>31</v>
      </c>
      <c r="H951" t="s">
        <v>9648</v>
      </c>
      <c r="I951" t="s">
        <v>93</v>
      </c>
      <c r="J951" t="s">
        <v>1363</v>
      </c>
      <c r="K951" t="s">
        <v>1003</v>
      </c>
      <c r="L951" t="s">
        <v>77</v>
      </c>
      <c r="M951" t="s">
        <v>9649</v>
      </c>
      <c r="N951" t="s">
        <v>218</v>
      </c>
      <c r="O951" t="s">
        <v>7093</v>
      </c>
      <c r="P951" t="s">
        <v>200</v>
      </c>
      <c r="Q951" t="s">
        <v>82</v>
      </c>
      <c r="R951" t="s">
        <v>9650</v>
      </c>
      <c r="S951" t="s">
        <v>9651</v>
      </c>
      <c r="T951" t="s">
        <v>5851</v>
      </c>
      <c r="U951" t="s">
        <v>9652</v>
      </c>
      <c r="V951" t="s">
        <v>9653</v>
      </c>
      <c r="W951" t="s">
        <v>1311</v>
      </c>
      <c r="X951" t="s">
        <v>9654</v>
      </c>
      <c r="Y951" t="s">
        <v>80</v>
      </c>
    </row>
    <row r="952" spans="1:25">
      <c r="A952" t="s">
        <v>9655</v>
      </c>
      <c r="B952" t="s">
        <v>5781</v>
      </c>
      <c r="C952" t="s">
        <v>38</v>
      </c>
      <c r="D952" t="s">
        <v>9656</v>
      </c>
      <c r="E952" t="s">
        <v>7668</v>
      </c>
      <c r="F952" t="s">
        <v>9657</v>
      </c>
      <c r="G952" t="s">
        <v>15</v>
      </c>
      <c r="H952" t="s">
        <v>5047</v>
      </c>
      <c r="I952" t="s">
        <v>93</v>
      </c>
      <c r="J952" t="s">
        <v>4230</v>
      </c>
      <c r="K952" t="s">
        <v>334</v>
      </c>
      <c r="L952" t="s">
        <v>125</v>
      </c>
      <c r="M952" t="s">
        <v>1845</v>
      </c>
      <c r="N952" t="s">
        <v>127</v>
      </c>
      <c r="O952" t="s">
        <v>310</v>
      </c>
      <c r="P952" t="s">
        <v>81</v>
      </c>
      <c r="Q952" t="s">
        <v>99</v>
      </c>
      <c r="R952" t="s">
        <v>9658</v>
      </c>
      <c r="S952" t="s">
        <v>9659</v>
      </c>
      <c r="T952" t="s">
        <v>80</v>
      </c>
      <c r="U952" t="s">
        <v>80</v>
      </c>
      <c r="V952" t="s">
        <v>2813</v>
      </c>
      <c r="W952" t="s">
        <v>80</v>
      </c>
      <c r="X952" t="s">
        <v>9660</v>
      </c>
      <c r="Y952" t="s">
        <v>80</v>
      </c>
    </row>
    <row r="953" spans="1:25">
      <c r="A953" t="s">
        <v>9661</v>
      </c>
      <c r="B953" t="s">
        <v>5781</v>
      </c>
      <c r="C953" t="s">
        <v>38</v>
      </c>
      <c r="D953" t="s">
        <v>9662</v>
      </c>
      <c r="E953" t="s">
        <v>9663</v>
      </c>
      <c r="F953" t="s">
        <v>9664</v>
      </c>
      <c r="G953" t="s">
        <v>15</v>
      </c>
      <c r="H953" t="s">
        <v>9665</v>
      </c>
      <c r="I953" t="s">
        <v>93</v>
      </c>
      <c r="J953" t="s">
        <v>1363</v>
      </c>
      <c r="K953" t="s">
        <v>334</v>
      </c>
      <c r="L953" t="s">
        <v>77</v>
      </c>
      <c r="M953" t="s">
        <v>9666</v>
      </c>
      <c r="N953" t="s">
        <v>97</v>
      </c>
      <c r="O953" t="s">
        <v>80</v>
      </c>
      <c r="P953" t="s">
        <v>81</v>
      </c>
      <c r="Q953" t="s">
        <v>99</v>
      </c>
      <c r="R953" t="s">
        <v>9667</v>
      </c>
      <c r="S953" t="s">
        <v>9666</v>
      </c>
      <c r="T953" t="s">
        <v>204</v>
      </c>
      <c r="U953" t="s">
        <v>97</v>
      </c>
      <c r="V953" t="s">
        <v>80</v>
      </c>
      <c r="W953" t="s">
        <v>561</v>
      </c>
      <c r="X953" t="s">
        <v>9668</v>
      </c>
      <c r="Y953" t="s">
        <v>80</v>
      </c>
    </row>
    <row r="954" spans="1:25">
      <c r="A954" t="s">
        <v>9669</v>
      </c>
      <c r="B954" t="s">
        <v>5781</v>
      </c>
      <c r="C954" t="s">
        <v>38</v>
      </c>
      <c r="D954" t="s">
        <v>9670</v>
      </c>
      <c r="E954" t="s">
        <v>9671</v>
      </c>
      <c r="F954" t="s">
        <v>9672</v>
      </c>
      <c r="G954" t="s">
        <v>15</v>
      </c>
      <c r="H954" t="s">
        <v>9673</v>
      </c>
      <c r="I954" t="s">
        <v>93</v>
      </c>
      <c r="J954" t="s">
        <v>389</v>
      </c>
      <c r="K954" t="s">
        <v>555</v>
      </c>
      <c r="L954" t="s">
        <v>2421</v>
      </c>
      <c r="M954" t="s">
        <v>5373</v>
      </c>
      <c r="N954" t="s">
        <v>535</v>
      </c>
      <c r="O954" t="s">
        <v>393</v>
      </c>
      <c r="P954" t="s">
        <v>81</v>
      </c>
      <c r="Q954" t="s">
        <v>99</v>
      </c>
      <c r="R954" t="s">
        <v>9674</v>
      </c>
      <c r="S954" t="s">
        <v>9675</v>
      </c>
      <c r="T954" t="s">
        <v>5851</v>
      </c>
      <c r="U954" t="s">
        <v>535</v>
      </c>
      <c r="V954" t="s">
        <v>9676</v>
      </c>
      <c r="W954" t="s">
        <v>9677</v>
      </c>
      <c r="X954" t="s">
        <v>9678</v>
      </c>
      <c r="Y954" t="s">
        <v>9679</v>
      </c>
    </row>
    <row r="955" spans="1:25">
      <c r="A955" t="s">
        <v>9680</v>
      </c>
      <c r="B955" t="s">
        <v>5781</v>
      </c>
      <c r="C955" t="s">
        <v>38</v>
      </c>
      <c r="D955" t="s">
        <v>9681</v>
      </c>
      <c r="E955" t="s">
        <v>9682</v>
      </c>
      <c r="F955" t="s">
        <v>9683</v>
      </c>
      <c r="G955" t="s">
        <v>15</v>
      </c>
      <c r="H955" t="s">
        <v>9684</v>
      </c>
      <c r="I955" t="s">
        <v>5796</v>
      </c>
      <c r="J955" t="s">
        <v>633</v>
      </c>
      <c r="K955" t="s">
        <v>5945</v>
      </c>
      <c r="L955" t="s">
        <v>77</v>
      </c>
      <c r="M955" t="s">
        <v>643</v>
      </c>
      <c r="N955" t="s">
        <v>2297</v>
      </c>
      <c r="O955" t="s">
        <v>80</v>
      </c>
      <c r="P955" t="s">
        <v>81</v>
      </c>
      <c r="Q955" t="s">
        <v>201</v>
      </c>
      <c r="R955" t="s">
        <v>9685</v>
      </c>
      <c r="S955" t="s">
        <v>2284</v>
      </c>
      <c r="T955" t="s">
        <v>9686</v>
      </c>
      <c r="U955" t="s">
        <v>9687</v>
      </c>
      <c r="V955" t="s">
        <v>80</v>
      </c>
      <c r="W955" t="s">
        <v>80</v>
      </c>
      <c r="X955" t="s">
        <v>9688</v>
      </c>
      <c r="Y955" t="s">
        <v>9689</v>
      </c>
    </row>
    <row r="956" spans="1:25">
      <c r="A956" t="s">
        <v>9690</v>
      </c>
      <c r="B956" t="s">
        <v>5781</v>
      </c>
      <c r="C956" t="s">
        <v>38</v>
      </c>
      <c r="D956" t="s">
        <v>9691</v>
      </c>
      <c r="E956" t="s">
        <v>9692</v>
      </c>
      <c r="F956" t="s">
        <v>9693</v>
      </c>
      <c r="G956" t="s">
        <v>15</v>
      </c>
      <c r="H956" t="s">
        <v>1057</v>
      </c>
      <c r="I956" t="s">
        <v>5796</v>
      </c>
      <c r="J956" t="s">
        <v>9694</v>
      </c>
      <c r="K956" t="s">
        <v>5798</v>
      </c>
      <c r="L956" t="s">
        <v>125</v>
      </c>
      <c r="M956" t="s">
        <v>9695</v>
      </c>
      <c r="N956" t="s">
        <v>1600</v>
      </c>
      <c r="O956" t="s">
        <v>9696</v>
      </c>
      <c r="P956" t="s">
        <v>81</v>
      </c>
      <c r="Q956" t="s">
        <v>142</v>
      </c>
      <c r="R956" t="s">
        <v>80</v>
      </c>
      <c r="S956" t="s">
        <v>9697</v>
      </c>
      <c r="T956" t="s">
        <v>80</v>
      </c>
      <c r="U956" t="s">
        <v>80</v>
      </c>
      <c r="V956" t="s">
        <v>80</v>
      </c>
      <c r="W956" t="s">
        <v>80</v>
      </c>
      <c r="X956" t="s">
        <v>9698</v>
      </c>
      <c r="Y956" t="s">
        <v>80</v>
      </c>
    </row>
    <row r="957" spans="1:25">
      <c r="A957" t="s">
        <v>9699</v>
      </c>
      <c r="B957" t="s">
        <v>5781</v>
      </c>
      <c r="C957" t="s">
        <v>38</v>
      </c>
      <c r="D957" t="s">
        <v>9700</v>
      </c>
      <c r="E957" t="s">
        <v>9701</v>
      </c>
      <c r="F957" t="s">
        <v>9702</v>
      </c>
      <c r="G957" t="s">
        <v>15</v>
      </c>
      <c r="H957" t="s">
        <v>8621</v>
      </c>
      <c r="I957" t="s">
        <v>5796</v>
      </c>
      <c r="J957" t="s">
        <v>5966</v>
      </c>
      <c r="K957" t="s">
        <v>2407</v>
      </c>
      <c r="L957" t="s">
        <v>125</v>
      </c>
      <c r="M957" t="s">
        <v>1077</v>
      </c>
      <c r="N957" t="s">
        <v>1823</v>
      </c>
      <c r="O957" t="s">
        <v>254</v>
      </c>
      <c r="P957" t="s">
        <v>81</v>
      </c>
      <c r="Q957" t="s">
        <v>99</v>
      </c>
      <c r="R957" t="s">
        <v>9703</v>
      </c>
      <c r="S957" t="s">
        <v>9704</v>
      </c>
      <c r="T957" t="s">
        <v>6027</v>
      </c>
      <c r="U957" t="s">
        <v>253</v>
      </c>
      <c r="V957" t="s">
        <v>9705</v>
      </c>
      <c r="W957" t="s">
        <v>9706</v>
      </c>
      <c r="X957" t="s">
        <v>9707</v>
      </c>
      <c r="Y957" t="s">
        <v>9708</v>
      </c>
    </row>
    <row r="958" spans="1:25">
      <c r="A958" t="s">
        <v>9709</v>
      </c>
      <c r="B958" t="s">
        <v>5781</v>
      </c>
      <c r="C958" t="s">
        <v>38</v>
      </c>
      <c r="D958" t="s">
        <v>9710</v>
      </c>
      <c r="E958" t="s">
        <v>9711</v>
      </c>
      <c r="F958" t="s">
        <v>9712</v>
      </c>
      <c r="G958" t="s">
        <v>15</v>
      </c>
      <c r="H958" t="s">
        <v>9713</v>
      </c>
      <c r="I958" t="s">
        <v>5796</v>
      </c>
      <c r="J958" t="s">
        <v>5966</v>
      </c>
      <c r="K958" t="s">
        <v>2407</v>
      </c>
      <c r="L958" t="s">
        <v>77</v>
      </c>
      <c r="M958" t="s">
        <v>3109</v>
      </c>
      <c r="N958" t="s">
        <v>253</v>
      </c>
      <c r="O958" t="s">
        <v>677</v>
      </c>
      <c r="P958" t="s">
        <v>81</v>
      </c>
      <c r="Q958" t="s">
        <v>82</v>
      </c>
      <c r="R958" t="s">
        <v>9714</v>
      </c>
      <c r="S958" t="s">
        <v>9715</v>
      </c>
      <c r="T958" t="s">
        <v>5801</v>
      </c>
      <c r="U958" t="s">
        <v>253</v>
      </c>
      <c r="V958" t="s">
        <v>5966</v>
      </c>
      <c r="W958" t="s">
        <v>9716</v>
      </c>
      <c r="X958" t="s">
        <v>9717</v>
      </c>
      <c r="Y958" t="s">
        <v>9718</v>
      </c>
    </row>
    <row r="959" spans="1:25">
      <c r="A959" t="s">
        <v>9719</v>
      </c>
      <c r="B959" t="s">
        <v>5781</v>
      </c>
      <c r="C959" t="s">
        <v>38</v>
      </c>
      <c r="D959" t="s">
        <v>9720</v>
      </c>
      <c r="E959" t="s">
        <v>9721</v>
      </c>
      <c r="F959" t="s">
        <v>9722</v>
      </c>
      <c r="G959" t="s">
        <v>15</v>
      </c>
      <c r="H959" t="s">
        <v>9723</v>
      </c>
      <c r="I959" t="s">
        <v>5796</v>
      </c>
      <c r="J959" t="s">
        <v>5944</v>
      </c>
      <c r="K959" t="s">
        <v>5945</v>
      </c>
      <c r="L959" t="s">
        <v>77</v>
      </c>
      <c r="M959" t="s">
        <v>9724</v>
      </c>
      <c r="N959" t="s">
        <v>127</v>
      </c>
      <c r="O959" t="s">
        <v>9725</v>
      </c>
      <c r="P959" t="s">
        <v>200</v>
      </c>
      <c r="Q959" t="s">
        <v>99</v>
      </c>
      <c r="R959" t="s">
        <v>9726</v>
      </c>
      <c r="S959" t="s">
        <v>9727</v>
      </c>
      <c r="T959" t="s">
        <v>5988</v>
      </c>
      <c r="U959" t="s">
        <v>5948</v>
      </c>
      <c r="V959" t="s">
        <v>9728</v>
      </c>
      <c r="W959" t="s">
        <v>811</v>
      </c>
      <c r="X959" t="s">
        <v>9729</v>
      </c>
      <c r="Y959" t="s">
        <v>9730</v>
      </c>
    </row>
    <row r="960" spans="1:25">
      <c r="A960" t="s">
        <v>9731</v>
      </c>
      <c r="B960" t="s">
        <v>5781</v>
      </c>
      <c r="C960" t="s">
        <v>38</v>
      </c>
      <c r="D960" t="s">
        <v>9732</v>
      </c>
      <c r="E960" t="s">
        <v>9733</v>
      </c>
      <c r="F960" t="s">
        <v>9734</v>
      </c>
      <c r="G960" t="s">
        <v>31</v>
      </c>
      <c r="H960" t="s">
        <v>5521</v>
      </c>
      <c r="I960" t="s">
        <v>5796</v>
      </c>
      <c r="J960" t="s">
        <v>9735</v>
      </c>
      <c r="K960" t="s">
        <v>2407</v>
      </c>
      <c r="L960" t="s">
        <v>77</v>
      </c>
      <c r="M960" t="s">
        <v>335</v>
      </c>
      <c r="N960" t="s">
        <v>5403</v>
      </c>
      <c r="O960" t="s">
        <v>310</v>
      </c>
      <c r="P960" t="s">
        <v>81</v>
      </c>
      <c r="Q960" t="s">
        <v>82</v>
      </c>
      <c r="R960" t="s">
        <v>9736</v>
      </c>
      <c r="S960" t="s">
        <v>9737</v>
      </c>
      <c r="T960" t="s">
        <v>6027</v>
      </c>
      <c r="U960" t="s">
        <v>9738</v>
      </c>
      <c r="V960" t="s">
        <v>9739</v>
      </c>
      <c r="W960" t="s">
        <v>9740</v>
      </c>
      <c r="X960" t="s">
        <v>9741</v>
      </c>
      <c r="Y960" t="s">
        <v>9742</v>
      </c>
    </row>
    <row r="961" spans="1:25">
      <c r="A961" t="s">
        <v>9743</v>
      </c>
      <c r="B961" t="s">
        <v>5781</v>
      </c>
      <c r="C961" t="s">
        <v>38</v>
      </c>
      <c r="D961" t="s">
        <v>9744</v>
      </c>
      <c r="E961" t="s">
        <v>9745</v>
      </c>
      <c r="F961" t="s">
        <v>9746</v>
      </c>
      <c r="G961" t="s">
        <v>15</v>
      </c>
      <c r="H961" t="s">
        <v>9747</v>
      </c>
      <c r="I961" t="s">
        <v>93</v>
      </c>
      <c r="J961" t="s">
        <v>1363</v>
      </c>
      <c r="K961" t="s">
        <v>334</v>
      </c>
      <c r="L961" t="s">
        <v>77</v>
      </c>
      <c r="M961" t="s">
        <v>407</v>
      </c>
      <c r="N961" t="s">
        <v>97</v>
      </c>
      <c r="O961" t="s">
        <v>80</v>
      </c>
      <c r="P961" t="s">
        <v>81</v>
      </c>
      <c r="Q961" t="s">
        <v>99</v>
      </c>
      <c r="R961" t="s">
        <v>9748</v>
      </c>
      <c r="S961" t="s">
        <v>9749</v>
      </c>
      <c r="T961" t="s">
        <v>396</v>
      </c>
      <c r="U961" t="s">
        <v>97</v>
      </c>
      <c r="V961" t="s">
        <v>80</v>
      </c>
      <c r="W961" t="s">
        <v>80</v>
      </c>
      <c r="X961" t="s">
        <v>9750</v>
      </c>
      <c r="Y961" t="s">
        <v>80</v>
      </c>
    </row>
    <row r="962" spans="1:25">
      <c r="A962" t="s">
        <v>9751</v>
      </c>
      <c r="B962" t="s">
        <v>5781</v>
      </c>
      <c r="C962" t="s">
        <v>38</v>
      </c>
      <c r="D962" t="s">
        <v>9752</v>
      </c>
      <c r="E962" t="s">
        <v>9753</v>
      </c>
      <c r="F962" t="s">
        <v>9754</v>
      </c>
      <c r="G962" t="s">
        <v>15</v>
      </c>
      <c r="H962" t="s">
        <v>9755</v>
      </c>
      <c r="I962" t="s">
        <v>5796</v>
      </c>
      <c r="J962" t="s">
        <v>5966</v>
      </c>
      <c r="K962" t="s">
        <v>2407</v>
      </c>
      <c r="L962" t="s">
        <v>77</v>
      </c>
      <c r="M962" t="s">
        <v>78</v>
      </c>
      <c r="N962" t="s">
        <v>336</v>
      </c>
      <c r="O962" t="s">
        <v>254</v>
      </c>
      <c r="P962" t="s">
        <v>81</v>
      </c>
      <c r="Q962" t="s">
        <v>82</v>
      </c>
      <c r="R962" t="s">
        <v>9756</v>
      </c>
      <c r="S962" t="s">
        <v>9757</v>
      </c>
      <c r="T962" t="s">
        <v>6084</v>
      </c>
      <c r="U962" t="s">
        <v>336</v>
      </c>
      <c r="V962" t="s">
        <v>5966</v>
      </c>
      <c r="W962" t="s">
        <v>9758</v>
      </c>
      <c r="X962" t="s">
        <v>9759</v>
      </c>
      <c r="Y962" t="s">
        <v>9760</v>
      </c>
    </row>
    <row r="963" spans="1:25">
      <c r="A963" t="s">
        <v>9761</v>
      </c>
      <c r="B963" t="s">
        <v>5781</v>
      </c>
      <c r="C963" t="s">
        <v>38</v>
      </c>
      <c r="D963" t="s">
        <v>9762</v>
      </c>
      <c r="E963" t="s">
        <v>9763</v>
      </c>
      <c r="F963" t="s">
        <v>9764</v>
      </c>
      <c r="G963" t="s">
        <v>15</v>
      </c>
      <c r="H963" t="s">
        <v>9765</v>
      </c>
      <c r="I963" t="s">
        <v>5796</v>
      </c>
      <c r="J963" t="s">
        <v>9766</v>
      </c>
      <c r="K963" t="s">
        <v>5945</v>
      </c>
      <c r="L963" t="s">
        <v>609</v>
      </c>
      <c r="M963" t="s">
        <v>9767</v>
      </c>
      <c r="N963" t="s">
        <v>723</v>
      </c>
      <c r="O963" t="s">
        <v>9768</v>
      </c>
      <c r="P963" t="s">
        <v>81</v>
      </c>
      <c r="Q963" t="s">
        <v>82</v>
      </c>
      <c r="R963" t="s">
        <v>80</v>
      </c>
      <c r="S963" t="s">
        <v>9769</v>
      </c>
      <c r="T963" t="s">
        <v>3406</v>
      </c>
      <c r="U963" t="s">
        <v>80</v>
      </c>
      <c r="V963" t="s">
        <v>80</v>
      </c>
      <c r="W963" t="s">
        <v>80</v>
      </c>
      <c r="X963" t="s">
        <v>9770</v>
      </c>
      <c r="Y963" t="s">
        <v>80</v>
      </c>
    </row>
    <row r="964" spans="1:25">
      <c r="A964" t="s">
        <v>9771</v>
      </c>
      <c r="B964" t="s">
        <v>5781</v>
      </c>
      <c r="C964" t="s">
        <v>38</v>
      </c>
      <c r="D964" t="s">
        <v>9772</v>
      </c>
      <c r="E964" t="s">
        <v>9773</v>
      </c>
      <c r="F964" t="s">
        <v>9774</v>
      </c>
      <c r="G964" t="s">
        <v>15</v>
      </c>
      <c r="H964" t="s">
        <v>9775</v>
      </c>
      <c r="I964" t="s">
        <v>5796</v>
      </c>
      <c r="J964" t="s">
        <v>9776</v>
      </c>
      <c r="K964" t="s">
        <v>9777</v>
      </c>
      <c r="L964" t="s">
        <v>77</v>
      </c>
      <c r="M964" t="s">
        <v>4241</v>
      </c>
      <c r="N964" t="s">
        <v>9778</v>
      </c>
      <c r="O964" t="s">
        <v>569</v>
      </c>
      <c r="P964" t="s">
        <v>200</v>
      </c>
      <c r="Q964" t="s">
        <v>142</v>
      </c>
      <c r="R964" t="s">
        <v>80</v>
      </c>
      <c r="S964" t="s">
        <v>9779</v>
      </c>
      <c r="T964" t="s">
        <v>4362</v>
      </c>
      <c r="U964" t="s">
        <v>2471</v>
      </c>
      <c r="V964" t="s">
        <v>882</v>
      </c>
      <c r="W964" t="s">
        <v>80</v>
      </c>
      <c r="X964" t="s">
        <v>9780</v>
      </c>
      <c r="Y964" t="s">
        <v>9781</v>
      </c>
    </row>
    <row r="965" spans="1:25">
      <c r="A965" t="s">
        <v>9782</v>
      </c>
      <c r="B965" t="s">
        <v>5781</v>
      </c>
      <c r="C965" t="s">
        <v>38</v>
      </c>
      <c r="D965" t="s">
        <v>9783</v>
      </c>
      <c r="E965" t="s">
        <v>9784</v>
      </c>
      <c r="F965" t="s">
        <v>9785</v>
      </c>
      <c r="G965" t="s">
        <v>15</v>
      </c>
      <c r="H965" t="s">
        <v>9786</v>
      </c>
      <c r="I965" t="s">
        <v>93</v>
      </c>
      <c r="J965" t="s">
        <v>4218</v>
      </c>
      <c r="K965" t="s">
        <v>555</v>
      </c>
      <c r="L965" t="s">
        <v>125</v>
      </c>
      <c r="M965" t="s">
        <v>9787</v>
      </c>
      <c r="N965" t="s">
        <v>9788</v>
      </c>
      <c r="O965" t="s">
        <v>461</v>
      </c>
      <c r="P965" t="s">
        <v>81</v>
      </c>
      <c r="Q965" t="s">
        <v>99</v>
      </c>
      <c r="R965" t="s">
        <v>9789</v>
      </c>
      <c r="S965" t="s">
        <v>9787</v>
      </c>
      <c r="T965" t="s">
        <v>80</v>
      </c>
      <c r="U965" t="s">
        <v>80</v>
      </c>
      <c r="V965" t="s">
        <v>1106</v>
      </c>
      <c r="W965" t="s">
        <v>80</v>
      </c>
      <c r="X965" t="s">
        <v>9790</v>
      </c>
      <c r="Y965" t="s">
        <v>9791</v>
      </c>
    </row>
    <row r="966" spans="1:25">
      <c r="A966" t="s">
        <v>9792</v>
      </c>
      <c r="B966" t="s">
        <v>5781</v>
      </c>
      <c r="C966" t="s">
        <v>38</v>
      </c>
      <c r="D966" t="s">
        <v>9793</v>
      </c>
      <c r="E966" t="s">
        <v>9794</v>
      </c>
      <c r="F966" t="s">
        <v>9795</v>
      </c>
      <c r="G966" t="s">
        <v>15</v>
      </c>
      <c r="H966" t="s">
        <v>5410</v>
      </c>
      <c r="I966" t="s">
        <v>5796</v>
      </c>
      <c r="J966" t="s">
        <v>9796</v>
      </c>
      <c r="K966" t="s">
        <v>6658</v>
      </c>
      <c r="L966" t="s">
        <v>125</v>
      </c>
      <c r="M966" t="s">
        <v>9797</v>
      </c>
      <c r="N966" t="s">
        <v>1778</v>
      </c>
      <c r="O966" t="s">
        <v>9798</v>
      </c>
      <c r="P966" t="s">
        <v>113</v>
      </c>
      <c r="Q966" t="s">
        <v>82</v>
      </c>
      <c r="R966" t="s">
        <v>9799</v>
      </c>
      <c r="S966" t="s">
        <v>9800</v>
      </c>
      <c r="T966" t="s">
        <v>3298</v>
      </c>
      <c r="U966" t="s">
        <v>9801</v>
      </c>
      <c r="V966" t="s">
        <v>9802</v>
      </c>
      <c r="W966" t="s">
        <v>80</v>
      </c>
      <c r="X966" t="s">
        <v>9803</v>
      </c>
      <c r="Y966" t="s">
        <v>9804</v>
      </c>
    </row>
    <row r="967" spans="1:25">
      <c r="A967" t="s">
        <v>9805</v>
      </c>
      <c r="B967" t="s">
        <v>5781</v>
      </c>
      <c r="C967" t="s">
        <v>38</v>
      </c>
      <c r="D967" t="s">
        <v>9806</v>
      </c>
      <c r="E967" t="s">
        <v>9807</v>
      </c>
      <c r="F967" t="s">
        <v>9808</v>
      </c>
      <c r="G967" t="s">
        <v>15</v>
      </c>
      <c r="H967" t="s">
        <v>9809</v>
      </c>
      <c r="I967" t="s">
        <v>5796</v>
      </c>
      <c r="J967" t="s">
        <v>373</v>
      </c>
      <c r="K967" t="s">
        <v>1364</v>
      </c>
      <c r="L967" t="s">
        <v>125</v>
      </c>
      <c r="M967" t="s">
        <v>9810</v>
      </c>
      <c r="N967" t="s">
        <v>392</v>
      </c>
      <c r="O967" t="s">
        <v>80</v>
      </c>
      <c r="P967" t="s">
        <v>81</v>
      </c>
      <c r="Q967" t="s">
        <v>82</v>
      </c>
      <c r="R967" t="s">
        <v>80</v>
      </c>
      <c r="S967" t="s">
        <v>9810</v>
      </c>
      <c r="T967" t="s">
        <v>80</v>
      </c>
      <c r="U967" t="s">
        <v>80</v>
      </c>
      <c r="V967" t="s">
        <v>80</v>
      </c>
      <c r="W967" t="s">
        <v>80</v>
      </c>
      <c r="X967" t="s">
        <v>9811</v>
      </c>
      <c r="Y967" t="s">
        <v>80</v>
      </c>
    </row>
    <row r="968" spans="1:25">
      <c r="A968" t="s">
        <v>9812</v>
      </c>
      <c r="B968" t="s">
        <v>5781</v>
      </c>
      <c r="C968" t="s">
        <v>38</v>
      </c>
      <c r="D968" t="s">
        <v>9813</v>
      </c>
      <c r="E968" t="s">
        <v>9814</v>
      </c>
      <c r="F968" t="s">
        <v>9815</v>
      </c>
      <c r="G968" t="s">
        <v>15</v>
      </c>
      <c r="H968" t="s">
        <v>9816</v>
      </c>
      <c r="I968" t="s">
        <v>93</v>
      </c>
      <c r="J968" t="s">
        <v>2742</v>
      </c>
      <c r="K968" t="s">
        <v>2769</v>
      </c>
      <c r="L968" t="s">
        <v>125</v>
      </c>
      <c r="M968" t="s">
        <v>419</v>
      </c>
      <c r="N968" t="s">
        <v>253</v>
      </c>
      <c r="O968" t="s">
        <v>310</v>
      </c>
      <c r="P968" t="s">
        <v>200</v>
      </c>
      <c r="Q968" t="s">
        <v>82</v>
      </c>
      <c r="R968" t="s">
        <v>9817</v>
      </c>
      <c r="S968" t="s">
        <v>9818</v>
      </c>
      <c r="T968" t="s">
        <v>9819</v>
      </c>
      <c r="U968" t="s">
        <v>9820</v>
      </c>
      <c r="V968" t="s">
        <v>80</v>
      </c>
      <c r="W968" t="s">
        <v>80</v>
      </c>
      <c r="X968" t="s">
        <v>9821</v>
      </c>
      <c r="Y968" t="s">
        <v>80</v>
      </c>
    </row>
    <row r="969" spans="1:25">
      <c r="A969" t="s">
        <v>9822</v>
      </c>
      <c r="B969" t="s">
        <v>5781</v>
      </c>
      <c r="C969" t="s">
        <v>38</v>
      </c>
      <c r="D969" t="s">
        <v>9823</v>
      </c>
      <c r="E969" t="s">
        <v>9824</v>
      </c>
      <c r="F969" t="s">
        <v>9825</v>
      </c>
      <c r="G969" t="s">
        <v>15</v>
      </c>
      <c r="H969" t="s">
        <v>9826</v>
      </c>
      <c r="I969" t="s">
        <v>93</v>
      </c>
      <c r="J969" t="s">
        <v>633</v>
      </c>
      <c r="K969" t="s">
        <v>433</v>
      </c>
      <c r="L969" t="s">
        <v>77</v>
      </c>
      <c r="M969" t="s">
        <v>9827</v>
      </c>
      <c r="N969" t="s">
        <v>112</v>
      </c>
      <c r="O969" t="s">
        <v>80</v>
      </c>
      <c r="P969" t="s">
        <v>81</v>
      </c>
      <c r="Q969" t="s">
        <v>142</v>
      </c>
      <c r="R969" t="s">
        <v>80</v>
      </c>
      <c r="S969" t="s">
        <v>9827</v>
      </c>
      <c r="T969" t="s">
        <v>9828</v>
      </c>
      <c r="U969" t="s">
        <v>9829</v>
      </c>
      <c r="V969" t="s">
        <v>222</v>
      </c>
      <c r="W969" t="s">
        <v>80</v>
      </c>
      <c r="X969" t="s">
        <v>9830</v>
      </c>
      <c r="Y969" t="s">
        <v>9831</v>
      </c>
    </row>
    <row r="970" spans="1:25">
      <c r="A970" t="s">
        <v>9832</v>
      </c>
      <c r="B970" t="s">
        <v>5781</v>
      </c>
      <c r="C970" t="s">
        <v>38</v>
      </c>
      <c r="D970" t="s">
        <v>9833</v>
      </c>
      <c r="E970" t="s">
        <v>9834</v>
      </c>
      <c r="F970" t="s">
        <v>9835</v>
      </c>
      <c r="G970" t="s">
        <v>15</v>
      </c>
      <c r="H970" t="s">
        <v>2587</v>
      </c>
      <c r="I970" t="s">
        <v>5672</v>
      </c>
      <c r="J970" t="s">
        <v>2470</v>
      </c>
      <c r="K970" t="s">
        <v>9836</v>
      </c>
      <c r="L970" t="s">
        <v>77</v>
      </c>
      <c r="M970" t="s">
        <v>5090</v>
      </c>
      <c r="N970" t="s">
        <v>1778</v>
      </c>
      <c r="O970" t="s">
        <v>80</v>
      </c>
      <c r="P970" t="s">
        <v>113</v>
      </c>
      <c r="Q970" t="s">
        <v>82</v>
      </c>
      <c r="R970" t="s">
        <v>80</v>
      </c>
      <c r="S970" t="s">
        <v>9837</v>
      </c>
      <c r="T970" t="s">
        <v>80</v>
      </c>
      <c r="U970" t="s">
        <v>80</v>
      </c>
      <c r="V970" t="s">
        <v>80</v>
      </c>
      <c r="W970" t="s">
        <v>80</v>
      </c>
      <c r="X970" t="s">
        <v>9838</v>
      </c>
      <c r="Y970" t="s">
        <v>80</v>
      </c>
    </row>
    <row r="971" spans="1:25">
      <c r="A971" t="s">
        <v>9839</v>
      </c>
      <c r="B971" t="s">
        <v>5781</v>
      </c>
      <c r="C971" t="s">
        <v>38</v>
      </c>
      <c r="D971" t="s">
        <v>9840</v>
      </c>
      <c r="E971" t="s">
        <v>9841</v>
      </c>
      <c r="F971" t="s">
        <v>9842</v>
      </c>
      <c r="G971" t="s">
        <v>15</v>
      </c>
      <c r="H971" t="s">
        <v>9843</v>
      </c>
      <c r="I971" t="s">
        <v>5796</v>
      </c>
      <c r="J971" t="s">
        <v>9844</v>
      </c>
      <c r="K971" t="s">
        <v>5798</v>
      </c>
      <c r="L971" t="s">
        <v>125</v>
      </c>
      <c r="M971" t="s">
        <v>643</v>
      </c>
      <c r="N971" t="s">
        <v>1091</v>
      </c>
      <c r="O971" t="s">
        <v>254</v>
      </c>
      <c r="P971" t="s">
        <v>113</v>
      </c>
      <c r="Q971" t="s">
        <v>142</v>
      </c>
      <c r="R971" t="s">
        <v>9845</v>
      </c>
      <c r="S971" t="s">
        <v>9846</v>
      </c>
      <c r="T971" t="s">
        <v>7557</v>
      </c>
      <c r="U971" t="s">
        <v>1146</v>
      </c>
      <c r="V971" t="s">
        <v>80</v>
      </c>
      <c r="W971" t="s">
        <v>80</v>
      </c>
      <c r="X971" t="s">
        <v>9847</v>
      </c>
      <c r="Y971" t="s">
        <v>80</v>
      </c>
    </row>
    <row r="972" spans="1:25">
      <c r="A972" t="s">
        <v>9848</v>
      </c>
      <c r="B972" t="s">
        <v>5781</v>
      </c>
      <c r="C972" t="s">
        <v>38</v>
      </c>
      <c r="D972" t="s">
        <v>9849</v>
      </c>
      <c r="E972" t="s">
        <v>9850</v>
      </c>
      <c r="F972" t="s">
        <v>9851</v>
      </c>
      <c r="G972" t="s">
        <v>15</v>
      </c>
      <c r="H972" t="s">
        <v>9852</v>
      </c>
      <c r="I972" t="s">
        <v>93</v>
      </c>
      <c r="J972" t="s">
        <v>94</v>
      </c>
      <c r="K972" t="s">
        <v>334</v>
      </c>
      <c r="L972" t="s">
        <v>125</v>
      </c>
      <c r="M972" t="s">
        <v>78</v>
      </c>
      <c r="N972" t="s">
        <v>763</v>
      </c>
      <c r="O972" t="s">
        <v>80</v>
      </c>
      <c r="P972" t="s">
        <v>81</v>
      </c>
      <c r="Q972" t="s">
        <v>142</v>
      </c>
      <c r="R972" t="s">
        <v>80</v>
      </c>
      <c r="S972" t="s">
        <v>9853</v>
      </c>
      <c r="T972" t="s">
        <v>80</v>
      </c>
      <c r="U972" t="s">
        <v>80</v>
      </c>
      <c r="V972" t="s">
        <v>80</v>
      </c>
      <c r="W972" t="s">
        <v>80</v>
      </c>
      <c r="X972" t="s">
        <v>9854</v>
      </c>
      <c r="Y972" t="s">
        <v>80</v>
      </c>
    </row>
    <row r="973" spans="1:25">
      <c r="A973" t="s">
        <v>9855</v>
      </c>
      <c r="B973" t="s">
        <v>5781</v>
      </c>
      <c r="C973" t="s">
        <v>38</v>
      </c>
      <c r="D973" t="s">
        <v>9856</v>
      </c>
      <c r="E973" t="s">
        <v>9857</v>
      </c>
      <c r="F973" t="s">
        <v>9858</v>
      </c>
      <c r="G973" t="s">
        <v>15</v>
      </c>
      <c r="H973" t="s">
        <v>9723</v>
      </c>
      <c r="I973" t="s">
        <v>5796</v>
      </c>
      <c r="J973" t="s">
        <v>5966</v>
      </c>
      <c r="K973" t="s">
        <v>9859</v>
      </c>
      <c r="L973" t="s">
        <v>77</v>
      </c>
      <c r="M973" t="s">
        <v>419</v>
      </c>
      <c r="N973" t="s">
        <v>127</v>
      </c>
      <c r="O973" t="s">
        <v>310</v>
      </c>
      <c r="P973" t="s">
        <v>81</v>
      </c>
      <c r="Q973" t="s">
        <v>82</v>
      </c>
      <c r="R973" t="s">
        <v>9860</v>
      </c>
      <c r="S973" t="s">
        <v>9861</v>
      </c>
      <c r="T973" t="s">
        <v>6027</v>
      </c>
      <c r="U973" t="s">
        <v>127</v>
      </c>
      <c r="V973" t="s">
        <v>9862</v>
      </c>
      <c r="W973" t="s">
        <v>6234</v>
      </c>
      <c r="X973" t="s">
        <v>9863</v>
      </c>
      <c r="Y973" t="s">
        <v>9864</v>
      </c>
    </row>
    <row r="974" spans="1:25">
      <c r="A974" t="s">
        <v>9865</v>
      </c>
      <c r="B974" t="s">
        <v>5781</v>
      </c>
      <c r="C974" t="s">
        <v>38</v>
      </c>
      <c r="D974" t="s">
        <v>9866</v>
      </c>
      <c r="E974" t="s">
        <v>9867</v>
      </c>
      <c r="F974" t="s">
        <v>9868</v>
      </c>
      <c r="G974" t="s">
        <v>15</v>
      </c>
      <c r="H974" t="s">
        <v>9869</v>
      </c>
      <c r="I974" t="s">
        <v>93</v>
      </c>
      <c r="J974" t="s">
        <v>447</v>
      </c>
      <c r="K974" t="s">
        <v>940</v>
      </c>
      <c r="L974" t="s">
        <v>77</v>
      </c>
      <c r="M974" t="s">
        <v>5721</v>
      </c>
      <c r="N974" t="s">
        <v>233</v>
      </c>
      <c r="O974" t="s">
        <v>677</v>
      </c>
      <c r="P974" t="s">
        <v>113</v>
      </c>
      <c r="Q974" t="s">
        <v>142</v>
      </c>
      <c r="R974" t="s">
        <v>80</v>
      </c>
      <c r="S974" t="s">
        <v>9870</v>
      </c>
      <c r="T974" t="s">
        <v>80</v>
      </c>
      <c r="U974" t="s">
        <v>80</v>
      </c>
      <c r="V974" t="s">
        <v>80</v>
      </c>
      <c r="W974" t="s">
        <v>80</v>
      </c>
      <c r="X974" t="s">
        <v>9871</v>
      </c>
      <c r="Y974" t="s">
        <v>80</v>
      </c>
    </row>
    <row r="975" spans="1:25">
      <c r="A975" t="s">
        <v>9872</v>
      </c>
      <c r="B975" t="s">
        <v>5781</v>
      </c>
      <c r="C975" t="s">
        <v>38</v>
      </c>
      <c r="D975" t="s">
        <v>9873</v>
      </c>
      <c r="E975" t="s">
        <v>9874</v>
      </c>
      <c r="F975" t="s">
        <v>9875</v>
      </c>
      <c r="G975" t="s">
        <v>15</v>
      </c>
      <c r="H975" t="s">
        <v>9876</v>
      </c>
      <c r="I975" t="s">
        <v>93</v>
      </c>
      <c r="J975" t="s">
        <v>9877</v>
      </c>
      <c r="K975" t="s">
        <v>433</v>
      </c>
      <c r="L975" t="s">
        <v>77</v>
      </c>
      <c r="M975" t="s">
        <v>882</v>
      </c>
      <c r="N975" t="s">
        <v>1037</v>
      </c>
      <c r="O975" t="s">
        <v>80</v>
      </c>
      <c r="P975" t="s">
        <v>81</v>
      </c>
      <c r="Q975" t="s">
        <v>201</v>
      </c>
      <c r="R975" t="s">
        <v>80</v>
      </c>
      <c r="S975" t="s">
        <v>9878</v>
      </c>
      <c r="T975" t="s">
        <v>80</v>
      </c>
      <c r="U975" t="s">
        <v>80</v>
      </c>
      <c r="V975" t="s">
        <v>80</v>
      </c>
      <c r="W975" t="s">
        <v>80</v>
      </c>
      <c r="X975" t="s">
        <v>9879</v>
      </c>
      <c r="Y975" t="s">
        <v>80</v>
      </c>
    </row>
    <row r="976" spans="1:25">
      <c r="A976" t="s">
        <v>9880</v>
      </c>
      <c r="B976" t="s">
        <v>5781</v>
      </c>
      <c r="C976" t="s">
        <v>38</v>
      </c>
      <c r="D976" t="s">
        <v>9881</v>
      </c>
      <c r="E976" t="s">
        <v>9882</v>
      </c>
      <c r="F976" t="s">
        <v>9883</v>
      </c>
      <c r="G976" t="s">
        <v>15</v>
      </c>
      <c r="H976" t="s">
        <v>9884</v>
      </c>
      <c r="I976" t="s">
        <v>5796</v>
      </c>
      <c r="J976" t="s">
        <v>5944</v>
      </c>
      <c r="K976" t="s">
        <v>5798</v>
      </c>
      <c r="L976" t="s">
        <v>125</v>
      </c>
      <c r="M976" t="s">
        <v>9885</v>
      </c>
      <c r="N976" t="s">
        <v>535</v>
      </c>
      <c r="O976" t="s">
        <v>80</v>
      </c>
      <c r="P976" t="s">
        <v>81</v>
      </c>
      <c r="Q976" t="s">
        <v>99</v>
      </c>
      <c r="R976" t="s">
        <v>80</v>
      </c>
      <c r="S976" t="s">
        <v>9886</v>
      </c>
      <c r="T976" t="s">
        <v>6027</v>
      </c>
      <c r="U976" t="s">
        <v>6095</v>
      </c>
      <c r="V976" t="s">
        <v>9887</v>
      </c>
      <c r="W976" t="s">
        <v>80</v>
      </c>
      <c r="X976" t="s">
        <v>9888</v>
      </c>
      <c r="Y976" t="s">
        <v>80</v>
      </c>
    </row>
    <row r="977" spans="1:25">
      <c r="A977" t="s">
        <v>9889</v>
      </c>
      <c r="B977" t="s">
        <v>5781</v>
      </c>
      <c r="C977" t="s">
        <v>38</v>
      </c>
      <c r="D977" t="s">
        <v>9890</v>
      </c>
      <c r="E977" t="s">
        <v>9891</v>
      </c>
      <c r="F977" t="s">
        <v>9892</v>
      </c>
      <c r="G977" t="s">
        <v>15</v>
      </c>
      <c r="H977" t="s">
        <v>9893</v>
      </c>
      <c r="I977" t="s">
        <v>5796</v>
      </c>
      <c r="J977" t="s">
        <v>5966</v>
      </c>
      <c r="K977" t="s">
        <v>5945</v>
      </c>
      <c r="L977" t="s">
        <v>77</v>
      </c>
      <c r="M977" t="s">
        <v>622</v>
      </c>
      <c r="N977" t="s">
        <v>392</v>
      </c>
      <c r="O977" t="s">
        <v>80</v>
      </c>
      <c r="P977" t="s">
        <v>4621</v>
      </c>
      <c r="Q977" t="s">
        <v>82</v>
      </c>
      <c r="R977" t="s">
        <v>80</v>
      </c>
      <c r="S977" t="s">
        <v>9894</v>
      </c>
      <c r="T977" t="s">
        <v>5801</v>
      </c>
      <c r="U977" t="s">
        <v>9895</v>
      </c>
      <c r="V977" t="s">
        <v>9896</v>
      </c>
      <c r="W977" t="s">
        <v>80</v>
      </c>
      <c r="X977" t="s">
        <v>9897</v>
      </c>
      <c r="Y977" t="s">
        <v>80</v>
      </c>
    </row>
    <row r="978" spans="1:25">
      <c r="A978" t="s">
        <v>9898</v>
      </c>
      <c r="B978" t="s">
        <v>5781</v>
      </c>
      <c r="C978" t="s">
        <v>38</v>
      </c>
      <c r="D978" t="s">
        <v>9899</v>
      </c>
      <c r="E978" t="s">
        <v>9900</v>
      </c>
      <c r="F978" t="s">
        <v>9901</v>
      </c>
      <c r="G978" t="s">
        <v>15</v>
      </c>
      <c r="H978" t="s">
        <v>9902</v>
      </c>
      <c r="I978" t="s">
        <v>5796</v>
      </c>
      <c r="J978" t="s">
        <v>2406</v>
      </c>
      <c r="K978" t="s">
        <v>5945</v>
      </c>
      <c r="L978" t="s">
        <v>77</v>
      </c>
      <c r="M978" t="s">
        <v>9903</v>
      </c>
      <c r="N978" t="s">
        <v>112</v>
      </c>
      <c r="O978" t="s">
        <v>80</v>
      </c>
      <c r="P978" t="s">
        <v>113</v>
      </c>
      <c r="Q978" t="s">
        <v>82</v>
      </c>
      <c r="R978" t="s">
        <v>80</v>
      </c>
      <c r="S978" t="s">
        <v>9903</v>
      </c>
      <c r="T978" t="s">
        <v>7798</v>
      </c>
      <c r="U978" t="s">
        <v>9904</v>
      </c>
      <c r="V978" t="s">
        <v>80</v>
      </c>
      <c r="W978" t="s">
        <v>80</v>
      </c>
      <c r="X978" t="s">
        <v>9905</v>
      </c>
      <c r="Y978" t="s">
        <v>9906</v>
      </c>
    </row>
    <row r="979" spans="1:25">
      <c r="A979" t="s">
        <v>9907</v>
      </c>
      <c r="B979" t="s">
        <v>5781</v>
      </c>
      <c r="C979" t="s">
        <v>38</v>
      </c>
      <c r="D979" t="s">
        <v>9908</v>
      </c>
      <c r="E979" t="s">
        <v>9909</v>
      </c>
      <c r="F979" t="s">
        <v>9910</v>
      </c>
      <c r="G979" t="s">
        <v>15</v>
      </c>
      <c r="H979" t="s">
        <v>9911</v>
      </c>
      <c r="I979" t="s">
        <v>5796</v>
      </c>
      <c r="J979" t="s">
        <v>9912</v>
      </c>
      <c r="K979" t="s">
        <v>9913</v>
      </c>
      <c r="L979" t="s">
        <v>125</v>
      </c>
      <c r="M979" t="s">
        <v>9914</v>
      </c>
      <c r="N979" t="s">
        <v>646</v>
      </c>
      <c r="O979" t="s">
        <v>677</v>
      </c>
      <c r="P979" t="s">
        <v>81</v>
      </c>
      <c r="Q979" t="s">
        <v>99</v>
      </c>
      <c r="R979" t="s">
        <v>9915</v>
      </c>
      <c r="S979" t="s">
        <v>9916</v>
      </c>
      <c r="T979" t="s">
        <v>80</v>
      </c>
      <c r="U979" t="s">
        <v>80</v>
      </c>
      <c r="V979" t="s">
        <v>80</v>
      </c>
      <c r="W979" t="s">
        <v>2368</v>
      </c>
      <c r="X979" t="s">
        <v>9917</v>
      </c>
      <c r="Y979" t="s">
        <v>9918</v>
      </c>
    </row>
    <row r="980" spans="1:25">
      <c r="A980" t="s">
        <v>9919</v>
      </c>
      <c r="B980" t="s">
        <v>5781</v>
      </c>
      <c r="C980" t="s">
        <v>38</v>
      </c>
      <c r="D980" t="s">
        <v>9920</v>
      </c>
      <c r="E980" t="s">
        <v>9921</v>
      </c>
      <c r="F980" t="s">
        <v>9922</v>
      </c>
      <c r="G980" t="s">
        <v>15</v>
      </c>
      <c r="H980" t="s">
        <v>9923</v>
      </c>
      <c r="I980" t="s">
        <v>93</v>
      </c>
      <c r="J980" t="s">
        <v>473</v>
      </c>
      <c r="K980" t="s">
        <v>9924</v>
      </c>
      <c r="L980" t="s">
        <v>77</v>
      </c>
      <c r="M980" t="s">
        <v>643</v>
      </c>
      <c r="N980" t="s">
        <v>9925</v>
      </c>
      <c r="O980" t="s">
        <v>80</v>
      </c>
      <c r="P980" t="s">
        <v>113</v>
      </c>
      <c r="Q980" t="s">
        <v>114</v>
      </c>
      <c r="R980" t="s">
        <v>80</v>
      </c>
      <c r="S980" t="s">
        <v>9926</v>
      </c>
      <c r="T980" t="s">
        <v>80</v>
      </c>
      <c r="U980" t="s">
        <v>80</v>
      </c>
      <c r="V980" t="s">
        <v>80</v>
      </c>
      <c r="W980" t="s">
        <v>80</v>
      </c>
      <c r="X980" t="s">
        <v>9927</v>
      </c>
      <c r="Y980" t="s">
        <v>80</v>
      </c>
    </row>
    <row r="981" spans="1:25">
      <c r="A981" t="s">
        <v>9928</v>
      </c>
      <c r="B981" t="s">
        <v>5781</v>
      </c>
      <c r="C981" t="s">
        <v>38</v>
      </c>
      <c r="D981" t="s">
        <v>9929</v>
      </c>
      <c r="E981" t="s">
        <v>9930</v>
      </c>
      <c r="F981" t="s">
        <v>9931</v>
      </c>
      <c r="G981" t="s">
        <v>15</v>
      </c>
      <c r="H981" t="s">
        <v>4533</v>
      </c>
      <c r="I981" t="s">
        <v>5796</v>
      </c>
      <c r="J981" t="s">
        <v>2406</v>
      </c>
      <c r="K981" t="s">
        <v>6531</v>
      </c>
      <c r="L981" t="s">
        <v>77</v>
      </c>
      <c r="M981" t="s">
        <v>643</v>
      </c>
      <c r="N981" t="s">
        <v>221</v>
      </c>
      <c r="O981" t="s">
        <v>254</v>
      </c>
      <c r="P981" t="s">
        <v>200</v>
      </c>
      <c r="Q981" t="s">
        <v>99</v>
      </c>
      <c r="R981" t="s">
        <v>9932</v>
      </c>
      <c r="S981" t="s">
        <v>1077</v>
      </c>
      <c r="T981" t="s">
        <v>80</v>
      </c>
      <c r="U981" t="s">
        <v>80</v>
      </c>
      <c r="V981" t="s">
        <v>242</v>
      </c>
      <c r="W981" t="s">
        <v>546</v>
      </c>
      <c r="X981" t="s">
        <v>9933</v>
      </c>
      <c r="Y981" t="s">
        <v>80</v>
      </c>
    </row>
    <row r="982" spans="1:25">
      <c r="A982" t="s">
        <v>9934</v>
      </c>
      <c r="B982" t="s">
        <v>5781</v>
      </c>
      <c r="C982" t="s">
        <v>38</v>
      </c>
      <c r="D982" t="s">
        <v>9935</v>
      </c>
      <c r="E982" t="s">
        <v>9936</v>
      </c>
      <c r="F982" t="s">
        <v>9937</v>
      </c>
      <c r="G982" t="s">
        <v>15</v>
      </c>
      <c r="H982" t="s">
        <v>9938</v>
      </c>
      <c r="I982" t="s">
        <v>93</v>
      </c>
      <c r="J982" t="s">
        <v>1241</v>
      </c>
      <c r="K982" t="s">
        <v>139</v>
      </c>
      <c r="L982" t="s">
        <v>77</v>
      </c>
      <c r="M982" t="s">
        <v>9939</v>
      </c>
      <c r="N982" t="s">
        <v>408</v>
      </c>
      <c r="O982" t="s">
        <v>80</v>
      </c>
      <c r="P982" t="s">
        <v>81</v>
      </c>
      <c r="Q982" t="s">
        <v>99</v>
      </c>
      <c r="R982" t="s">
        <v>80</v>
      </c>
      <c r="S982" t="s">
        <v>1544</v>
      </c>
      <c r="T982" t="s">
        <v>80</v>
      </c>
      <c r="U982" t="s">
        <v>80</v>
      </c>
      <c r="V982" t="s">
        <v>932</v>
      </c>
      <c r="W982" t="s">
        <v>80</v>
      </c>
      <c r="X982" t="s">
        <v>9940</v>
      </c>
      <c r="Y982" t="s">
        <v>80</v>
      </c>
    </row>
    <row r="983" spans="1:25">
      <c r="A983" t="s">
        <v>9941</v>
      </c>
      <c r="B983" t="s">
        <v>5781</v>
      </c>
      <c r="C983" t="s">
        <v>38</v>
      </c>
      <c r="D983" t="s">
        <v>9942</v>
      </c>
      <c r="E983" t="s">
        <v>9943</v>
      </c>
      <c r="F983" t="s">
        <v>9944</v>
      </c>
      <c r="G983" t="s">
        <v>15</v>
      </c>
      <c r="H983" t="s">
        <v>9945</v>
      </c>
      <c r="I983" t="s">
        <v>93</v>
      </c>
      <c r="J983" t="s">
        <v>362</v>
      </c>
      <c r="K983" t="s">
        <v>139</v>
      </c>
      <c r="L983" t="s">
        <v>77</v>
      </c>
      <c r="M983" t="s">
        <v>9308</v>
      </c>
      <c r="N983" t="s">
        <v>392</v>
      </c>
      <c r="O983" t="s">
        <v>80</v>
      </c>
      <c r="P983" t="s">
        <v>81</v>
      </c>
      <c r="Q983" t="s">
        <v>82</v>
      </c>
      <c r="R983" t="s">
        <v>80</v>
      </c>
      <c r="S983" t="s">
        <v>9946</v>
      </c>
      <c r="T983" t="s">
        <v>80</v>
      </c>
      <c r="U983" t="s">
        <v>80</v>
      </c>
      <c r="V983" t="s">
        <v>80</v>
      </c>
      <c r="W983" t="s">
        <v>80</v>
      </c>
      <c r="X983" t="s">
        <v>9947</v>
      </c>
      <c r="Y983" t="s">
        <v>80</v>
      </c>
    </row>
    <row r="984" spans="1:25">
      <c r="A984" t="s">
        <v>9948</v>
      </c>
      <c r="B984" t="s">
        <v>5781</v>
      </c>
      <c r="C984" t="s">
        <v>38</v>
      </c>
      <c r="D984" t="s">
        <v>9949</v>
      </c>
      <c r="E984" t="s">
        <v>9950</v>
      </c>
      <c r="F984" t="s">
        <v>9951</v>
      </c>
      <c r="G984" t="s">
        <v>31</v>
      </c>
      <c r="H984" t="s">
        <v>9952</v>
      </c>
      <c r="I984" t="s">
        <v>93</v>
      </c>
      <c r="J984" t="s">
        <v>2470</v>
      </c>
      <c r="K984" t="s">
        <v>3631</v>
      </c>
      <c r="L984" t="s">
        <v>125</v>
      </c>
      <c r="M984" t="s">
        <v>296</v>
      </c>
      <c r="N984" t="s">
        <v>3396</v>
      </c>
      <c r="O984" t="s">
        <v>80</v>
      </c>
      <c r="P984" t="s">
        <v>81</v>
      </c>
      <c r="Q984" t="s">
        <v>82</v>
      </c>
      <c r="R984" t="s">
        <v>80</v>
      </c>
      <c r="S984" t="s">
        <v>9953</v>
      </c>
      <c r="T984" t="s">
        <v>80</v>
      </c>
      <c r="U984" t="s">
        <v>80</v>
      </c>
      <c r="V984" t="s">
        <v>80</v>
      </c>
      <c r="W984" t="s">
        <v>80</v>
      </c>
      <c r="X984" t="s">
        <v>9954</v>
      </c>
      <c r="Y984" t="s">
        <v>80</v>
      </c>
    </row>
    <row r="985" spans="1:25">
      <c r="A985" t="s">
        <v>9955</v>
      </c>
      <c r="B985" t="s">
        <v>5781</v>
      </c>
      <c r="C985" t="s">
        <v>38</v>
      </c>
      <c r="D985" t="s">
        <v>9956</v>
      </c>
      <c r="E985" t="s">
        <v>9957</v>
      </c>
      <c r="F985" t="s">
        <v>9958</v>
      </c>
      <c r="G985" t="s">
        <v>15</v>
      </c>
      <c r="H985" t="s">
        <v>9959</v>
      </c>
      <c r="I985" t="s">
        <v>5796</v>
      </c>
      <c r="J985" t="s">
        <v>6147</v>
      </c>
      <c r="K985" t="s">
        <v>5945</v>
      </c>
      <c r="L985" t="s">
        <v>77</v>
      </c>
      <c r="M985" t="s">
        <v>9960</v>
      </c>
      <c r="N985" t="s">
        <v>3588</v>
      </c>
      <c r="O985" t="s">
        <v>2691</v>
      </c>
      <c r="P985" t="s">
        <v>81</v>
      </c>
      <c r="Q985" t="s">
        <v>82</v>
      </c>
      <c r="R985" t="s">
        <v>80</v>
      </c>
      <c r="S985" t="s">
        <v>4584</v>
      </c>
      <c r="T985" t="s">
        <v>5851</v>
      </c>
      <c r="U985" t="s">
        <v>9961</v>
      </c>
      <c r="V985" t="s">
        <v>6147</v>
      </c>
      <c r="W985" t="s">
        <v>80</v>
      </c>
      <c r="X985" t="s">
        <v>9962</v>
      </c>
      <c r="Y985" t="s">
        <v>80</v>
      </c>
    </row>
    <row r="986" spans="1:25">
      <c r="A986" t="s">
        <v>9963</v>
      </c>
      <c r="B986" t="s">
        <v>5781</v>
      </c>
      <c r="C986" t="s">
        <v>38</v>
      </c>
      <c r="D986" t="s">
        <v>9964</v>
      </c>
      <c r="E986" t="s">
        <v>9965</v>
      </c>
      <c r="F986" t="s">
        <v>9966</v>
      </c>
      <c r="G986" t="s">
        <v>15</v>
      </c>
      <c r="H986" t="s">
        <v>9967</v>
      </c>
      <c r="I986" t="s">
        <v>5796</v>
      </c>
      <c r="J986" t="s">
        <v>9766</v>
      </c>
      <c r="K986" t="s">
        <v>9968</v>
      </c>
      <c r="L986" t="s">
        <v>609</v>
      </c>
      <c r="M986" t="s">
        <v>9969</v>
      </c>
      <c r="N986" t="s">
        <v>1778</v>
      </c>
      <c r="O986" t="s">
        <v>9768</v>
      </c>
      <c r="P986" t="s">
        <v>113</v>
      </c>
      <c r="Q986" t="s">
        <v>142</v>
      </c>
      <c r="R986" t="s">
        <v>9970</v>
      </c>
      <c r="S986" t="s">
        <v>9969</v>
      </c>
      <c r="T986" t="s">
        <v>5825</v>
      </c>
      <c r="U986" t="s">
        <v>9971</v>
      </c>
      <c r="V986" t="s">
        <v>9972</v>
      </c>
      <c r="W986" t="s">
        <v>9973</v>
      </c>
      <c r="X986" t="s">
        <v>9974</v>
      </c>
      <c r="Y986" t="s">
        <v>9974</v>
      </c>
    </row>
    <row r="987" spans="1:25">
      <c r="A987" t="s">
        <v>9975</v>
      </c>
      <c r="B987" t="s">
        <v>5781</v>
      </c>
      <c r="C987" t="s">
        <v>38</v>
      </c>
      <c r="D987" t="s">
        <v>9976</v>
      </c>
      <c r="E987" t="s">
        <v>9977</v>
      </c>
      <c r="F987" t="s">
        <v>9978</v>
      </c>
      <c r="G987" t="s">
        <v>15</v>
      </c>
      <c r="H987" t="s">
        <v>9979</v>
      </c>
      <c r="I987" t="s">
        <v>93</v>
      </c>
      <c r="J987" t="s">
        <v>1608</v>
      </c>
      <c r="K987" t="s">
        <v>940</v>
      </c>
      <c r="L987" t="s">
        <v>77</v>
      </c>
      <c r="M987" t="s">
        <v>1469</v>
      </c>
      <c r="N987" t="s">
        <v>9980</v>
      </c>
      <c r="O987" t="s">
        <v>1471</v>
      </c>
      <c r="P987" t="s">
        <v>113</v>
      </c>
      <c r="Q987" t="s">
        <v>114</v>
      </c>
      <c r="R987" t="s">
        <v>80</v>
      </c>
      <c r="S987" t="s">
        <v>9981</v>
      </c>
      <c r="T987" t="s">
        <v>5988</v>
      </c>
      <c r="U987" t="s">
        <v>253</v>
      </c>
      <c r="V987" t="s">
        <v>4604</v>
      </c>
      <c r="W987" t="s">
        <v>4116</v>
      </c>
      <c r="X987" t="s">
        <v>9982</v>
      </c>
      <c r="Y987" t="s">
        <v>9983</v>
      </c>
    </row>
    <row r="988" spans="1:25">
      <c r="A988" t="s">
        <v>9984</v>
      </c>
      <c r="B988" t="s">
        <v>5781</v>
      </c>
      <c r="C988" t="s">
        <v>38</v>
      </c>
      <c r="D988" t="s">
        <v>9985</v>
      </c>
      <c r="E988" t="s">
        <v>9986</v>
      </c>
      <c r="F988" t="s">
        <v>9987</v>
      </c>
      <c r="G988" t="s">
        <v>15</v>
      </c>
      <c r="H988" t="s">
        <v>431</v>
      </c>
      <c r="I988" t="s">
        <v>93</v>
      </c>
      <c r="J988" t="s">
        <v>1608</v>
      </c>
      <c r="K988" t="s">
        <v>940</v>
      </c>
      <c r="L988" t="s">
        <v>77</v>
      </c>
      <c r="M988" t="s">
        <v>882</v>
      </c>
      <c r="N988" t="s">
        <v>581</v>
      </c>
      <c r="O988" t="s">
        <v>80</v>
      </c>
      <c r="P988" t="s">
        <v>4621</v>
      </c>
      <c r="Q988" t="s">
        <v>82</v>
      </c>
      <c r="R988" t="s">
        <v>80</v>
      </c>
      <c r="S988" t="s">
        <v>9988</v>
      </c>
      <c r="T988" t="s">
        <v>80</v>
      </c>
      <c r="U988" t="s">
        <v>80</v>
      </c>
      <c r="V988" t="s">
        <v>80</v>
      </c>
      <c r="W988" t="s">
        <v>80</v>
      </c>
      <c r="X988" t="s">
        <v>9989</v>
      </c>
      <c r="Y988" t="s">
        <v>80</v>
      </c>
    </row>
    <row r="989" spans="1:25">
      <c r="A989" t="s">
        <v>9990</v>
      </c>
      <c r="B989" t="s">
        <v>5781</v>
      </c>
      <c r="C989" t="s">
        <v>38</v>
      </c>
      <c r="D989" t="s">
        <v>9991</v>
      </c>
      <c r="E989" t="s">
        <v>9992</v>
      </c>
      <c r="F989" t="s">
        <v>9993</v>
      </c>
      <c r="G989" t="s">
        <v>15</v>
      </c>
      <c r="H989" t="s">
        <v>9994</v>
      </c>
      <c r="I989" t="s">
        <v>5796</v>
      </c>
      <c r="J989" t="s">
        <v>373</v>
      </c>
      <c r="K989" t="s">
        <v>1364</v>
      </c>
      <c r="L989" t="s">
        <v>77</v>
      </c>
      <c r="M989" t="s">
        <v>419</v>
      </c>
      <c r="N989" t="s">
        <v>4089</v>
      </c>
      <c r="O989" t="s">
        <v>310</v>
      </c>
      <c r="P989" t="s">
        <v>113</v>
      </c>
      <c r="Q989" t="s">
        <v>142</v>
      </c>
      <c r="R989" t="s">
        <v>80</v>
      </c>
      <c r="S989" t="s">
        <v>9995</v>
      </c>
      <c r="T989" t="s">
        <v>2411</v>
      </c>
      <c r="U989" t="s">
        <v>8390</v>
      </c>
      <c r="V989" t="s">
        <v>373</v>
      </c>
      <c r="W989" t="s">
        <v>80</v>
      </c>
      <c r="X989" t="s">
        <v>9996</v>
      </c>
      <c r="Y989" t="s">
        <v>9997</v>
      </c>
    </row>
    <row r="990" spans="1:25">
      <c r="A990" t="s">
        <v>9998</v>
      </c>
      <c r="B990" t="s">
        <v>5781</v>
      </c>
      <c r="C990" t="s">
        <v>38</v>
      </c>
      <c r="D990" t="s">
        <v>9999</v>
      </c>
      <c r="E990" t="s">
        <v>10000</v>
      </c>
      <c r="F990" t="s">
        <v>10001</v>
      </c>
      <c r="G990" t="s">
        <v>31</v>
      </c>
      <c r="H990" t="s">
        <v>7485</v>
      </c>
      <c r="I990" t="s">
        <v>5796</v>
      </c>
      <c r="J990" t="s">
        <v>5966</v>
      </c>
      <c r="K990" t="s">
        <v>5945</v>
      </c>
      <c r="L990" t="s">
        <v>77</v>
      </c>
      <c r="M990" t="s">
        <v>1269</v>
      </c>
      <c r="N990" t="s">
        <v>243</v>
      </c>
      <c r="O990" t="s">
        <v>773</v>
      </c>
      <c r="P990" t="s">
        <v>81</v>
      </c>
      <c r="Q990" t="s">
        <v>142</v>
      </c>
      <c r="R990" t="s">
        <v>10002</v>
      </c>
      <c r="S990" t="s">
        <v>10003</v>
      </c>
      <c r="T990" t="s">
        <v>10004</v>
      </c>
      <c r="U990" t="s">
        <v>243</v>
      </c>
      <c r="V990" t="s">
        <v>10005</v>
      </c>
      <c r="W990" t="s">
        <v>10006</v>
      </c>
      <c r="X990" t="s">
        <v>10007</v>
      </c>
      <c r="Y990" t="s">
        <v>10008</v>
      </c>
    </row>
    <row r="991" spans="1:25">
      <c r="A991" t="s">
        <v>10009</v>
      </c>
      <c r="B991" t="s">
        <v>5781</v>
      </c>
      <c r="C991" t="s">
        <v>38</v>
      </c>
      <c r="D991" t="s">
        <v>10010</v>
      </c>
      <c r="E991" t="s">
        <v>10011</v>
      </c>
      <c r="F991" t="s">
        <v>10012</v>
      </c>
      <c r="G991" t="s">
        <v>15</v>
      </c>
      <c r="H991" t="s">
        <v>10013</v>
      </c>
      <c r="I991" t="s">
        <v>5796</v>
      </c>
      <c r="J991" t="s">
        <v>5966</v>
      </c>
      <c r="K991" t="s">
        <v>2407</v>
      </c>
      <c r="L991" t="s">
        <v>125</v>
      </c>
      <c r="M991" t="s">
        <v>9242</v>
      </c>
      <c r="N991" t="s">
        <v>253</v>
      </c>
      <c r="O991" t="s">
        <v>310</v>
      </c>
      <c r="P991" t="s">
        <v>81</v>
      </c>
      <c r="Q991" t="s">
        <v>99</v>
      </c>
      <c r="R991" t="s">
        <v>10014</v>
      </c>
      <c r="S991" t="s">
        <v>10015</v>
      </c>
      <c r="T991" t="s">
        <v>6027</v>
      </c>
      <c r="U991" t="s">
        <v>253</v>
      </c>
      <c r="V991" t="s">
        <v>338</v>
      </c>
      <c r="W991" t="s">
        <v>10016</v>
      </c>
      <c r="X991" t="s">
        <v>10017</v>
      </c>
      <c r="Y991" t="s">
        <v>10018</v>
      </c>
    </row>
    <row r="992" spans="1:25">
      <c r="A992" t="s">
        <v>10019</v>
      </c>
      <c r="B992" t="s">
        <v>5781</v>
      </c>
      <c r="C992" t="s">
        <v>38</v>
      </c>
      <c r="D992" t="s">
        <v>10020</v>
      </c>
      <c r="E992" t="s">
        <v>10021</v>
      </c>
      <c r="F992" t="s">
        <v>10022</v>
      </c>
      <c r="G992" t="s">
        <v>15</v>
      </c>
      <c r="H992" t="s">
        <v>10023</v>
      </c>
      <c r="I992" t="s">
        <v>93</v>
      </c>
      <c r="J992" t="s">
        <v>9135</v>
      </c>
      <c r="K992" t="s">
        <v>10024</v>
      </c>
      <c r="L992" t="s">
        <v>125</v>
      </c>
      <c r="M992" t="s">
        <v>10025</v>
      </c>
      <c r="N992" t="s">
        <v>375</v>
      </c>
      <c r="O992" t="s">
        <v>80</v>
      </c>
      <c r="P992" t="s">
        <v>81</v>
      </c>
      <c r="Q992" t="s">
        <v>82</v>
      </c>
      <c r="R992" t="s">
        <v>10026</v>
      </c>
      <c r="S992" t="s">
        <v>10027</v>
      </c>
      <c r="T992" t="s">
        <v>3079</v>
      </c>
      <c r="U992" t="s">
        <v>10028</v>
      </c>
      <c r="V992" t="s">
        <v>1386</v>
      </c>
      <c r="W992" t="s">
        <v>80</v>
      </c>
      <c r="X992" t="s">
        <v>10029</v>
      </c>
      <c r="Y992" t="s">
        <v>80</v>
      </c>
    </row>
    <row r="993" spans="1:25">
      <c r="A993" t="s">
        <v>10030</v>
      </c>
      <c r="B993" t="s">
        <v>5781</v>
      </c>
      <c r="C993" t="s">
        <v>38</v>
      </c>
      <c r="D993" t="s">
        <v>10031</v>
      </c>
      <c r="E993" t="s">
        <v>10032</v>
      </c>
      <c r="F993" t="s">
        <v>10033</v>
      </c>
      <c r="G993" t="s">
        <v>31</v>
      </c>
      <c r="H993" t="s">
        <v>10034</v>
      </c>
      <c r="I993" t="s">
        <v>93</v>
      </c>
      <c r="J993" t="s">
        <v>1089</v>
      </c>
      <c r="K993" t="s">
        <v>3631</v>
      </c>
      <c r="L993" t="s">
        <v>77</v>
      </c>
      <c r="M993" t="s">
        <v>10035</v>
      </c>
      <c r="N993" t="s">
        <v>3934</v>
      </c>
      <c r="O993" t="s">
        <v>1752</v>
      </c>
      <c r="P993" t="s">
        <v>81</v>
      </c>
      <c r="Q993" t="s">
        <v>142</v>
      </c>
      <c r="R993" t="s">
        <v>10036</v>
      </c>
      <c r="S993" t="s">
        <v>10037</v>
      </c>
      <c r="T993" t="s">
        <v>10038</v>
      </c>
      <c r="U993" t="s">
        <v>80</v>
      </c>
      <c r="V993" t="s">
        <v>3312</v>
      </c>
      <c r="W993" t="s">
        <v>354</v>
      </c>
      <c r="X993" t="s">
        <v>10039</v>
      </c>
      <c r="Y993" t="s">
        <v>10040</v>
      </c>
    </row>
    <row r="994" ht="256.5" spans="1:25">
      <c r="A994" t="s">
        <v>10041</v>
      </c>
      <c r="B994" t="s">
        <v>5781</v>
      </c>
      <c r="C994" t="s">
        <v>38</v>
      </c>
      <c r="D994" t="s">
        <v>10042</v>
      </c>
      <c r="E994" t="s">
        <v>9794</v>
      </c>
      <c r="F994" t="s">
        <v>10043</v>
      </c>
      <c r="G994" t="s">
        <v>15</v>
      </c>
      <c r="H994" t="s">
        <v>122</v>
      </c>
      <c r="I994" t="s">
        <v>93</v>
      </c>
      <c r="J994" t="s">
        <v>2406</v>
      </c>
      <c r="K994" t="s">
        <v>2407</v>
      </c>
      <c r="L994" t="s">
        <v>125</v>
      </c>
      <c r="M994" t="s">
        <v>10044</v>
      </c>
      <c r="N994" t="s">
        <v>199</v>
      </c>
      <c r="O994" t="s">
        <v>10045</v>
      </c>
      <c r="P994" t="s">
        <v>81</v>
      </c>
      <c r="Q994" t="s">
        <v>99</v>
      </c>
      <c r="R994" t="s">
        <v>10046</v>
      </c>
      <c r="S994" t="s">
        <v>10047</v>
      </c>
      <c r="T994" t="s">
        <v>10048</v>
      </c>
      <c r="U994" t="s">
        <v>199</v>
      </c>
      <c r="V994" t="s">
        <v>10049</v>
      </c>
      <c r="W994" t="s">
        <v>172</v>
      </c>
      <c r="X994" s="1" t="s">
        <v>10050</v>
      </c>
      <c r="Y994" t="s">
        <v>10051</v>
      </c>
    </row>
    <row r="995" spans="1:25">
      <c r="A995" t="s">
        <v>10052</v>
      </c>
      <c r="B995" t="s">
        <v>5781</v>
      </c>
      <c r="C995" t="s">
        <v>38</v>
      </c>
      <c r="D995" t="s">
        <v>10053</v>
      </c>
      <c r="E995" t="s">
        <v>10054</v>
      </c>
      <c r="F995" t="s">
        <v>10055</v>
      </c>
      <c r="G995" t="s">
        <v>15</v>
      </c>
      <c r="H995" t="s">
        <v>10056</v>
      </c>
      <c r="I995" t="s">
        <v>93</v>
      </c>
      <c r="J995" t="s">
        <v>294</v>
      </c>
      <c r="K995" t="s">
        <v>2482</v>
      </c>
      <c r="L995" t="s">
        <v>77</v>
      </c>
      <c r="M995" t="s">
        <v>1135</v>
      </c>
      <c r="N995" t="s">
        <v>581</v>
      </c>
      <c r="O995" t="s">
        <v>80</v>
      </c>
      <c r="P995" t="s">
        <v>81</v>
      </c>
      <c r="Q995" t="s">
        <v>99</v>
      </c>
      <c r="R995" t="s">
        <v>10057</v>
      </c>
      <c r="S995" t="s">
        <v>10058</v>
      </c>
      <c r="T995" t="s">
        <v>80</v>
      </c>
      <c r="U995" t="s">
        <v>80</v>
      </c>
      <c r="V995" t="s">
        <v>80</v>
      </c>
      <c r="W995" t="s">
        <v>80</v>
      </c>
      <c r="X995" t="s">
        <v>10059</v>
      </c>
      <c r="Y995" t="s">
        <v>80</v>
      </c>
    </row>
    <row r="996" spans="1:25">
      <c r="A996" t="s">
        <v>10060</v>
      </c>
      <c r="B996" t="s">
        <v>5781</v>
      </c>
      <c r="C996" t="s">
        <v>38</v>
      </c>
      <c r="D996" t="s">
        <v>10061</v>
      </c>
      <c r="E996" t="s">
        <v>10062</v>
      </c>
      <c r="F996" t="s">
        <v>10063</v>
      </c>
      <c r="G996" t="s">
        <v>15</v>
      </c>
      <c r="H996" t="s">
        <v>10064</v>
      </c>
      <c r="I996" t="s">
        <v>93</v>
      </c>
      <c r="J996" t="s">
        <v>94</v>
      </c>
      <c r="K996" t="s">
        <v>334</v>
      </c>
      <c r="L996" t="s">
        <v>77</v>
      </c>
      <c r="M996" t="s">
        <v>78</v>
      </c>
      <c r="N996" t="s">
        <v>4879</v>
      </c>
      <c r="O996" t="s">
        <v>80</v>
      </c>
      <c r="P996" t="s">
        <v>81</v>
      </c>
      <c r="Q996" t="s">
        <v>142</v>
      </c>
      <c r="R996" t="s">
        <v>80</v>
      </c>
      <c r="S996" t="s">
        <v>958</v>
      </c>
      <c r="T996" t="s">
        <v>80</v>
      </c>
      <c r="U996" t="s">
        <v>80</v>
      </c>
      <c r="V996" t="s">
        <v>80</v>
      </c>
      <c r="W996" t="s">
        <v>80</v>
      </c>
      <c r="X996" t="s">
        <v>10065</v>
      </c>
      <c r="Y996" t="s">
        <v>80</v>
      </c>
    </row>
    <row r="997" spans="1:25">
      <c r="A997" t="s">
        <v>10066</v>
      </c>
      <c r="B997" t="s">
        <v>5781</v>
      </c>
      <c r="C997" t="s">
        <v>38</v>
      </c>
      <c r="D997" t="s">
        <v>10067</v>
      </c>
      <c r="E997" t="s">
        <v>10068</v>
      </c>
      <c r="F997" t="s">
        <v>10069</v>
      </c>
      <c r="G997" t="s">
        <v>15</v>
      </c>
      <c r="H997" t="s">
        <v>8480</v>
      </c>
      <c r="I997" t="s">
        <v>5796</v>
      </c>
      <c r="J997" t="s">
        <v>6006</v>
      </c>
      <c r="K997" t="s">
        <v>2407</v>
      </c>
      <c r="L997" t="s">
        <v>125</v>
      </c>
      <c r="M997" t="s">
        <v>10070</v>
      </c>
      <c r="N997" t="s">
        <v>336</v>
      </c>
      <c r="O997" t="s">
        <v>10071</v>
      </c>
      <c r="P997" t="s">
        <v>81</v>
      </c>
      <c r="Q997" t="s">
        <v>99</v>
      </c>
      <c r="R997" t="s">
        <v>10072</v>
      </c>
      <c r="S997" t="s">
        <v>10073</v>
      </c>
      <c r="T997" t="s">
        <v>6027</v>
      </c>
      <c r="U997" t="s">
        <v>80</v>
      </c>
      <c r="V997" t="s">
        <v>80</v>
      </c>
      <c r="W997" t="s">
        <v>10074</v>
      </c>
      <c r="X997" t="s">
        <v>10075</v>
      </c>
      <c r="Y997" t="s">
        <v>10076</v>
      </c>
    </row>
    <row r="998" spans="1:25">
      <c r="A998" t="s">
        <v>10077</v>
      </c>
      <c r="B998" t="s">
        <v>5781</v>
      </c>
      <c r="C998" t="s">
        <v>38</v>
      </c>
      <c r="D998" t="s">
        <v>10078</v>
      </c>
      <c r="E998" t="s">
        <v>10079</v>
      </c>
      <c r="F998" t="s">
        <v>10080</v>
      </c>
      <c r="G998" t="s">
        <v>15</v>
      </c>
      <c r="H998" t="s">
        <v>10081</v>
      </c>
      <c r="I998" t="s">
        <v>5796</v>
      </c>
      <c r="J998" t="s">
        <v>5966</v>
      </c>
      <c r="K998" t="s">
        <v>2407</v>
      </c>
      <c r="L998" t="s">
        <v>77</v>
      </c>
      <c r="M998" t="s">
        <v>296</v>
      </c>
      <c r="N998" t="s">
        <v>253</v>
      </c>
      <c r="O998" t="s">
        <v>254</v>
      </c>
      <c r="P998" t="s">
        <v>81</v>
      </c>
      <c r="Q998" t="s">
        <v>82</v>
      </c>
      <c r="R998" t="s">
        <v>10082</v>
      </c>
      <c r="S998" t="s">
        <v>10083</v>
      </c>
      <c r="T998" t="s">
        <v>10084</v>
      </c>
      <c r="U998" t="s">
        <v>1094</v>
      </c>
      <c r="V998" t="s">
        <v>80</v>
      </c>
      <c r="W998" t="s">
        <v>10085</v>
      </c>
      <c r="X998" t="s">
        <v>10086</v>
      </c>
      <c r="Y998" t="s">
        <v>10087</v>
      </c>
    </row>
    <row r="999" spans="1:25">
      <c r="A999" t="s">
        <v>10088</v>
      </c>
      <c r="B999" t="s">
        <v>5781</v>
      </c>
      <c r="C999" t="s">
        <v>38</v>
      </c>
      <c r="D999" t="s">
        <v>10089</v>
      </c>
      <c r="E999" t="s">
        <v>10090</v>
      </c>
      <c r="F999" t="s">
        <v>10091</v>
      </c>
      <c r="G999" t="s">
        <v>31</v>
      </c>
      <c r="H999" t="s">
        <v>10092</v>
      </c>
      <c r="I999" t="s">
        <v>93</v>
      </c>
      <c r="J999" t="s">
        <v>10093</v>
      </c>
      <c r="K999" t="s">
        <v>9457</v>
      </c>
      <c r="L999" t="s">
        <v>125</v>
      </c>
      <c r="M999" t="s">
        <v>2589</v>
      </c>
      <c r="N999" t="s">
        <v>4302</v>
      </c>
      <c r="O999" t="s">
        <v>80</v>
      </c>
      <c r="P999" t="s">
        <v>113</v>
      </c>
      <c r="Q999" t="s">
        <v>142</v>
      </c>
      <c r="R999" t="s">
        <v>80</v>
      </c>
      <c r="S999" t="s">
        <v>10094</v>
      </c>
      <c r="T999" t="s">
        <v>80</v>
      </c>
      <c r="U999" t="s">
        <v>80</v>
      </c>
      <c r="V999" t="s">
        <v>80</v>
      </c>
      <c r="W999" t="s">
        <v>80</v>
      </c>
      <c r="X999" t="s">
        <v>10095</v>
      </c>
      <c r="Y999" t="s">
        <v>80</v>
      </c>
    </row>
    <row r="1000" spans="1:25">
      <c r="A1000" t="s">
        <v>10096</v>
      </c>
      <c r="B1000" t="s">
        <v>5781</v>
      </c>
      <c r="C1000" t="s">
        <v>38</v>
      </c>
      <c r="D1000" t="s">
        <v>10097</v>
      </c>
      <c r="E1000" t="s">
        <v>10098</v>
      </c>
      <c r="F1000" t="s">
        <v>10099</v>
      </c>
      <c r="G1000" t="s">
        <v>15</v>
      </c>
      <c r="H1000" t="s">
        <v>10100</v>
      </c>
      <c r="I1000" t="s">
        <v>5796</v>
      </c>
      <c r="J1000" t="s">
        <v>7366</v>
      </c>
      <c r="K1000" t="s">
        <v>9521</v>
      </c>
      <c r="L1000" t="s">
        <v>77</v>
      </c>
      <c r="M1000" t="s">
        <v>10101</v>
      </c>
      <c r="N1000" t="s">
        <v>1778</v>
      </c>
      <c r="O1000" t="s">
        <v>80</v>
      </c>
      <c r="P1000" t="s">
        <v>81</v>
      </c>
      <c r="Q1000" t="s">
        <v>142</v>
      </c>
      <c r="R1000" t="s">
        <v>80</v>
      </c>
      <c r="S1000" t="s">
        <v>10102</v>
      </c>
      <c r="T1000" t="s">
        <v>2248</v>
      </c>
      <c r="U1000" t="s">
        <v>375</v>
      </c>
      <c r="V1000" t="s">
        <v>10103</v>
      </c>
      <c r="W1000" t="s">
        <v>80</v>
      </c>
      <c r="X1000" t="s">
        <v>10104</v>
      </c>
      <c r="Y1000" t="s">
        <v>10105</v>
      </c>
    </row>
    <row r="1001" spans="1:25">
      <c r="A1001" t="s">
        <v>10106</v>
      </c>
      <c r="B1001" t="s">
        <v>5781</v>
      </c>
      <c r="C1001" t="s">
        <v>38</v>
      </c>
      <c r="D1001" t="s">
        <v>10107</v>
      </c>
      <c r="E1001" t="s">
        <v>10108</v>
      </c>
      <c r="F1001" t="s">
        <v>10109</v>
      </c>
      <c r="G1001" t="s">
        <v>15</v>
      </c>
      <c r="H1001" t="s">
        <v>9520</v>
      </c>
      <c r="I1001" t="s">
        <v>93</v>
      </c>
      <c r="J1001" t="s">
        <v>10110</v>
      </c>
      <c r="K1001" t="s">
        <v>10111</v>
      </c>
      <c r="L1001" t="s">
        <v>125</v>
      </c>
      <c r="M1001" t="s">
        <v>419</v>
      </c>
      <c r="N1001" t="s">
        <v>243</v>
      </c>
      <c r="O1001" t="s">
        <v>310</v>
      </c>
      <c r="P1001" t="s">
        <v>81</v>
      </c>
      <c r="Q1001" t="s">
        <v>82</v>
      </c>
      <c r="R1001" t="s">
        <v>80</v>
      </c>
      <c r="S1001" t="s">
        <v>10112</v>
      </c>
      <c r="T1001" t="s">
        <v>5936</v>
      </c>
      <c r="U1001" t="s">
        <v>80</v>
      </c>
      <c r="V1001" t="s">
        <v>80</v>
      </c>
      <c r="W1001" t="s">
        <v>80</v>
      </c>
      <c r="X1001" t="s">
        <v>10113</v>
      </c>
      <c r="Y1001" t="s">
        <v>80</v>
      </c>
    </row>
    <row r="1002" spans="1:25">
      <c r="A1002" t="s">
        <v>10114</v>
      </c>
      <c r="B1002" t="s">
        <v>5781</v>
      </c>
      <c r="C1002" t="s">
        <v>38</v>
      </c>
      <c r="D1002" t="s">
        <v>10115</v>
      </c>
      <c r="E1002" t="s">
        <v>10116</v>
      </c>
      <c r="F1002" t="s">
        <v>10117</v>
      </c>
      <c r="G1002" t="s">
        <v>15</v>
      </c>
      <c r="H1002" t="s">
        <v>10118</v>
      </c>
      <c r="I1002" t="s">
        <v>93</v>
      </c>
      <c r="J1002" t="s">
        <v>373</v>
      </c>
      <c r="K1002" t="s">
        <v>2023</v>
      </c>
      <c r="L1002" t="s">
        <v>125</v>
      </c>
      <c r="M1002" t="s">
        <v>10119</v>
      </c>
      <c r="N1002" t="s">
        <v>233</v>
      </c>
      <c r="O1002" t="s">
        <v>461</v>
      </c>
      <c r="P1002" t="s">
        <v>113</v>
      </c>
      <c r="Q1002" t="s">
        <v>142</v>
      </c>
      <c r="R1002" t="s">
        <v>10120</v>
      </c>
      <c r="S1002" t="s">
        <v>10121</v>
      </c>
      <c r="T1002" t="s">
        <v>172</v>
      </c>
      <c r="U1002" t="s">
        <v>172</v>
      </c>
      <c r="V1002" t="s">
        <v>932</v>
      </c>
      <c r="W1002" t="s">
        <v>80</v>
      </c>
      <c r="X1002" t="s">
        <v>10122</v>
      </c>
      <c r="Y1002" t="s">
        <v>80</v>
      </c>
    </row>
    <row r="1003" spans="1:25">
      <c r="A1003" t="s">
        <v>10123</v>
      </c>
      <c r="B1003" t="s">
        <v>5781</v>
      </c>
      <c r="C1003" t="s">
        <v>38</v>
      </c>
      <c r="D1003" t="s">
        <v>10124</v>
      </c>
      <c r="E1003" t="s">
        <v>10125</v>
      </c>
      <c r="F1003" t="s">
        <v>10126</v>
      </c>
      <c r="G1003" t="s">
        <v>15</v>
      </c>
      <c r="H1003" t="s">
        <v>10127</v>
      </c>
      <c r="I1003" t="s">
        <v>5796</v>
      </c>
      <c r="J1003" t="s">
        <v>10128</v>
      </c>
      <c r="K1003" t="s">
        <v>2407</v>
      </c>
      <c r="L1003" t="s">
        <v>77</v>
      </c>
      <c r="M1003" t="s">
        <v>9695</v>
      </c>
      <c r="N1003" t="s">
        <v>1958</v>
      </c>
      <c r="O1003" t="s">
        <v>80</v>
      </c>
      <c r="P1003" t="s">
        <v>81</v>
      </c>
      <c r="Q1003" t="s">
        <v>99</v>
      </c>
      <c r="R1003" t="s">
        <v>10129</v>
      </c>
      <c r="S1003" t="s">
        <v>10130</v>
      </c>
      <c r="T1003" t="s">
        <v>6027</v>
      </c>
      <c r="U1003" t="s">
        <v>80</v>
      </c>
      <c r="V1003" t="s">
        <v>80</v>
      </c>
      <c r="W1003" t="s">
        <v>811</v>
      </c>
      <c r="X1003" t="s">
        <v>10131</v>
      </c>
      <c r="Y1003" t="s">
        <v>10132</v>
      </c>
    </row>
    <row r="1004" spans="1:25">
      <c r="A1004" t="s">
        <v>10133</v>
      </c>
      <c r="B1004" t="s">
        <v>5781</v>
      </c>
      <c r="C1004" t="s">
        <v>38</v>
      </c>
      <c r="D1004" t="s">
        <v>10134</v>
      </c>
      <c r="E1004" t="s">
        <v>10135</v>
      </c>
      <c r="F1004" t="s">
        <v>10136</v>
      </c>
      <c r="G1004" t="s">
        <v>15</v>
      </c>
      <c r="H1004" t="s">
        <v>7831</v>
      </c>
      <c r="I1004" t="s">
        <v>5796</v>
      </c>
      <c r="J1004" t="s">
        <v>5966</v>
      </c>
      <c r="K1004" t="s">
        <v>5945</v>
      </c>
      <c r="L1004" t="s">
        <v>609</v>
      </c>
      <c r="M1004" t="s">
        <v>10137</v>
      </c>
      <c r="N1004" t="s">
        <v>3623</v>
      </c>
      <c r="O1004" t="s">
        <v>5374</v>
      </c>
      <c r="P1004" t="s">
        <v>81</v>
      </c>
      <c r="Q1004" t="s">
        <v>99</v>
      </c>
      <c r="R1004" t="s">
        <v>10138</v>
      </c>
      <c r="S1004" t="s">
        <v>10139</v>
      </c>
      <c r="T1004" t="s">
        <v>5936</v>
      </c>
      <c r="U1004" t="s">
        <v>10140</v>
      </c>
      <c r="V1004" t="s">
        <v>10141</v>
      </c>
      <c r="W1004" t="s">
        <v>10142</v>
      </c>
      <c r="X1004" t="s">
        <v>10143</v>
      </c>
      <c r="Y1004" t="s">
        <v>10144</v>
      </c>
    </row>
    <row r="1005" spans="1:25">
      <c r="A1005" t="s">
        <v>10145</v>
      </c>
      <c r="B1005" t="s">
        <v>5781</v>
      </c>
      <c r="C1005" t="s">
        <v>38</v>
      </c>
      <c r="D1005" t="s">
        <v>10146</v>
      </c>
      <c r="E1005" t="s">
        <v>10147</v>
      </c>
      <c r="F1005" t="s">
        <v>10148</v>
      </c>
      <c r="G1005" t="s">
        <v>15</v>
      </c>
      <c r="H1005" t="s">
        <v>10149</v>
      </c>
      <c r="I1005" t="s">
        <v>93</v>
      </c>
      <c r="J1005" t="s">
        <v>2022</v>
      </c>
      <c r="K1005" t="s">
        <v>555</v>
      </c>
      <c r="L1005" t="s">
        <v>125</v>
      </c>
      <c r="M1005" t="s">
        <v>1269</v>
      </c>
      <c r="N1005" t="s">
        <v>258</v>
      </c>
      <c r="O1005" t="s">
        <v>80</v>
      </c>
      <c r="P1005" t="s">
        <v>81</v>
      </c>
      <c r="Q1005" t="s">
        <v>82</v>
      </c>
      <c r="R1005" t="s">
        <v>80</v>
      </c>
      <c r="S1005" t="s">
        <v>10150</v>
      </c>
      <c r="T1005" t="s">
        <v>80</v>
      </c>
      <c r="U1005" t="s">
        <v>80</v>
      </c>
      <c r="V1005" t="s">
        <v>80</v>
      </c>
      <c r="W1005" t="s">
        <v>80</v>
      </c>
      <c r="X1005" t="s">
        <v>10151</v>
      </c>
      <c r="Y1005" t="s">
        <v>10152</v>
      </c>
    </row>
    <row r="1006" spans="1:25">
      <c r="A1006" t="s">
        <v>10153</v>
      </c>
      <c r="B1006" t="s">
        <v>5781</v>
      </c>
      <c r="C1006" t="s">
        <v>38</v>
      </c>
      <c r="D1006" t="s">
        <v>10154</v>
      </c>
      <c r="E1006" t="s">
        <v>7774</v>
      </c>
      <c r="F1006" t="s">
        <v>10155</v>
      </c>
      <c r="G1006" t="s">
        <v>15</v>
      </c>
      <c r="H1006" t="s">
        <v>10156</v>
      </c>
      <c r="I1006" t="s">
        <v>5796</v>
      </c>
      <c r="J1006" t="s">
        <v>5860</v>
      </c>
      <c r="K1006" t="s">
        <v>5798</v>
      </c>
      <c r="L1006" t="s">
        <v>125</v>
      </c>
      <c r="M1006" t="s">
        <v>10157</v>
      </c>
      <c r="N1006" t="s">
        <v>535</v>
      </c>
      <c r="O1006" t="s">
        <v>80</v>
      </c>
      <c r="P1006" t="s">
        <v>200</v>
      </c>
      <c r="Q1006" t="s">
        <v>99</v>
      </c>
      <c r="R1006" t="s">
        <v>10158</v>
      </c>
      <c r="S1006" t="s">
        <v>10159</v>
      </c>
      <c r="T1006" t="s">
        <v>10160</v>
      </c>
      <c r="U1006" t="s">
        <v>535</v>
      </c>
      <c r="V1006" t="s">
        <v>80</v>
      </c>
      <c r="W1006" t="s">
        <v>4306</v>
      </c>
      <c r="X1006" t="s">
        <v>10161</v>
      </c>
      <c r="Y1006" t="s">
        <v>10162</v>
      </c>
    </row>
    <row r="1007" spans="1:25">
      <c r="A1007" t="s">
        <v>10163</v>
      </c>
      <c r="B1007" t="s">
        <v>5781</v>
      </c>
      <c r="C1007" t="s">
        <v>38</v>
      </c>
      <c r="D1007" t="s">
        <v>10164</v>
      </c>
      <c r="E1007" t="s">
        <v>10165</v>
      </c>
      <c r="F1007" t="s">
        <v>10166</v>
      </c>
      <c r="G1007" t="s">
        <v>15</v>
      </c>
      <c r="H1007" t="s">
        <v>10167</v>
      </c>
      <c r="I1007" t="s">
        <v>5796</v>
      </c>
      <c r="J1007" t="s">
        <v>373</v>
      </c>
      <c r="K1007" t="s">
        <v>2407</v>
      </c>
      <c r="L1007" t="s">
        <v>125</v>
      </c>
      <c r="M1007" t="s">
        <v>3955</v>
      </c>
      <c r="N1007" t="s">
        <v>7084</v>
      </c>
      <c r="O1007" t="s">
        <v>80</v>
      </c>
      <c r="P1007" t="s">
        <v>113</v>
      </c>
      <c r="Q1007" t="s">
        <v>142</v>
      </c>
      <c r="R1007" t="s">
        <v>80</v>
      </c>
      <c r="S1007" t="s">
        <v>10168</v>
      </c>
      <c r="T1007" t="s">
        <v>80</v>
      </c>
      <c r="U1007" t="s">
        <v>80</v>
      </c>
      <c r="V1007" t="s">
        <v>80</v>
      </c>
      <c r="W1007" t="s">
        <v>80</v>
      </c>
      <c r="X1007" t="s">
        <v>10169</v>
      </c>
      <c r="Y1007" t="s">
        <v>80</v>
      </c>
    </row>
    <row r="1008" spans="1:25">
      <c r="A1008" t="s">
        <v>10170</v>
      </c>
      <c r="B1008" t="s">
        <v>5781</v>
      </c>
      <c r="C1008" t="s">
        <v>38</v>
      </c>
      <c r="D1008" t="s">
        <v>10171</v>
      </c>
      <c r="E1008" t="s">
        <v>10172</v>
      </c>
      <c r="F1008" t="s">
        <v>10173</v>
      </c>
      <c r="G1008" t="s">
        <v>15</v>
      </c>
      <c r="H1008" t="s">
        <v>10174</v>
      </c>
      <c r="I1008" t="s">
        <v>93</v>
      </c>
      <c r="J1008" t="s">
        <v>1363</v>
      </c>
      <c r="K1008" t="s">
        <v>1068</v>
      </c>
      <c r="L1008" t="s">
        <v>77</v>
      </c>
      <c r="M1008" t="s">
        <v>498</v>
      </c>
      <c r="N1008" t="s">
        <v>253</v>
      </c>
      <c r="O1008" t="s">
        <v>269</v>
      </c>
      <c r="P1008" t="s">
        <v>81</v>
      </c>
      <c r="Q1008" t="s">
        <v>99</v>
      </c>
      <c r="R1008" t="s">
        <v>10175</v>
      </c>
      <c r="S1008" t="s">
        <v>10176</v>
      </c>
      <c r="T1008" t="s">
        <v>80</v>
      </c>
      <c r="U1008" t="s">
        <v>80</v>
      </c>
      <c r="V1008" t="s">
        <v>2695</v>
      </c>
      <c r="W1008" t="s">
        <v>6234</v>
      </c>
      <c r="X1008" t="s">
        <v>10177</v>
      </c>
      <c r="Y1008" t="s">
        <v>10178</v>
      </c>
    </row>
    <row r="1009" spans="1:25">
      <c r="A1009" t="s">
        <v>10179</v>
      </c>
      <c r="B1009" t="s">
        <v>5781</v>
      </c>
      <c r="C1009" t="s">
        <v>38</v>
      </c>
      <c r="D1009" t="s">
        <v>10180</v>
      </c>
      <c r="E1009" t="s">
        <v>10181</v>
      </c>
      <c r="F1009" t="s">
        <v>10182</v>
      </c>
      <c r="G1009" t="s">
        <v>15</v>
      </c>
      <c r="H1009" t="s">
        <v>10183</v>
      </c>
      <c r="I1009" t="s">
        <v>5834</v>
      </c>
      <c r="J1009" t="s">
        <v>10184</v>
      </c>
      <c r="K1009" t="s">
        <v>5835</v>
      </c>
      <c r="L1009" t="s">
        <v>77</v>
      </c>
      <c r="M1009" t="s">
        <v>3037</v>
      </c>
      <c r="N1009" t="s">
        <v>243</v>
      </c>
      <c r="O1009" t="s">
        <v>80</v>
      </c>
      <c r="P1009" t="s">
        <v>81</v>
      </c>
      <c r="Q1009" t="s">
        <v>82</v>
      </c>
      <c r="R1009" t="s">
        <v>10185</v>
      </c>
      <c r="S1009" t="s">
        <v>10186</v>
      </c>
      <c r="T1009" t="s">
        <v>80</v>
      </c>
      <c r="U1009" t="s">
        <v>80</v>
      </c>
      <c r="V1009" t="s">
        <v>80</v>
      </c>
      <c r="W1009" t="s">
        <v>4340</v>
      </c>
      <c r="X1009" t="s">
        <v>10187</v>
      </c>
      <c r="Y1009" t="s">
        <v>10188</v>
      </c>
    </row>
    <row r="1010" spans="1:25">
      <c r="A1010" t="s">
        <v>10189</v>
      </c>
      <c r="B1010" t="s">
        <v>5781</v>
      </c>
      <c r="C1010" t="s">
        <v>38</v>
      </c>
      <c r="D1010" t="s">
        <v>10190</v>
      </c>
      <c r="E1010" t="s">
        <v>10191</v>
      </c>
      <c r="F1010" t="s">
        <v>10192</v>
      </c>
      <c r="G1010" t="s">
        <v>15</v>
      </c>
      <c r="H1010" t="s">
        <v>10193</v>
      </c>
      <c r="I1010" t="s">
        <v>5796</v>
      </c>
      <c r="J1010" t="s">
        <v>373</v>
      </c>
      <c r="K1010" t="s">
        <v>2407</v>
      </c>
      <c r="L1010" t="s">
        <v>125</v>
      </c>
      <c r="M1010" t="s">
        <v>3955</v>
      </c>
      <c r="N1010" t="s">
        <v>7084</v>
      </c>
      <c r="O1010" t="s">
        <v>80</v>
      </c>
      <c r="P1010" t="s">
        <v>4621</v>
      </c>
      <c r="Q1010" t="s">
        <v>142</v>
      </c>
      <c r="R1010" t="s">
        <v>80</v>
      </c>
      <c r="S1010" t="s">
        <v>10194</v>
      </c>
      <c r="T1010" t="s">
        <v>80</v>
      </c>
      <c r="U1010" t="s">
        <v>80</v>
      </c>
      <c r="V1010" t="s">
        <v>80</v>
      </c>
      <c r="W1010" t="s">
        <v>80</v>
      </c>
      <c r="X1010" t="s">
        <v>10195</v>
      </c>
      <c r="Y1010" t="s">
        <v>80</v>
      </c>
    </row>
    <row r="1011" spans="1:25">
      <c r="A1011" t="s">
        <v>10196</v>
      </c>
      <c r="B1011" t="s">
        <v>5781</v>
      </c>
      <c r="C1011" t="s">
        <v>38</v>
      </c>
      <c r="D1011" t="s">
        <v>10197</v>
      </c>
      <c r="E1011" t="s">
        <v>10198</v>
      </c>
      <c r="F1011" t="s">
        <v>10199</v>
      </c>
      <c r="G1011" t="s">
        <v>15</v>
      </c>
      <c r="H1011" t="s">
        <v>10200</v>
      </c>
      <c r="I1011" t="s">
        <v>93</v>
      </c>
      <c r="J1011" t="s">
        <v>10201</v>
      </c>
      <c r="K1011" t="s">
        <v>334</v>
      </c>
      <c r="L1011" t="s">
        <v>125</v>
      </c>
      <c r="M1011" t="s">
        <v>296</v>
      </c>
      <c r="N1011" t="s">
        <v>10202</v>
      </c>
      <c r="O1011" t="s">
        <v>80</v>
      </c>
      <c r="P1011" t="s">
        <v>200</v>
      </c>
      <c r="Q1011" t="s">
        <v>82</v>
      </c>
      <c r="R1011" t="s">
        <v>80</v>
      </c>
      <c r="S1011" t="s">
        <v>10203</v>
      </c>
      <c r="T1011" t="s">
        <v>80</v>
      </c>
      <c r="U1011" t="s">
        <v>80</v>
      </c>
      <c r="V1011" t="s">
        <v>80</v>
      </c>
      <c r="W1011" t="s">
        <v>80</v>
      </c>
      <c r="X1011" t="s">
        <v>10204</v>
      </c>
      <c r="Y1011" t="s">
        <v>80</v>
      </c>
    </row>
    <row r="1012" spans="1:25">
      <c r="A1012" t="s">
        <v>10205</v>
      </c>
      <c r="B1012" t="s">
        <v>5781</v>
      </c>
      <c r="C1012" t="s">
        <v>38</v>
      </c>
      <c r="D1012" t="s">
        <v>10206</v>
      </c>
      <c r="E1012" t="s">
        <v>10207</v>
      </c>
      <c r="F1012" t="s">
        <v>10208</v>
      </c>
      <c r="G1012" t="s">
        <v>15</v>
      </c>
      <c r="H1012" t="s">
        <v>1738</v>
      </c>
      <c r="I1012" t="s">
        <v>5796</v>
      </c>
      <c r="J1012" t="s">
        <v>2406</v>
      </c>
      <c r="K1012" t="s">
        <v>6148</v>
      </c>
      <c r="L1012" t="s">
        <v>125</v>
      </c>
      <c r="M1012" t="s">
        <v>198</v>
      </c>
      <c r="N1012" t="s">
        <v>581</v>
      </c>
      <c r="O1012" t="s">
        <v>80</v>
      </c>
      <c r="P1012" t="s">
        <v>81</v>
      </c>
      <c r="Q1012" t="s">
        <v>82</v>
      </c>
      <c r="R1012" t="s">
        <v>80</v>
      </c>
      <c r="S1012" t="s">
        <v>10209</v>
      </c>
      <c r="T1012" t="s">
        <v>80</v>
      </c>
      <c r="U1012" t="s">
        <v>80</v>
      </c>
      <c r="V1012" t="s">
        <v>80</v>
      </c>
      <c r="W1012" t="s">
        <v>80</v>
      </c>
      <c r="X1012" t="s">
        <v>10210</v>
      </c>
      <c r="Y1012" t="s">
        <v>80</v>
      </c>
    </row>
    <row r="1013" spans="1:25">
      <c r="A1013" t="s">
        <v>10211</v>
      </c>
      <c r="B1013" t="s">
        <v>5781</v>
      </c>
      <c r="C1013" t="s">
        <v>38</v>
      </c>
      <c r="D1013" t="s">
        <v>10212</v>
      </c>
      <c r="E1013" t="s">
        <v>10213</v>
      </c>
      <c r="F1013" t="s">
        <v>10214</v>
      </c>
      <c r="G1013" t="s">
        <v>15</v>
      </c>
      <c r="H1013" t="s">
        <v>6186</v>
      </c>
      <c r="I1013" t="s">
        <v>5796</v>
      </c>
      <c r="J1013" t="s">
        <v>5966</v>
      </c>
      <c r="K1013" t="s">
        <v>2407</v>
      </c>
      <c r="L1013" t="s">
        <v>77</v>
      </c>
      <c r="M1013" t="s">
        <v>296</v>
      </c>
      <c r="N1013" t="s">
        <v>253</v>
      </c>
      <c r="O1013" t="s">
        <v>569</v>
      </c>
      <c r="P1013" t="s">
        <v>81</v>
      </c>
      <c r="Q1013" t="s">
        <v>82</v>
      </c>
      <c r="R1013" t="s">
        <v>10215</v>
      </c>
      <c r="S1013" t="s">
        <v>10216</v>
      </c>
      <c r="T1013" t="s">
        <v>5988</v>
      </c>
      <c r="U1013" t="s">
        <v>253</v>
      </c>
      <c r="V1013" t="s">
        <v>4929</v>
      </c>
      <c r="W1013" t="s">
        <v>80</v>
      </c>
      <c r="X1013" t="s">
        <v>10217</v>
      </c>
      <c r="Y1013" t="s">
        <v>10218</v>
      </c>
    </row>
    <row r="1014" spans="1:25">
      <c r="A1014" t="s">
        <v>10219</v>
      </c>
      <c r="B1014" t="s">
        <v>5781</v>
      </c>
      <c r="C1014" t="s">
        <v>38</v>
      </c>
      <c r="D1014" t="s">
        <v>10220</v>
      </c>
      <c r="E1014" t="s">
        <v>10221</v>
      </c>
      <c r="F1014" t="s">
        <v>10222</v>
      </c>
      <c r="G1014" t="s">
        <v>15</v>
      </c>
      <c r="H1014" t="s">
        <v>10223</v>
      </c>
      <c r="I1014" t="s">
        <v>93</v>
      </c>
      <c r="J1014" t="s">
        <v>3439</v>
      </c>
      <c r="K1014" t="s">
        <v>1068</v>
      </c>
      <c r="L1014" t="s">
        <v>77</v>
      </c>
      <c r="M1014" t="s">
        <v>7749</v>
      </c>
      <c r="N1014" t="s">
        <v>535</v>
      </c>
      <c r="O1014" t="s">
        <v>310</v>
      </c>
      <c r="P1014" t="s">
        <v>81</v>
      </c>
      <c r="Q1014" t="s">
        <v>82</v>
      </c>
      <c r="R1014" t="s">
        <v>10224</v>
      </c>
      <c r="S1014" t="s">
        <v>335</v>
      </c>
      <c r="T1014" t="s">
        <v>10225</v>
      </c>
      <c r="U1014" t="s">
        <v>535</v>
      </c>
      <c r="V1014" t="s">
        <v>932</v>
      </c>
      <c r="W1014" t="s">
        <v>10226</v>
      </c>
      <c r="X1014" t="s">
        <v>10227</v>
      </c>
      <c r="Y1014" t="s">
        <v>10228</v>
      </c>
    </row>
    <row r="1015" spans="1:25">
      <c r="A1015" t="s">
        <v>10229</v>
      </c>
      <c r="B1015" t="s">
        <v>5781</v>
      </c>
      <c r="C1015" t="s">
        <v>38</v>
      </c>
      <c r="D1015" t="s">
        <v>10230</v>
      </c>
      <c r="E1015" t="s">
        <v>10231</v>
      </c>
      <c r="F1015" t="s">
        <v>10232</v>
      </c>
      <c r="G1015" t="s">
        <v>15</v>
      </c>
      <c r="H1015" t="s">
        <v>10233</v>
      </c>
      <c r="I1015" t="s">
        <v>5796</v>
      </c>
      <c r="J1015" t="s">
        <v>5966</v>
      </c>
      <c r="K1015" t="s">
        <v>2407</v>
      </c>
      <c r="L1015" t="s">
        <v>77</v>
      </c>
      <c r="M1015" t="s">
        <v>78</v>
      </c>
      <c r="N1015" t="s">
        <v>336</v>
      </c>
      <c r="O1015" t="s">
        <v>310</v>
      </c>
      <c r="P1015" t="s">
        <v>81</v>
      </c>
      <c r="Q1015" t="s">
        <v>82</v>
      </c>
      <c r="R1015" t="s">
        <v>10234</v>
      </c>
      <c r="S1015" t="s">
        <v>10235</v>
      </c>
      <c r="T1015" t="s">
        <v>6027</v>
      </c>
      <c r="U1015" t="s">
        <v>336</v>
      </c>
      <c r="V1015" t="s">
        <v>5966</v>
      </c>
      <c r="W1015" t="s">
        <v>10236</v>
      </c>
      <c r="X1015" t="s">
        <v>10237</v>
      </c>
      <c r="Y1015" t="s">
        <v>10238</v>
      </c>
    </row>
    <row r="1016" spans="1:25">
      <c r="A1016" t="s">
        <v>10239</v>
      </c>
      <c r="B1016" t="s">
        <v>5781</v>
      </c>
      <c r="C1016" t="s">
        <v>38</v>
      </c>
      <c r="D1016" t="s">
        <v>10240</v>
      </c>
      <c r="E1016" t="s">
        <v>10241</v>
      </c>
      <c r="F1016" t="s">
        <v>10242</v>
      </c>
      <c r="G1016" t="s">
        <v>15</v>
      </c>
      <c r="H1016" t="s">
        <v>10243</v>
      </c>
      <c r="I1016" t="s">
        <v>93</v>
      </c>
      <c r="J1016" t="s">
        <v>94</v>
      </c>
      <c r="K1016" t="s">
        <v>721</v>
      </c>
      <c r="L1016" t="s">
        <v>125</v>
      </c>
      <c r="M1016" t="s">
        <v>643</v>
      </c>
      <c r="N1016" t="s">
        <v>336</v>
      </c>
      <c r="O1016" t="s">
        <v>80</v>
      </c>
      <c r="P1016" t="s">
        <v>81</v>
      </c>
      <c r="Q1016" t="s">
        <v>99</v>
      </c>
      <c r="R1016" t="s">
        <v>80</v>
      </c>
      <c r="S1016" t="s">
        <v>10244</v>
      </c>
      <c r="T1016" t="s">
        <v>10245</v>
      </c>
      <c r="U1016" t="s">
        <v>336</v>
      </c>
      <c r="V1016" t="s">
        <v>80</v>
      </c>
      <c r="W1016" t="s">
        <v>80</v>
      </c>
      <c r="X1016" t="s">
        <v>10246</v>
      </c>
      <c r="Y1016" t="s">
        <v>80</v>
      </c>
    </row>
    <row r="1017" spans="1:25">
      <c r="A1017" t="s">
        <v>10247</v>
      </c>
      <c r="B1017" t="s">
        <v>5781</v>
      </c>
      <c r="C1017" t="s">
        <v>38</v>
      </c>
      <c r="D1017" t="s">
        <v>10248</v>
      </c>
      <c r="E1017" t="s">
        <v>10249</v>
      </c>
      <c r="F1017" t="s">
        <v>10250</v>
      </c>
      <c r="G1017" t="s">
        <v>15</v>
      </c>
      <c r="H1017" t="s">
        <v>10251</v>
      </c>
      <c r="I1017" t="s">
        <v>5796</v>
      </c>
      <c r="J1017" t="s">
        <v>432</v>
      </c>
      <c r="K1017" t="s">
        <v>5798</v>
      </c>
      <c r="L1017" t="s">
        <v>125</v>
      </c>
      <c r="M1017" t="s">
        <v>10252</v>
      </c>
      <c r="N1017" t="s">
        <v>199</v>
      </c>
      <c r="O1017" t="s">
        <v>677</v>
      </c>
      <c r="P1017" t="s">
        <v>81</v>
      </c>
      <c r="Q1017" t="s">
        <v>99</v>
      </c>
      <c r="R1017" t="s">
        <v>10253</v>
      </c>
      <c r="S1017" t="s">
        <v>10254</v>
      </c>
      <c r="T1017" t="s">
        <v>6027</v>
      </c>
      <c r="U1017" t="s">
        <v>80</v>
      </c>
      <c r="V1017" t="s">
        <v>80</v>
      </c>
      <c r="W1017" t="s">
        <v>10255</v>
      </c>
      <c r="X1017" t="s">
        <v>10256</v>
      </c>
      <c r="Y1017" t="s">
        <v>10257</v>
      </c>
    </row>
    <row r="1018" spans="1:25">
      <c r="A1018" t="s">
        <v>10258</v>
      </c>
      <c r="B1018" t="s">
        <v>5781</v>
      </c>
      <c r="C1018" t="s">
        <v>38</v>
      </c>
      <c r="D1018" t="s">
        <v>10259</v>
      </c>
      <c r="E1018" t="s">
        <v>10260</v>
      </c>
      <c r="F1018" t="s">
        <v>10261</v>
      </c>
      <c r="G1018" t="s">
        <v>15</v>
      </c>
      <c r="H1018" t="s">
        <v>4533</v>
      </c>
      <c r="I1018" t="s">
        <v>5796</v>
      </c>
      <c r="J1018" t="s">
        <v>7390</v>
      </c>
      <c r="K1018" t="s">
        <v>5798</v>
      </c>
      <c r="L1018" t="s">
        <v>2103</v>
      </c>
      <c r="M1018" t="s">
        <v>10262</v>
      </c>
      <c r="N1018" t="s">
        <v>535</v>
      </c>
      <c r="O1018" t="s">
        <v>10263</v>
      </c>
      <c r="P1018" t="s">
        <v>81</v>
      </c>
      <c r="Q1018" t="s">
        <v>99</v>
      </c>
      <c r="R1018" t="s">
        <v>10264</v>
      </c>
      <c r="S1018" t="s">
        <v>10262</v>
      </c>
      <c r="T1018" t="s">
        <v>5988</v>
      </c>
      <c r="U1018" t="s">
        <v>79</v>
      </c>
      <c r="V1018" t="s">
        <v>10265</v>
      </c>
      <c r="W1018" t="s">
        <v>3235</v>
      </c>
      <c r="X1018" t="s">
        <v>10266</v>
      </c>
      <c r="Y1018" t="s">
        <v>10267</v>
      </c>
    </row>
    <row r="1019" spans="1:25">
      <c r="A1019" t="s">
        <v>10268</v>
      </c>
      <c r="B1019" t="s">
        <v>5781</v>
      </c>
      <c r="C1019" t="s">
        <v>38</v>
      </c>
      <c r="D1019" t="s">
        <v>10269</v>
      </c>
      <c r="E1019" t="s">
        <v>10270</v>
      </c>
      <c r="F1019" t="s">
        <v>10271</v>
      </c>
      <c r="G1019" t="s">
        <v>15</v>
      </c>
      <c r="H1019" t="s">
        <v>3619</v>
      </c>
      <c r="I1019" t="s">
        <v>5796</v>
      </c>
      <c r="J1019" t="s">
        <v>2406</v>
      </c>
      <c r="K1019" t="s">
        <v>5945</v>
      </c>
      <c r="L1019" t="s">
        <v>77</v>
      </c>
      <c r="M1019" t="s">
        <v>1524</v>
      </c>
      <c r="N1019" t="s">
        <v>79</v>
      </c>
      <c r="O1019" t="s">
        <v>393</v>
      </c>
      <c r="P1019" t="s">
        <v>81</v>
      </c>
      <c r="Q1019" t="s">
        <v>82</v>
      </c>
      <c r="R1019" t="s">
        <v>10272</v>
      </c>
      <c r="S1019" t="s">
        <v>10273</v>
      </c>
      <c r="T1019" t="s">
        <v>5936</v>
      </c>
      <c r="U1019" t="s">
        <v>2003</v>
      </c>
      <c r="V1019" t="s">
        <v>10274</v>
      </c>
      <c r="W1019" t="s">
        <v>80</v>
      </c>
      <c r="X1019" t="s">
        <v>10275</v>
      </c>
      <c r="Y1019" t="s">
        <v>10276</v>
      </c>
    </row>
    <row r="1020" spans="1:25">
      <c r="A1020" t="s">
        <v>10277</v>
      </c>
      <c r="B1020" t="s">
        <v>5781</v>
      </c>
      <c r="C1020" t="s">
        <v>38</v>
      </c>
      <c r="D1020" t="s">
        <v>10278</v>
      </c>
      <c r="E1020" t="s">
        <v>10279</v>
      </c>
      <c r="F1020" t="s">
        <v>10280</v>
      </c>
      <c r="G1020" t="s">
        <v>15</v>
      </c>
      <c r="H1020" t="s">
        <v>10281</v>
      </c>
      <c r="I1020" t="s">
        <v>93</v>
      </c>
      <c r="J1020" t="s">
        <v>5058</v>
      </c>
      <c r="K1020" t="s">
        <v>334</v>
      </c>
      <c r="L1020" t="s">
        <v>125</v>
      </c>
      <c r="M1020" t="s">
        <v>296</v>
      </c>
      <c r="N1020" t="s">
        <v>199</v>
      </c>
      <c r="O1020" t="s">
        <v>677</v>
      </c>
      <c r="P1020" t="s">
        <v>81</v>
      </c>
      <c r="Q1020" t="s">
        <v>99</v>
      </c>
      <c r="R1020" t="s">
        <v>10282</v>
      </c>
      <c r="S1020" t="s">
        <v>10283</v>
      </c>
      <c r="T1020" t="s">
        <v>366</v>
      </c>
      <c r="U1020" t="s">
        <v>1958</v>
      </c>
      <c r="V1020" t="s">
        <v>80</v>
      </c>
      <c r="W1020" t="s">
        <v>10284</v>
      </c>
      <c r="X1020" t="s">
        <v>10285</v>
      </c>
      <c r="Y1020" t="s">
        <v>10286</v>
      </c>
    </row>
    <row r="1021" spans="1:25">
      <c r="A1021" t="s">
        <v>10287</v>
      </c>
      <c r="B1021" t="s">
        <v>5781</v>
      </c>
      <c r="C1021" t="s">
        <v>38</v>
      </c>
      <c r="D1021" t="s">
        <v>10288</v>
      </c>
      <c r="E1021" t="s">
        <v>10289</v>
      </c>
      <c r="F1021" t="s">
        <v>10290</v>
      </c>
      <c r="G1021" t="s">
        <v>15</v>
      </c>
      <c r="H1021" t="s">
        <v>10291</v>
      </c>
      <c r="I1021" t="s">
        <v>93</v>
      </c>
      <c r="J1021" t="s">
        <v>10292</v>
      </c>
      <c r="K1021" t="s">
        <v>2875</v>
      </c>
      <c r="L1021" t="s">
        <v>125</v>
      </c>
      <c r="M1021" t="s">
        <v>10293</v>
      </c>
      <c r="N1021" t="s">
        <v>10294</v>
      </c>
      <c r="O1021" t="s">
        <v>80</v>
      </c>
      <c r="P1021" t="s">
        <v>81</v>
      </c>
      <c r="Q1021" t="s">
        <v>99</v>
      </c>
      <c r="R1021" t="s">
        <v>80</v>
      </c>
      <c r="S1021" t="s">
        <v>10295</v>
      </c>
      <c r="T1021" t="s">
        <v>80</v>
      </c>
      <c r="U1021" t="s">
        <v>80</v>
      </c>
      <c r="V1021" t="s">
        <v>10296</v>
      </c>
      <c r="W1021" t="s">
        <v>80</v>
      </c>
      <c r="X1021" t="s">
        <v>10297</v>
      </c>
      <c r="Y1021" t="s">
        <v>80</v>
      </c>
    </row>
    <row r="1022" spans="1:25">
      <c r="A1022" t="s">
        <v>10298</v>
      </c>
      <c r="B1022" t="s">
        <v>5781</v>
      </c>
      <c r="C1022" t="s">
        <v>38</v>
      </c>
      <c r="D1022" t="s">
        <v>10299</v>
      </c>
      <c r="E1022" t="s">
        <v>10300</v>
      </c>
      <c r="F1022" t="s">
        <v>10301</v>
      </c>
      <c r="G1022" t="s">
        <v>31</v>
      </c>
      <c r="H1022" t="s">
        <v>10302</v>
      </c>
      <c r="I1022" t="s">
        <v>93</v>
      </c>
      <c r="J1022" t="s">
        <v>306</v>
      </c>
      <c r="K1022" t="s">
        <v>334</v>
      </c>
      <c r="L1022" t="s">
        <v>77</v>
      </c>
      <c r="M1022" t="s">
        <v>622</v>
      </c>
      <c r="N1022" t="s">
        <v>8087</v>
      </c>
      <c r="O1022" t="s">
        <v>461</v>
      </c>
      <c r="P1022" t="s">
        <v>81</v>
      </c>
      <c r="Q1022" t="s">
        <v>99</v>
      </c>
      <c r="R1022" t="s">
        <v>10303</v>
      </c>
      <c r="S1022" t="s">
        <v>10304</v>
      </c>
      <c r="T1022" t="s">
        <v>2847</v>
      </c>
      <c r="U1022" t="s">
        <v>3521</v>
      </c>
      <c r="V1022" t="s">
        <v>5050</v>
      </c>
      <c r="W1022" t="s">
        <v>10305</v>
      </c>
      <c r="X1022" t="s">
        <v>10306</v>
      </c>
      <c r="Y1022" t="s">
        <v>80</v>
      </c>
    </row>
    <row r="1023" spans="1:25">
      <c r="A1023" t="s">
        <v>10307</v>
      </c>
      <c r="B1023" t="s">
        <v>5781</v>
      </c>
      <c r="C1023" t="s">
        <v>38</v>
      </c>
      <c r="D1023" t="s">
        <v>10308</v>
      </c>
      <c r="E1023" t="s">
        <v>10309</v>
      </c>
      <c r="F1023" t="s">
        <v>10310</v>
      </c>
      <c r="G1023" t="s">
        <v>15</v>
      </c>
      <c r="H1023" t="s">
        <v>10311</v>
      </c>
      <c r="I1023" t="s">
        <v>5796</v>
      </c>
      <c r="J1023" t="s">
        <v>5966</v>
      </c>
      <c r="K1023" t="s">
        <v>6148</v>
      </c>
      <c r="L1023" t="s">
        <v>77</v>
      </c>
      <c r="M1023" t="s">
        <v>943</v>
      </c>
      <c r="N1023" t="s">
        <v>2384</v>
      </c>
      <c r="O1023" t="s">
        <v>254</v>
      </c>
      <c r="P1023" t="s">
        <v>172</v>
      </c>
      <c r="Q1023" t="s">
        <v>82</v>
      </c>
      <c r="R1023" t="s">
        <v>10312</v>
      </c>
      <c r="S1023" t="s">
        <v>1077</v>
      </c>
      <c r="T1023" t="s">
        <v>5936</v>
      </c>
      <c r="U1023" t="s">
        <v>10313</v>
      </c>
      <c r="V1023" t="s">
        <v>10314</v>
      </c>
      <c r="W1023" t="s">
        <v>10315</v>
      </c>
      <c r="X1023" t="s">
        <v>10316</v>
      </c>
      <c r="Y1023" t="s">
        <v>10317</v>
      </c>
    </row>
    <row r="1024" spans="1:25">
      <c r="A1024" t="s">
        <v>10318</v>
      </c>
      <c r="B1024" t="s">
        <v>5781</v>
      </c>
      <c r="C1024" t="s">
        <v>38</v>
      </c>
      <c r="D1024" t="s">
        <v>10319</v>
      </c>
      <c r="E1024" t="s">
        <v>10320</v>
      </c>
      <c r="F1024" t="s">
        <v>10321</v>
      </c>
      <c r="G1024" t="s">
        <v>15</v>
      </c>
      <c r="H1024" t="s">
        <v>10322</v>
      </c>
      <c r="I1024" t="s">
        <v>5796</v>
      </c>
      <c r="J1024" t="s">
        <v>5944</v>
      </c>
      <c r="K1024" t="s">
        <v>5945</v>
      </c>
      <c r="L1024" t="s">
        <v>125</v>
      </c>
      <c r="M1024" t="s">
        <v>1077</v>
      </c>
      <c r="N1024" t="s">
        <v>221</v>
      </c>
      <c r="O1024" t="s">
        <v>254</v>
      </c>
      <c r="P1024" t="s">
        <v>81</v>
      </c>
      <c r="Q1024" t="s">
        <v>82</v>
      </c>
      <c r="R1024" t="s">
        <v>10323</v>
      </c>
      <c r="S1024" t="s">
        <v>10324</v>
      </c>
      <c r="T1024" t="s">
        <v>172</v>
      </c>
      <c r="U1024" t="s">
        <v>80</v>
      </c>
      <c r="V1024" t="s">
        <v>10325</v>
      </c>
      <c r="W1024" t="s">
        <v>811</v>
      </c>
      <c r="X1024" t="s">
        <v>10326</v>
      </c>
      <c r="Y1024" t="s">
        <v>10327</v>
      </c>
    </row>
    <row r="1025" spans="1:25">
      <c r="A1025" t="s">
        <v>10328</v>
      </c>
      <c r="B1025" t="s">
        <v>5781</v>
      </c>
      <c r="C1025" t="s">
        <v>38</v>
      </c>
      <c r="D1025" t="s">
        <v>10329</v>
      </c>
      <c r="E1025" t="s">
        <v>10330</v>
      </c>
      <c r="F1025" t="s">
        <v>10331</v>
      </c>
      <c r="G1025" t="s">
        <v>15</v>
      </c>
      <c r="H1025" t="s">
        <v>10332</v>
      </c>
      <c r="I1025" t="s">
        <v>93</v>
      </c>
      <c r="J1025" t="s">
        <v>2578</v>
      </c>
      <c r="K1025" t="s">
        <v>2482</v>
      </c>
      <c r="L1025" t="s">
        <v>125</v>
      </c>
      <c r="M1025" t="s">
        <v>643</v>
      </c>
      <c r="N1025" t="s">
        <v>6468</v>
      </c>
      <c r="O1025" t="s">
        <v>310</v>
      </c>
      <c r="P1025" t="s">
        <v>113</v>
      </c>
      <c r="Q1025" t="s">
        <v>201</v>
      </c>
      <c r="R1025" t="s">
        <v>10333</v>
      </c>
      <c r="S1025" t="s">
        <v>10334</v>
      </c>
      <c r="T1025" t="s">
        <v>5825</v>
      </c>
      <c r="U1025" t="s">
        <v>10335</v>
      </c>
      <c r="V1025" t="s">
        <v>643</v>
      </c>
      <c r="W1025" t="s">
        <v>80</v>
      </c>
      <c r="X1025" t="s">
        <v>10336</v>
      </c>
      <c r="Y1025" t="s">
        <v>10337</v>
      </c>
    </row>
    <row r="1026" spans="1:25">
      <c r="A1026" t="s">
        <v>10338</v>
      </c>
      <c r="B1026" t="s">
        <v>5781</v>
      </c>
      <c r="C1026" t="s">
        <v>38</v>
      </c>
      <c r="D1026" t="s">
        <v>10339</v>
      </c>
      <c r="E1026" t="s">
        <v>10340</v>
      </c>
      <c r="F1026" t="s">
        <v>10341</v>
      </c>
      <c r="G1026" t="s">
        <v>15</v>
      </c>
      <c r="H1026" t="s">
        <v>10342</v>
      </c>
      <c r="I1026" t="s">
        <v>5834</v>
      </c>
      <c r="J1026" t="s">
        <v>373</v>
      </c>
      <c r="K1026" t="s">
        <v>5835</v>
      </c>
      <c r="L1026" t="s">
        <v>77</v>
      </c>
      <c r="M1026" t="s">
        <v>643</v>
      </c>
      <c r="N1026" t="s">
        <v>10343</v>
      </c>
      <c r="O1026" t="s">
        <v>254</v>
      </c>
      <c r="P1026" t="s">
        <v>113</v>
      </c>
      <c r="Q1026" t="s">
        <v>142</v>
      </c>
      <c r="R1026" t="s">
        <v>80</v>
      </c>
      <c r="S1026" t="s">
        <v>10344</v>
      </c>
      <c r="T1026" t="s">
        <v>80</v>
      </c>
      <c r="U1026" t="s">
        <v>80</v>
      </c>
      <c r="V1026" t="s">
        <v>80</v>
      </c>
      <c r="W1026" t="s">
        <v>80</v>
      </c>
      <c r="X1026" t="s">
        <v>10345</v>
      </c>
      <c r="Y1026" t="s">
        <v>80</v>
      </c>
    </row>
    <row r="1027" spans="1:25">
      <c r="A1027" t="s">
        <v>10346</v>
      </c>
      <c r="B1027" t="s">
        <v>5781</v>
      </c>
      <c r="C1027" t="s">
        <v>38</v>
      </c>
      <c r="D1027" t="s">
        <v>10347</v>
      </c>
      <c r="E1027" t="s">
        <v>10348</v>
      </c>
      <c r="F1027" t="s">
        <v>10349</v>
      </c>
      <c r="G1027" t="s">
        <v>15</v>
      </c>
      <c r="H1027" t="s">
        <v>10350</v>
      </c>
      <c r="I1027" t="s">
        <v>5796</v>
      </c>
      <c r="J1027" t="s">
        <v>373</v>
      </c>
      <c r="K1027" t="s">
        <v>1364</v>
      </c>
      <c r="L1027" t="s">
        <v>77</v>
      </c>
      <c r="M1027" t="s">
        <v>10351</v>
      </c>
      <c r="N1027" t="s">
        <v>7623</v>
      </c>
      <c r="O1027" t="s">
        <v>310</v>
      </c>
      <c r="P1027" t="s">
        <v>3546</v>
      </c>
      <c r="Q1027" t="s">
        <v>82</v>
      </c>
      <c r="R1027" t="s">
        <v>10352</v>
      </c>
      <c r="S1027" t="s">
        <v>10353</v>
      </c>
      <c r="T1027" t="s">
        <v>10354</v>
      </c>
      <c r="U1027" t="s">
        <v>5883</v>
      </c>
      <c r="V1027" t="s">
        <v>373</v>
      </c>
      <c r="W1027" t="s">
        <v>10355</v>
      </c>
      <c r="X1027" t="s">
        <v>10356</v>
      </c>
      <c r="Y1027" t="s">
        <v>80</v>
      </c>
    </row>
    <row r="1028" spans="1:25">
      <c r="A1028" t="s">
        <v>10357</v>
      </c>
      <c r="B1028" t="s">
        <v>5781</v>
      </c>
      <c r="C1028" t="s">
        <v>38</v>
      </c>
      <c r="D1028" t="s">
        <v>10358</v>
      </c>
      <c r="E1028" t="s">
        <v>10359</v>
      </c>
      <c r="F1028" t="s">
        <v>10360</v>
      </c>
      <c r="G1028" t="s">
        <v>15</v>
      </c>
      <c r="H1028" t="s">
        <v>10361</v>
      </c>
      <c r="I1028" t="s">
        <v>5834</v>
      </c>
      <c r="J1028" t="s">
        <v>306</v>
      </c>
      <c r="K1028" t="s">
        <v>334</v>
      </c>
      <c r="L1028" t="s">
        <v>77</v>
      </c>
      <c r="M1028" t="s">
        <v>1077</v>
      </c>
      <c r="N1028" t="s">
        <v>218</v>
      </c>
      <c r="O1028" t="s">
        <v>80</v>
      </c>
      <c r="P1028" t="s">
        <v>81</v>
      </c>
      <c r="Q1028" t="s">
        <v>82</v>
      </c>
      <c r="R1028" t="s">
        <v>80</v>
      </c>
      <c r="S1028" t="s">
        <v>10362</v>
      </c>
      <c r="T1028" t="s">
        <v>80</v>
      </c>
      <c r="U1028" t="s">
        <v>80</v>
      </c>
      <c r="V1028" t="s">
        <v>80</v>
      </c>
      <c r="W1028" t="s">
        <v>80</v>
      </c>
      <c r="X1028" t="s">
        <v>10363</v>
      </c>
      <c r="Y1028" t="s">
        <v>80</v>
      </c>
    </row>
    <row r="1029" spans="1:25">
      <c r="A1029" t="s">
        <v>10364</v>
      </c>
      <c r="B1029" t="s">
        <v>5781</v>
      </c>
      <c r="C1029" t="s">
        <v>38</v>
      </c>
      <c r="D1029" t="s">
        <v>10365</v>
      </c>
      <c r="E1029" t="s">
        <v>10366</v>
      </c>
      <c r="F1029" t="s">
        <v>10367</v>
      </c>
      <c r="G1029" t="s">
        <v>15</v>
      </c>
      <c r="H1029" t="s">
        <v>10368</v>
      </c>
      <c r="I1029" t="s">
        <v>93</v>
      </c>
      <c r="J1029" t="s">
        <v>123</v>
      </c>
      <c r="K1029" t="s">
        <v>3671</v>
      </c>
      <c r="L1029" t="s">
        <v>77</v>
      </c>
      <c r="M1029" t="s">
        <v>335</v>
      </c>
      <c r="N1029" t="s">
        <v>723</v>
      </c>
      <c r="O1029" t="s">
        <v>310</v>
      </c>
      <c r="P1029" t="s">
        <v>200</v>
      </c>
      <c r="Q1029" t="s">
        <v>142</v>
      </c>
      <c r="R1029" t="s">
        <v>80</v>
      </c>
      <c r="S1029" t="s">
        <v>10369</v>
      </c>
      <c r="T1029" t="s">
        <v>4395</v>
      </c>
      <c r="U1029" t="s">
        <v>6585</v>
      </c>
      <c r="V1029" t="s">
        <v>478</v>
      </c>
      <c r="W1029" t="s">
        <v>80</v>
      </c>
      <c r="X1029" t="s">
        <v>10370</v>
      </c>
      <c r="Y1029" t="s">
        <v>10371</v>
      </c>
    </row>
    <row r="1030" spans="1:25">
      <c r="A1030" t="s">
        <v>10372</v>
      </c>
      <c r="B1030" t="s">
        <v>5781</v>
      </c>
      <c r="C1030" t="s">
        <v>38</v>
      </c>
      <c r="D1030" t="s">
        <v>10373</v>
      </c>
      <c r="E1030" t="s">
        <v>10374</v>
      </c>
      <c r="F1030" t="s">
        <v>10375</v>
      </c>
      <c r="G1030" t="s">
        <v>15</v>
      </c>
      <c r="H1030" t="s">
        <v>10376</v>
      </c>
      <c r="I1030" t="s">
        <v>5796</v>
      </c>
      <c r="J1030" t="s">
        <v>5966</v>
      </c>
      <c r="K1030" t="s">
        <v>5945</v>
      </c>
      <c r="L1030" t="s">
        <v>77</v>
      </c>
      <c r="M1030" t="s">
        <v>5214</v>
      </c>
      <c r="N1030" t="s">
        <v>1649</v>
      </c>
      <c r="O1030" t="s">
        <v>10377</v>
      </c>
      <c r="P1030" t="s">
        <v>81</v>
      </c>
      <c r="Q1030" t="s">
        <v>82</v>
      </c>
      <c r="R1030" t="s">
        <v>10378</v>
      </c>
      <c r="S1030" t="s">
        <v>5216</v>
      </c>
      <c r="T1030" t="s">
        <v>7568</v>
      </c>
      <c r="U1030" t="s">
        <v>1649</v>
      </c>
      <c r="V1030" t="s">
        <v>5216</v>
      </c>
      <c r="W1030" t="s">
        <v>5873</v>
      </c>
      <c r="X1030" t="s">
        <v>10379</v>
      </c>
      <c r="Y1030" t="s">
        <v>10380</v>
      </c>
    </row>
    <row r="1031" spans="1:25">
      <c r="A1031" t="s">
        <v>10381</v>
      </c>
      <c r="B1031" t="s">
        <v>5781</v>
      </c>
      <c r="C1031" t="s">
        <v>38</v>
      </c>
      <c r="D1031" t="s">
        <v>10382</v>
      </c>
      <c r="E1031" t="s">
        <v>10383</v>
      </c>
      <c r="F1031" t="s">
        <v>10384</v>
      </c>
      <c r="G1031" t="s">
        <v>31</v>
      </c>
      <c r="H1031" t="s">
        <v>10385</v>
      </c>
      <c r="I1031" t="s">
        <v>93</v>
      </c>
      <c r="J1031" t="s">
        <v>10386</v>
      </c>
      <c r="K1031" t="s">
        <v>433</v>
      </c>
      <c r="L1031" t="s">
        <v>125</v>
      </c>
      <c r="M1031" t="s">
        <v>78</v>
      </c>
      <c r="N1031" t="s">
        <v>3781</v>
      </c>
      <c r="O1031" t="s">
        <v>310</v>
      </c>
      <c r="P1031" t="s">
        <v>113</v>
      </c>
      <c r="Q1031" t="s">
        <v>201</v>
      </c>
      <c r="R1031" t="s">
        <v>80</v>
      </c>
      <c r="S1031" t="s">
        <v>10387</v>
      </c>
      <c r="T1031" t="s">
        <v>80</v>
      </c>
      <c r="U1031" t="s">
        <v>80</v>
      </c>
      <c r="V1031" t="s">
        <v>80</v>
      </c>
      <c r="W1031" t="s">
        <v>80</v>
      </c>
      <c r="X1031" t="s">
        <v>10388</v>
      </c>
      <c r="Y1031" t="s">
        <v>80</v>
      </c>
    </row>
    <row r="1032" spans="1:25">
      <c r="A1032" t="s">
        <v>10389</v>
      </c>
      <c r="B1032" t="s">
        <v>5781</v>
      </c>
      <c r="C1032" t="s">
        <v>38</v>
      </c>
      <c r="D1032" t="s">
        <v>10390</v>
      </c>
      <c r="E1032" t="s">
        <v>10391</v>
      </c>
      <c r="F1032" t="s">
        <v>10392</v>
      </c>
      <c r="G1032" t="s">
        <v>15</v>
      </c>
      <c r="H1032" t="s">
        <v>10393</v>
      </c>
      <c r="I1032" t="s">
        <v>93</v>
      </c>
      <c r="J1032" t="s">
        <v>2022</v>
      </c>
      <c r="K1032" t="s">
        <v>3308</v>
      </c>
      <c r="L1032" t="s">
        <v>125</v>
      </c>
      <c r="M1032" t="s">
        <v>296</v>
      </c>
      <c r="N1032" t="s">
        <v>581</v>
      </c>
      <c r="O1032" t="s">
        <v>461</v>
      </c>
      <c r="P1032" t="s">
        <v>81</v>
      </c>
      <c r="Q1032" t="s">
        <v>82</v>
      </c>
      <c r="R1032" t="s">
        <v>10394</v>
      </c>
      <c r="S1032" t="s">
        <v>10395</v>
      </c>
      <c r="T1032" t="s">
        <v>5936</v>
      </c>
      <c r="U1032" t="s">
        <v>10396</v>
      </c>
      <c r="V1032" t="s">
        <v>10397</v>
      </c>
      <c r="W1032" t="s">
        <v>4116</v>
      </c>
      <c r="X1032" t="s">
        <v>10398</v>
      </c>
      <c r="Y1032" t="s">
        <v>10399</v>
      </c>
    </row>
    <row r="1033" spans="1:25">
      <c r="A1033" t="s">
        <v>10400</v>
      </c>
      <c r="B1033" t="s">
        <v>5781</v>
      </c>
      <c r="C1033" t="s">
        <v>38</v>
      </c>
      <c r="D1033" t="s">
        <v>10401</v>
      </c>
      <c r="E1033" t="s">
        <v>10402</v>
      </c>
      <c r="F1033" t="s">
        <v>10403</v>
      </c>
      <c r="G1033" t="s">
        <v>15</v>
      </c>
      <c r="H1033" t="s">
        <v>10404</v>
      </c>
      <c r="I1033" t="s">
        <v>93</v>
      </c>
      <c r="J1033" t="s">
        <v>1218</v>
      </c>
      <c r="K1033" t="s">
        <v>10405</v>
      </c>
      <c r="L1033" t="s">
        <v>125</v>
      </c>
      <c r="M1033" t="s">
        <v>419</v>
      </c>
      <c r="N1033" t="s">
        <v>6975</v>
      </c>
      <c r="O1033" t="s">
        <v>310</v>
      </c>
      <c r="P1033" t="s">
        <v>113</v>
      </c>
      <c r="Q1033" t="s">
        <v>82</v>
      </c>
      <c r="R1033" t="s">
        <v>80</v>
      </c>
      <c r="S1033" t="s">
        <v>10406</v>
      </c>
      <c r="T1033" t="s">
        <v>80</v>
      </c>
      <c r="U1033" t="s">
        <v>80</v>
      </c>
      <c r="V1033" t="s">
        <v>80</v>
      </c>
      <c r="W1033" t="s">
        <v>80</v>
      </c>
      <c r="X1033" t="s">
        <v>10407</v>
      </c>
      <c r="Y1033" t="s">
        <v>80</v>
      </c>
    </row>
    <row r="1034" spans="1:25">
      <c r="A1034" t="s">
        <v>10408</v>
      </c>
      <c r="B1034" t="s">
        <v>5781</v>
      </c>
      <c r="C1034" t="s">
        <v>38</v>
      </c>
      <c r="D1034" t="s">
        <v>10409</v>
      </c>
      <c r="E1034" t="s">
        <v>10410</v>
      </c>
      <c r="F1034" t="s">
        <v>10409</v>
      </c>
      <c r="G1034" t="s">
        <v>15</v>
      </c>
      <c r="H1034" t="s">
        <v>10411</v>
      </c>
      <c r="I1034" t="s">
        <v>5834</v>
      </c>
      <c r="J1034" t="s">
        <v>306</v>
      </c>
      <c r="K1034" t="s">
        <v>6531</v>
      </c>
      <c r="L1034" t="s">
        <v>125</v>
      </c>
      <c r="M1034" t="s">
        <v>78</v>
      </c>
      <c r="N1034" t="s">
        <v>1649</v>
      </c>
      <c r="O1034" t="s">
        <v>310</v>
      </c>
      <c r="P1034" t="s">
        <v>81</v>
      </c>
      <c r="Q1034" t="s">
        <v>82</v>
      </c>
      <c r="R1034" t="s">
        <v>10412</v>
      </c>
      <c r="S1034" t="s">
        <v>10413</v>
      </c>
      <c r="T1034" t="s">
        <v>5801</v>
      </c>
      <c r="U1034" t="s">
        <v>3578</v>
      </c>
      <c r="V1034" t="s">
        <v>5966</v>
      </c>
      <c r="W1034" t="s">
        <v>2836</v>
      </c>
      <c r="X1034" t="s">
        <v>10414</v>
      </c>
      <c r="Y1034" t="s">
        <v>10415</v>
      </c>
    </row>
    <row r="1035" spans="1:25">
      <c r="A1035" t="s">
        <v>10416</v>
      </c>
      <c r="B1035" t="s">
        <v>5781</v>
      </c>
      <c r="C1035" t="s">
        <v>38</v>
      </c>
      <c r="D1035" t="s">
        <v>10417</v>
      </c>
      <c r="E1035" t="s">
        <v>10418</v>
      </c>
      <c r="F1035" t="s">
        <v>10419</v>
      </c>
      <c r="G1035" t="s">
        <v>15</v>
      </c>
      <c r="H1035" t="s">
        <v>10420</v>
      </c>
      <c r="I1035" t="s">
        <v>5796</v>
      </c>
      <c r="J1035" t="s">
        <v>5966</v>
      </c>
      <c r="K1035" t="s">
        <v>2407</v>
      </c>
      <c r="L1035" t="s">
        <v>77</v>
      </c>
      <c r="M1035" t="s">
        <v>335</v>
      </c>
      <c r="N1035" t="s">
        <v>336</v>
      </c>
      <c r="O1035" t="s">
        <v>310</v>
      </c>
      <c r="P1035" t="s">
        <v>172</v>
      </c>
      <c r="Q1035" t="s">
        <v>82</v>
      </c>
      <c r="R1035" t="s">
        <v>80</v>
      </c>
      <c r="S1035" t="s">
        <v>10421</v>
      </c>
      <c r="T1035" t="s">
        <v>80</v>
      </c>
      <c r="U1035" t="s">
        <v>80</v>
      </c>
      <c r="V1035" t="s">
        <v>80</v>
      </c>
      <c r="W1035" t="s">
        <v>80</v>
      </c>
      <c r="X1035" t="s">
        <v>10422</v>
      </c>
      <c r="Y1035" t="s">
        <v>80</v>
      </c>
    </row>
    <row r="1036" spans="1:25">
      <c r="A1036" t="s">
        <v>10423</v>
      </c>
      <c r="B1036" t="s">
        <v>5781</v>
      </c>
      <c r="C1036" t="s">
        <v>38</v>
      </c>
      <c r="D1036" t="s">
        <v>10424</v>
      </c>
      <c r="E1036" t="s">
        <v>10425</v>
      </c>
      <c r="F1036" t="s">
        <v>10426</v>
      </c>
      <c r="G1036" t="s">
        <v>15</v>
      </c>
      <c r="H1036" t="s">
        <v>4353</v>
      </c>
      <c r="I1036" t="s">
        <v>5796</v>
      </c>
      <c r="J1036" t="s">
        <v>123</v>
      </c>
      <c r="K1036" t="s">
        <v>5945</v>
      </c>
      <c r="L1036" t="s">
        <v>125</v>
      </c>
      <c r="M1036" t="s">
        <v>242</v>
      </c>
      <c r="N1036" t="s">
        <v>420</v>
      </c>
      <c r="O1036" t="s">
        <v>677</v>
      </c>
      <c r="P1036" t="s">
        <v>81</v>
      </c>
      <c r="Q1036" t="s">
        <v>82</v>
      </c>
      <c r="R1036" t="s">
        <v>10427</v>
      </c>
      <c r="S1036" t="s">
        <v>1544</v>
      </c>
      <c r="T1036" t="s">
        <v>10428</v>
      </c>
      <c r="U1036" t="s">
        <v>80</v>
      </c>
      <c r="V1036" t="s">
        <v>80</v>
      </c>
      <c r="W1036" t="s">
        <v>80</v>
      </c>
      <c r="X1036" t="s">
        <v>10429</v>
      </c>
      <c r="Y1036" t="s">
        <v>80</v>
      </c>
    </row>
    <row r="1037" spans="1:25">
      <c r="A1037" t="s">
        <v>10430</v>
      </c>
      <c r="B1037" t="s">
        <v>5781</v>
      </c>
      <c r="C1037" t="s">
        <v>38</v>
      </c>
      <c r="D1037" t="s">
        <v>10431</v>
      </c>
      <c r="E1037" t="s">
        <v>10432</v>
      </c>
      <c r="F1037" t="s">
        <v>10433</v>
      </c>
      <c r="G1037" t="s">
        <v>15</v>
      </c>
      <c r="H1037" t="s">
        <v>10434</v>
      </c>
      <c r="I1037" t="s">
        <v>5796</v>
      </c>
      <c r="J1037" t="s">
        <v>7411</v>
      </c>
      <c r="K1037" t="s">
        <v>5798</v>
      </c>
      <c r="L1037" t="s">
        <v>77</v>
      </c>
      <c r="M1037" t="s">
        <v>1190</v>
      </c>
      <c r="N1037" t="s">
        <v>7412</v>
      </c>
      <c r="O1037" t="s">
        <v>677</v>
      </c>
      <c r="P1037" t="s">
        <v>10435</v>
      </c>
      <c r="Q1037" t="s">
        <v>99</v>
      </c>
      <c r="R1037" t="s">
        <v>10436</v>
      </c>
      <c r="S1037" t="s">
        <v>10437</v>
      </c>
      <c r="T1037" t="s">
        <v>6027</v>
      </c>
      <c r="U1037" t="s">
        <v>7412</v>
      </c>
      <c r="V1037" t="s">
        <v>7415</v>
      </c>
      <c r="W1037" t="s">
        <v>10438</v>
      </c>
      <c r="X1037" t="s">
        <v>10439</v>
      </c>
      <c r="Y1037" t="s">
        <v>10440</v>
      </c>
    </row>
    <row r="1038" spans="1:25">
      <c r="A1038" t="s">
        <v>10441</v>
      </c>
      <c r="B1038" t="s">
        <v>5781</v>
      </c>
      <c r="C1038" t="s">
        <v>38</v>
      </c>
      <c r="D1038" t="s">
        <v>10442</v>
      </c>
      <c r="E1038" t="s">
        <v>10443</v>
      </c>
      <c r="F1038" t="s">
        <v>10444</v>
      </c>
      <c r="G1038" t="s">
        <v>15</v>
      </c>
      <c r="H1038" t="s">
        <v>1325</v>
      </c>
      <c r="I1038" t="s">
        <v>93</v>
      </c>
      <c r="J1038" t="s">
        <v>2578</v>
      </c>
      <c r="K1038" t="s">
        <v>555</v>
      </c>
      <c r="L1038" t="s">
        <v>77</v>
      </c>
      <c r="M1038" t="s">
        <v>5721</v>
      </c>
      <c r="N1038" t="s">
        <v>3427</v>
      </c>
      <c r="O1038" t="s">
        <v>677</v>
      </c>
      <c r="P1038" t="s">
        <v>81</v>
      </c>
      <c r="Q1038" t="s">
        <v>82</v>
      </c>
      <c r="R1038" t="s">
        <v>80</v>
      </c>
      <c r="S1038" t="s">
        <v>10445</v>
      </c>
      <c r="T1038" t="s">
        <v>6027</v>
      </c>
      <c r="U1038" t="s">
        <v>535</v>
      </c>
      <c r="V1038" t="s">
        <v>10446</v>
      </c>
      <c r="W1038" t="s">
        <v>80</v>
      </c>
      <c r="X1038" t="s">
        <v>10447</v>
      </c>
      <c r="Y1038" t="s">
        <v>80</v>
      </c>
    </row>
    <row r="1039" spans="1:25">
      <c r="A1039" t="s">
        <v>10448</v>
      </c>
      <c r="B1039" t="s">
        <v>5781</v>
      </c>
      <c r="C1039" t="s">
        <v>38</v>
      </c>
      <c r="D1039" t="s">
        <v>10449</v>
      </c>
      <c r="E1039" t="s">
        <v>10450</v>
      </c>
      <c r="F1039" t="s">
        <v>10451</v>
      </c>
      <c r="G1039" t="s">
        <v>15</v>
      </c>
      <c r="H1039" t="s">
        <v>10452</v>
      </c>
      <c r="I1039" t="s">
        <v>5796</v>
      </c>
      <c r="J1039" t="s">
        <v>7366</v>
      </c>
      <c r="K1039" t="s">
        <v>6531</v>
      </c>
      <c r="L1039" t="s">
        <v>125</v>
      </c>
      <c r="M1039" t="s">
        <v>5559</v>
      </c>
      <c r="N1039" t="s">
        <v>10453</v>
      </c>
      <c r="O1039" t="s">
        <v>773</v>
      </c>
      <c r="P1039" t="s">
        <v>81</v>
      </c>
      <c r="Q1039" t="s">
        <v>82</v>
      </c>
      <c r="R1039" t="s">
        <v>10454</v>
      </c>
      <c r="S1039" t="s">
        <v>10455</v>
      </c>
      <c r="T1039" t="s">
        <v>6027</v>
      </c>
      <c r="U1039" t="s">
        <v>2674</v>
      </c>
      <c r="V1039" t="s">
        <v>10456</v>
      </c>
      <c r="W1039" t="s">
        <v>10457</v>
      </c>
      <c r="X1039" t="s">
        <v>10458</v>
      </c>
      <c r="Y1039" t="s">
        <v>10459</v>
      </c>
    </row>
    <row r="1040" spans="1:25">
      <c r="A1040" t="s">
        <v>10460</v>
      </c>
      <c r="B1040" t="s">
        <v>5781</v>
      </c>
      <c r="C1040" t="s">
        <v>38</v>
      </c>
      <c r="D1040" t="s">
        <v>10461</v>
      </c>
      <c r="E1040" t="s">
        <v>10462</v>
      </c>
      <c r="F1040" t="s">
        <v>10463</v>
      </c>
      <c r="G1040" t="s">
        <v>15</v>
      </c>
      <c r="H1040" t="s">
        <v>4954</v>
      </c>
      <c r="I1040" t="s">
        <v>93</v>
      </c>
      <c r="J1040" t="s">
        <v>4218</v>
      </c>
      <c r="K1040" t="s">
        <v>10464</v>
      </c>
      <c r="L1040" t="s">
        <v>125</v>
      </c>
      <c r="M1040" t="s">
        <v>10465</v>
      </c>
      <c r="N1040" t="s">
        <v>10466</v>
      </c>
      <c r="O1040" t="s">
        <v>677</v>
      </c>
      <c r="P1040" t="s">
        <v>942</v>
      </c>
      <c r="Q1040" t="s">
        <v>201</v>
      </c>
      <c r="R1040" t="s">
        <v>10467</v>
      </c>
      <c r="S1040" t="s">
        <v>10468</v>
      </c>
      <c r="T1040" t="s">
        <v>80</v>
      </c>
      <c r="U1040" t="s">
        <v>80</v>
      </c>
      <c r="V1040" t="s">
        <v>10469</v>
      </c>
      <c r="W1040" t="s">
        <v>10470</v>
      </c>
      <c r="X1040" t="s">
        <v>10471</v>
      </c>
      <c r="Y1040" t="s">
        <v>10472</v>
      </c>
    </row>
    <row r="1041" spans="1:25">
      <c r="A1041" t="s">
        <v>10473</v>
      </c>
      <c r="B1041" t="s">
        <v>5781</v>
      </c>
      <c r="C1041" t="s">
        <v>38</v>
      </c>
      <c r="D1041" t="s">
        <v>10474</v>
      </c>
      <c r="E1041" t="s">
        <v>10475</v>
      </c>
      <c r="F1041" t="s">
        <v>10476</v>
      </c>
      <c r="G1041" t="s">
        <v>15</v>
      </c>
      <c r="H1041" t="s">
        <v>10477</v>
      </c>
      <c r="I1041" t="s">
        <v>93</v>
      </c>
      <c r="J1041" t="s">
        <v>1957</v>
      </c>
      <c r="K1041" t="s">
        <v>433</v>
      </c>
      <c r="L1041" t="s">
        <v>77</v>
      </c>
      <c r="M1041" t="s">
        <v>268</v>
      </c>
      <c r="N1041" t="s">
        <v>3632</v>
      </c>
      <c r="O1041" t="s">
        <v>80</v>
      </c>
      <c r="P1041" t="s">
        <v>113</v>
      </c>
      <c r="Q1041" t="s">
        <v>114</v>
      </c>
      <c r="R1041" t="s">
        <v>80</v>
      </c>
      <c r="S1041" t="s">
        <v>10478</v>
      </c>
      <c r="T1041" t="s">
        <v>10479</v>
      </c>
      <c r="U1041" t="s">
        <v>10480</v>
      </c>
      <c r="V1041" t="s">
        <v>80</v>
      </c>
      <c r="W1041" t="s">
        <v>80</v>
      </c>
      <c r="X1041" t="s">
        <v>10481</v>
      </c>
      <c r="Y1041" t="s">
        <v>10482</v>
      </c>
    </row>
    <row r="1042" spans="1:25">
      <c r="A1042" t="s">
        <v>10483</v>
      </c>
      <c r="B1042" t="s">
        <v>5781</v>
      </c>
      <c r="C1042" t="s">
        <v>38</v>
      </c>
      <c r="D1042" t="s">
        <v>10484</v>
      </c>
      <c r="E1042" t="s">
        <v>10485</v>
      </c>
      <c r="F1042" t="s">
        <v>10486</v>
      </c>
      <c r="G1042" t="s">
        <v>15</v>
      </c>
      <c r="H1042" t="s">
        <v>5821</v>
      </c>
      <c r="I1042" t="s">
        <v>5796</v>
      </c>
      <c r="J1042" t="s">
        <v>10487</v>
      </c>
      <c r="K1042" t="s">
        <v>5945</v>
      </c>
      <c r="L1042" t="s">
        <v>77</v>
      </c>
      <c r="M1042" t="s">
        <v>1743</v>
      </c>
      <c r="N1042" t="s">
        <v>9778</v>
      </c>
      <c r="O1042" t="s">
        <v>80</v>
      </c>
      <c r="P1042" t="s">
        <v>113</v>
      </c>
      <c r="Q1042" t="s">
        <v>82</v>
      </c>
      <c r="R1042" t="s">
        <v>80</v>
      </c>
      <c r="S1042" t="s">
        <v>1743</v>
      </c>
      <c r="T1042" t="s">
        <v>10004</v>
      </c>
      <c r="U1042" t="s">
        <v>10488</v>
      </c>
      <c r="V1042" t="s">
        <v>8313</v>
      </c>
      <c r="W1042" t="s">
        <v>10489</v>
      </c>
      <c r="X1042" t="s">
        <v>10490</v>
      </c>
      <c r="Y1042" t="s">
        <v>10491</v>
      </c>
    </row>
    <row r="1043" spans="1:25">
      <c r="A1043" t="s">
        <v>10492</v>
      </c>
      <c r="B1043" t="s">
        <v>5781</v>
      </c>
      <c r="C1043" t="s">
        <v>38</v>
      </c>
      <c r="D1043" t="s">
        <v>10493</v>
      </c>
      <c r="E1043" t="s">
        <v>10494</v>
      </c>
      <c r="F1043" t="s">
        <v>10495</v>
      </c>
      <c r="G1043" t="s">
        <v>15</v>
      </c>
      <c r="H1043" t="s">
        <v>10496</v>
      </c>
      <c r="I1043" t="s">
        <v>5796</v>
      </c>
      <c r="J1043" t="s">
        <v>123</v>
      </c>
      <c r="K1043" t="s">
        <v>6658</v>
      </c>
      <c r="L1043" t="s">
        <v>125</v>
      </c>
      <c r="M1043" t="s">
        <v>3142</v>
      </c>
      <c r="N1043" t="s">
        <v>127</v>
      </c>
      <c r="O1043" t="s">
        <v>557</v>
      </c>
      <c r="P1043" t="s">
        <v>172</v>
      </c>
      <c r="Q1043" t="s">
        <v>99</v>
      </c>
      <c r="R1043" t="s">
        <v>80</v>
      </c>
      <c r="S1043" t="s">
        <v>3142</v>
      </c>
      <c r="T1043" t="s">
        <v>7557</v>
      </c>
      <c r="U1043" t="s">
        <v>130</v>
      </c>
      <c r="V1043" t="s">
        <v>5860</v>
      </c>
      <c r="W1043" t="s">
        <v>10497</v>
      </c>
      <c r="X1043" t="s">
        <v>10498</v>
      </c>
      <c r="Y1043" t="s">
        <v>10499</v>
      </c>
    </row>
    <row r="1044" spans="1:25">
      <c r="A1044" t="s">
        <v>10500</v>
      </c>
      <c r="B1044" t="s">
        <v>5781</v>
      </c>
      <c r="C1044" t="s">
        <v>38</v>
      </c>
      <c r="D1044" t="s">
        <v>10501</v>
      </c>
      <c r="E1044" t="s">
        <v>10502</v>
      </c>
      <c r="F1044" t="s">
        <v>10503</v>
      </c>
      <c r="G1044" t="s">
        <v>15</v>
      </c>
      <c r="H1044" t="s">
        <v>10504</v>
      </c>
      <c r="I1044" t="s">
        <v>93</v>
      </c>
      <c r="J1044" t="s">
        <v>373</v>
      </c>
      <c r="K1044" t="s">
        <v>2654</v>
      </c>
      <c r="L1044" t="s">
        <v>77</v>
      </c>
      <c r="M1044" t="s">
        <v>419</v>
      </c>
      <c r="N1044" t="s">
        <v>336</v>
      </c>
      <c r="O1044" t="s">
        <v>310</v>
      </c>
      <c r="P1044" t="s">
        <v>200</v>
      </c>
      <c r="Q1044" t="s">
        <v>114</v>
      </c>
      <c r="R1044" t="s">
        <v>10505</v>
      </c>
      <c r="S1044" t="s">
        <v>10506</v>
      </c>
      <c r="T1044" t="s">
        <v>80</v>
      </c>
      <c r="U1044" t="s">
        <v>80</v>
      </c>
      <c r="V1044" t="s">
        <v>80</v>
      </c>
      <c r="W1044" t="s">
        <v>80</v>
      </c>
      <c r="X1044" t="s">
        <v>10507</v>
      </c>
      <c r="Y1044" t="s">
        <v>10508</v>
      </c>
    </row>
    <row r="1045" spans="1:25">
      <c r="A1045" t="s">
        <v>10509</v>
      </c>
      <c r="B1045" t="s">
        <v>5781</v>
      </c>
      <c r="C1045" t="s">
        <v>38</v>
      </c>
      <c r="D1045" t="s">
        <v>10510</v>
      </c>
      <c r="E1045" t="s">
        <v>10511</v>
      </c>
      <c r="F1045" t="s">
        <v>10512</v>
      </c>
      <c r="G1045" t="s">
        <v>15</v>
      </c>
      <c r="H1045" t="s">
        <v>10513</v>
      </c>
      <c r="I1045" t="s">
        <v>5834</v>
      </c>
      <c r="J1045" t="s">
        <v>373</v>
      </c>
      <c r="K1045" t="s">
        <v>433</v>
      </c>
      <c r="L1045" t="s">
        <v>77</v>
      </c>
      <c r="M1045" t="s">
        <v>10514</v>
      </c>
      <c r="N1045" t="s">
        <v>10515</v>
      </c>
      <c r="O1045" t="s">
        <v>80</v>
      </c>
      <c r="P1045" t="s">
        <v>113</v>
      </c>
      <c r="Q1045" t="s">
        <v>82</v>
      </c>
      <c r="R1045" t="s">
        <v>80</v>
      </c>
      <c r="S1045" t="s">
        <v>10516</v>
      </c>
      <c r="T1045" t="s">
        <v>5825</v>
      </c>
      <c r="U1045" t="s">
        <v>10517</v>
      </c>
      <c r="V1045" t="s">
        <v>80</v>
      </c>
      <c r="W1045" t="s">
        <v>80</v>
      </c>
      <c r="X1045" t="s">
        <v>10518</v>
      </c>
      <c r="Y1045" t="s">
        <v>80</v>
      </c>
    </row>
    <row r="1046" spans="1:25">
      <c r="A1046" t="s">
        <v>10519</v>
      </c>
      <c r="B1046" t="s">
        <v>5781</v>
      </c>
      <c r="C1046" t="s">
        <v>38</v>
      </c>
      <c r="D1046" t="s">
        <v>10520</v>
      </c>
      <c r="E1046" t="s">
        <v>10521</v>
      </c>
      <c r="F1046" t="s">
        <v>10522</v>
      </c>
      <c r="G1046" t="s">
        <v>15</v>
      </c>
      <c r="H1046" t="s">
        <v>10523</v>
      </c>
      <c r="I1046" t="s">
        <v>93</v>
      </c>
      <c r="J1046" t="s">
        <v>9135</v>
      </c>
      <c r="K1046" t="s">
        <v>2769</v>
      </c>
      <c r="L1046" t="s">
        <v>125</v>
      </c>
      <c r="M1046" t="s">
        <v>10524</v>
      </c>
      <c r="N1046" t="s">
        <v>535</v>
      </c>
      <c r="O1046" t="s">
        <v>709</v>
      </c>
      <c r="P1046" t="s">
        <v>81</v>
      </c>
      <c r="Q1046" t="s">
        <v>99</v>
      </c>
      <c r="R1046" t="s">
        <v>80</v>
      </c>
      <c r="S1046" t="s">
        <v>10524</v>
      </c>
      <c r="T1046" t="s">
        <v>5936</v>
      </c>
      <c r="U1046" t="s">
        <v>4859</v>
      </c>
      <c r="V1046" t="s">
        <v>9135</v>
      </c>
      <c r="W1046" t="s">
        <v>80</v>
      </c>
      <c r="X1046" t="s">
        <v>10525</v>
      </c>
      <c r="Y1046" t="s">
        <v>80</v>
      </c>
    </row>
    <row r="1047" spans="1:25">
      <c r="A1047" t="s">
        <v>10526</v>
      </c>
      <c r="B1047" t="s">
        <v>5781</v>
      </c>
      <c r="C1047" t="s">
        <v>38</v>
      </c>
      <c r="D1047" t="s">
        <v>10527</v>
      </c>
      <c r="E1047" t="s">
        <v>10528</v>
      </c>
      <c r="F1047" t="s">
        <v>10529</v>
      </c>
      <c r="G1047" t="s">
        <v>15</v>
      </c>
      <c r="H1047" t="s">
        <v>10530</v>
      </c>
      <c r="I1047" t="s">
        <v>5796</v>
      </c>
      <c r="J1047" t="s">
        <v>5944</v>
      </c>
      <c r="K1047" t="s">
        <v>5945</v>
      </c>
      <c r="L1047" t="s">
        <v>125</v>
      </c>
      <c r="M1047" t="s">
        <v>10531</v>
      </c>
      <c r="N1047" t="s">
        <v>10532</v>
      </c>
      <c r="O1047" t="s">
        <v>80</v>
      </c>
      <c r="P1047" t="s">
        <v>81</v>
      </c>
      <c r="Q1047" t="s">
        <v>201</v>
      </c>
      <c r="R1047" t="s">
        <v>80</v>
      </c>
      <c r="S1047" t="s">
        <v>10533</v>
      </c>
      <c r="T1047" t="s">
        <v>80</v>
      </c>
      <c r="U1047" t="s">
        <v>80</v>
      </c>
      <c r="V1047" t="s">
        <v>80</v>
      </c>
      <c r="W1047" t="s">
        <v>80</v>
      </c>
      <c r="X1047" t="s">
        <v>10534</v>
      </c>
      <c r="Y1047" t="s">
        <v>10535</v>
      </c>
    </row>
    <row r="1048" spans="1:25">
      <c r="A1048" t="s">
        <v>10536</v>
      </c>
      <c r="B1048" t="s">
        <v>5781</v>
      </c>
      <c r="C1048" t="s">
        <v>38</v>
      </c>
      <c r="D1048" t="s">
        <v>10537</v>
      </c>
      <c r="E1048" t="s">
        <v>10538</v>
      </c>
      <c r="F1048" t="s">
        <v>10539</v>
      </c>
      <c r="G1048" t="s">
        <v>15</v>
      </c>
      <c r="H1048" t="s">
        <v>6775</v>
      </c>
      <c r="I1048" t="s">
        <v>93</v>
      </c>
      <c r="J1048" t="s">
        <v>522</v>
      </c>
      <c r="K1048" t="s">
        <v>761</v>
      </c>
      <c r="L1048" t="s">
        <v>77</v>
      </c>
      <c r="M1048" t="s">
        <v>10540</v>
      </c>
      <c r="N1048" t="s">
        <v>253</v>
      </c>
      <c r="O1048" t="s">
        <v>269</v>
      </c>
      <c r="P1048" t="s">
        <v>200</v>
      </c>
      <c r="Q1048" t="s">
        <v>99</v>
      </c>
      <c r="R1048" t="s">
        <v>10541</v>
      </c>
      <c r="S1048" t="s">
        <v>10540</v>
      </c>
      <c r="T1048" t="s">
        <v>10542</v>
      </c>
      <c r="U1048" t="s">
        <v>97</v>
      </c>
      <c r="V1048" t="s">
        <v>6840</v>
      </c>
      <c r="W1048" t="s">
        <v>10543</v>
      </c>
      <c r="X1048" t="s">
        <v>10544</v>
      </c>
      <c r="Y1048" t="s">
        <v>10545</v>
      </c>
    </row>
    <row r="1049" spans="1:25">
      <c r="A1049" t="s">
        <v>10546</v>
      </c>
      <c r="B1049" t="s">
        <v>5781</v>
      </c>
      <c r="C1049" t="s">
        <v>38</v>
      </c>
      <c r="D1049" t="s">
        <v>10547</v>
      </c>
      <c r="E1049" t="s">
        <v>10548</v>
      </c>
      <c r="F1049" t="s">
        <v>10549</v>
      </c>
      <c r="G1049" t="s">
        <v>15</v>
      </c>
      <c r="H1049" t="s">
        <v>10550</v>
      </c>
      <c r="I1049" t="s">
        <v>5796</v>
      </c>
      <c r="J1049" t="s">
        <v>5966</v>
      </c>
      <c r="K1049" t="s">
        <v>5945</v>
      </c>
      <c r="L1049" t="s">
        <v>2421</v>
      </c>
      <c r="M1049" t="s">
        <v>10551</v>
      </c>
      <c r="N1049" t="s">
        <v>883</v>
      </c>
      <c r="O1049" t="s">
        <v>80</v>
      </c>
      <c r="P1049" t="s">
        <v>81</v>
      </c>
      <c r="Q1049" t="s">
        <v>142</v>
      </c>
      <c r="R1049" t="s">
        <v>80</v>
      </c>
      <c r="S1049" t="s">
        <v>10552</v>
      </c>
      <c r="T1049" t="s">
        <v>6027</v>
      </c>
      <c r="U1049" t="s">
        <v>883</v>
      </c>
      <c r="V1049" t="s">
        <v>10553</v>
      </c>
      <c r="W1049" t="s">
        <v>10554</v>
      </c>
      <c r="X1049" t="s">
        <v>10555</v>
      </c>
      <c r="Y1049" t="s">
        <v>10556</v>
      </c>
    </row>
    <row r="1050" spans="1:25">
      <c r="A1050" t="s">
        <v>10557</v>
      </c>
      <c r="B1050" t="s">
        <v>5781</v>
      </c>
      <c r="C1050" t="s">
        <v>38</v>
      </c>
      <c r="D1050" t="s">
        <v>10558</v>
      </c>
      <c r="E1050" t="s">
        <v>10559</v>
      </c>
      <c r="F1050" t="s">
        <v>10560</v>
      </c>
      <c r="G1050" t="s">
        <v>15</v>
      </c>
      <c r="H1050" t="s">
        <v>10561</v>
      </c>
      <c r="I1050" t="s">
        <v>93</v>
      </c>
      <c r="J1050" t="s">
        <v>10562</v>
      </c>
      <c r="K1050" t="s">
        <v>433</v>
      </c>
      <c r="L1050" t="s">
        <v>77</v>
      </c>
      <c r="M1050" t="s">
        <v>419</v>
      </c>
      <c r="N1050" t="s">
        <v>1091</v>
      </c>
      <c r="O1050" t="s">
        <v>80</v>
      </c>
      <c r="P1050" t="s">
        <v>113</v>
      </c>
      <c r="Q1050" t="s">
        <v>82</v>
      </c>
      <c r="R1050" t="s">
        <v>80</v>
      </c>
      <c r="S1050" t="s">
        <v>10563</v>
      </c>
      <c r="T1050" t="s">
        <v>80</v>
      </c>
      <c r="U1050" t="s">
        <v>80</v>
      </c>
      <c r="V1050" t="s">
        <v>80</v>
      </c>
      <c r="W1050" t="s">
        <v>80</v>
      </c>
      <c r="X1050" t="s">
        <v>10564</v>
      </c>
      <c r="Y1050" t="s">
        <v>80</v>
      </c>
    </row>
    <row r="1051" spans="1:25">
      <c r="A1051" t="s">
        <v>10565</v>
      </c>
      <c r="B1051" t="s">
        <v>5781</v>
      </c>
      <c r="C1051" t="s">
        <v>38</v>
      </c>
      <c r="D1051" t="s">
        <v>10566</v>
      </c>
      <c r="E1051" t="s">
        <v>10567</v>
      </c>
      <c r="F1051" t="s">
        <v>10568</v>
      </c>
      <c r="G1051" t="s">
        <v>15</v>
      </c>
      <c r="H1051" t="s">
        <v>10569</v>
      </c>
      <c r="I1051" t="s">
        <v>93</v>
      </c>
      <c r="J1051" t="s">
        <v>522</v>
      </c>
      <c r="K1051" t="s">
        <v>2407</v>
      </c>
      <c r="L1051" t="s">
        <v>125</v>
      </c>
      <c r="M1051" t="s">
        <v>9308</v>
      </c>
      <c r="N1051" t="s">
        <v>253</v>
      </c>
      <c r="O1051" t="s">
        <v>3612</v>
      </c>
      <c r="P1051" t="s">
        <v>200</v>
      </c>
      <c r="Q1051" t="s">
        <v>82</v>
      </c>
      <c r="R1051" t="s">
        <v>10570</v>
      </c>
      <c r="S1051" t="s">
        <v>10571</v>
      </c>
      <c r="T1051" t="s">
        <v>5936</v>
      </c>
      <c r="U1051" t="s">
        <v>97</v>
      </c>
      <c r="V1051" t="s">
        <v>522</v>
      </c>
      <c r="W1051" t="s">
        <v>10572</v>
      </c>
      <c r="X1051" t="s">
        <v>10573</v>
      </c>
      <c r="Y1051" t="s">
        <v>10574</v>
      </c>
    </row>
    <row r="1052" spans="1:25">
      <c r="A1052" t="s">
        <v>10575</v>
      </c>
      <c r="B1052" t="s">
        <v>5781</v>
      </c>
      <c r="C1052" t="s">
        <v>38</v>
      </c>
      <c r="D1052" t="s">
        <v>10576</v>
      </c>
      <c r="E1052" t="s">
        <v>10577</v>
      </c>
      <c r="F1052" t="s">
        <v>10578</v>
      </c>
      <c r="G1052" t="s">
        <v>15</v>
      </c>
      <c r="H1052" t="s">
        <v>8439</v>
      </c>
      <c r="I1052" t="s">
        <v>93</v>
      </c>
      <c r="J1052" t="s">
        <v>138</v>
      </c>
      <c r="K1052" t="s">
        <v>3671</v>
      </c>
      <c r="L1052" t="s">
        <v>77</v>
      </c>
      <c r="M1052" t="s">
        <v>335</v>
      </c>
      <c r="N1052" t="s">
        <v>258</v>
      </c>
      <c r="O1052" t="s">
        <v>80</v>
      </c>
      <c r="P1052" t="s">
        <v>81</v>
      </c>
      <c r="Q1052" t="s">
        <v>142</v>
      </c>
      <c r="R1052" t="s">
        <v>80</v>
      </c>
      <c r="S1052" t="s">
        <v>10579</v>
      </c>
      <c r="T1052" t="s">
        <v>80</v>
      </c>
      <c r="U1052" t="s">
        <v>80</v>
      </c>
      <c r="V1052" t="s">
        <v>80</v>
      </c>
      <c r="W1052" t="s">
        <v>80</v>
      </c>
      <c r="X1052" t="s">
        <v>10580</v>
      </c>
      <c r="Y1052" t="s">
        <v>80</v>
      </c>
    </row>
    <row r="1053" spans="1:25">
      <c r="A1053" t="s">
        <v>10581</v>
      </c>
      <c r="B1053" t="s">
        <v>5781</v>
      </c>
      <c r="C1053" t="s">
        <v>38</v>
      </c>
      <c r="D1053" t="s">
        <v>10582</v>
      </c>
      <c r="E1053" t="s">
        <v>10583</v>
      </c>
      <c r="F1053" t="s">
        <v>10584</v>
      </c>
      <c r="G1053" t="s">
        <v>15</v>
      </c>
      <c r="H1053" t="s">
        <v>10585</v>
      </c>
      <c r="I1053" t="s">
        <v>5796</v>
      </c>
      <c r="J1053" t="s">
        <v>2406</v>
      </c>
      <c r="K1053" t="s">
        <v>5945</v>
      </c>
      <c r="L1053" t="s">
        <v>125</v>
      </c>
      <c r="M1053" t="s">
        <v>407</v>
      </c>
      <c r="N1053" t="s">
        <v>535</v>
      </c>
      <c r="O1053" t="s">
        <v>461</v>
      </c>
      <c r="P1053" t="s">
        <v>81</v>
      </c>
      <c r="Q1053" t="s">
        <v>99</v>
      </c>
      <c r="R1053" t="s">
        <v>10586</v>
      </c>
      <c r="S1053" t="s">
        <v>10587</v>
      </c>
      <c r="T1053" t="s">
        <v>172</v>
      </c>
      <c r="U1053" t="s">
        <v>80</v>
      </c>
      <c r="V1053" t="s">
        <v>932</v>
      </c>
      <c r="W1053" t="s">
        <v>80</v>
      </c>
      <c r="X1053" t="s">
        <v>10588</v>
      </c>
      <c r="Y1053" t="s">
        <v>10589</v>
      </c>
    </row>
    <row r="1054" spans="1:25">
      <c r="A1054" t="s">
        <v>10590</v>
      </c>
      <c r="B1054" t="s">
        <v>5781</v>
      </c>
      <c r="C1054" t="s">
        <v>38</v>
      </c>
      <c r="D1054" t="s">
        <v>10591</v>
      </c>
      <c r="E1054" t="s">
        <v>10592</v>
      </c>
      <c r="F1054" t="s">
        <v>10593</v>
      </c>
      <c r="G1054" t="s">
        <v>15</v>
      </c>
      <c r="H1054" t="s">
        <v>8480</v>
      </c>
      <c r="I1054" t="s">
        <v>5796</v>
      </c>
      <c r="J1054" t="s">
        <v>5966</v>
      </c>
      <c r="K1054" t="s">
        <v>2407</v>
      </c>
      <c r="L1054" t="s">
        <v>125</v>
      </c>
      <c r="M1054" t="s">
        <v>1407</v>
      </c>
      <c r="N1054" t="s">
        <v>253</v>
      </c>
      <c r="O1054" t="s">
        <v>254</v>
      </c>
      <c r="P1054" t="s">
        <v>200</v>
      </c>
      <c r="Q1054" t="s">
        <v>82</v>
      </c>
      <c r="R1054" t="s">
        <v>10594</v>
      </c>
      <c r="S1054" t="s">
        <v>10595</v>
      </c>
      <c r="T1054" t="s">
        <v>80</v>
      </c>
      <c r="U1054" t="s">
        <v>80</v>
      </c>
      <c r="V1054" t="s">
        <v>80</v>
      </c>
      <c r="W1054" t="s">
        <v>10596</v>
      </c>
      <c r="X1054" t="s">
        <v>10597</v>
      </c>
      <c r="Y1054" t="s">
        <v>10598</v>
      </c>
    </row>
    <row r="1055" spans="1:25">
      <c r="A1055" t="s">
        <v>10599</v>
      </c>
      <c r="B1055" t="s">
        <v>5781</v>
      </c>
      <c r="C1055" t="s">
        <v>38</v>
      </c>
      <c r="D1055" t="s">
        <v>10600</v>
      </c>
      <c r="E1055" t="s">
        <v>10601</v>
      </c>
      <c r="F1055" t="s">
        <v>10602</v>
      </c>
      <c r="G1055" t="s">
        <v>15</v>
      </c>
      <c r="H1055" t="s">
        <v>5985</v>
      </c>
      <c r="I1055" t="s">
        <v>5796</v>
      </c>
      <c r="J1055" t="s">
        <v>123</v>
      </c>
      <c r="K1055" t="s">
        <v>2407</v>
      </c>
      <c r="L1055" t="s">
        <v>125</v>
      </c>
      <c r="M1055" t="s">
        <v>335</v>
      </c>
      <c r="N1055" t="s">
        <v>253</v>
      </c>
      <c r="O1055" t="s">
        <v>310</v>
      </c>
      <c r="P1055" t="s">
        <v>81</v>
      </c>
      <c r="Q1055" t="s">
        <v>82</v>
      </c>
      <c r="R1055" t="s">
        <v>10603</v>
      </c>
      <c r="S1055" t="s">
        <v>10604</v>
      </c>
      <c r="T1055" t="s">
        <v>5936</v>
      </c>
      <c r="U1055" t="s">
        <v>2003</v>
      </c>
      <c r="V1055" t="s">
        <v>5860</v>
      </c>
      <c r="W1055" t="s">
        <v>10605</v>
      </c>
      <c r="X1055" t="s">
        <v>10606</v>
      </c>
      <c r="Y1055" t="s">
        <v>10607</v>
      </c>
    </row>
    <row r="1056" spans="1:25">
      <c r="A1056" t="s">
        <v>10608</v>
      </c>
      <c r="B1056" t="s">
        <v>5781</v>
      </c>
      <c r="C1056" t="s">
        <v>38</v>
      </c>
      <c r="D1056" t="s">
        <v>10609</v>
      </c>
      <c r="E1056" t="s">
        <v>10610</v>
      </c>
      <c r="F1056" t="s">
        <v>10611</v>
      </c>
      <c r="G1056" t="s">
        <v>15</v>
      </c>
      <c r="H1056" t="s">
        <v>9775</v>
      </c>
      <c r="I1056" t="s">
        <v>93</v>
      </c>
      <c r="J1056" t="s">
        <v>4992</v>
      </c>
      <c r="K1056" t="s">
        <v>3047</v>
      </c>
      <c r="L1056" t="s">
        <v>77</v>
      </c>
      <c r="M1056" t="s">
        <v>296</v>
      </c>
      <c r="N1056" t="s">
        <v>1778</v>
      </c>
      <c r="O1056" t="s">
        <v>254</v>
      </c>
      <c r="P1056" t="s">
        <v>77</v>
      </c>
      <c r="Q1056" t="s">
        <v>142</v>
      </c>
      <c r="R1056" t="s">
        <v>10612</v>
      </c>
      <c r="S1056" t="s">
        <v>10613</v>
      </c>
      <c r="T1056" t="s">
        <v>5936</v>
      </c>
      <c r="U1056" t="s">
        <v>97</v>
      </c>
      <c r="V1056" t="s">
        <v>10614</v>
      </c>
      <c r="W1056" t="s">
        <v>10615</v>
      </c>
      <c r="X1056" t="s">
        <v>10616</v>
      </c>
      <c r="Y1056" t="s">
        <v>10617</v>
      </c>
    </row>
    <row r="1057" spans="1:25">
      <c r="A1057" t="s">
        <v>10618</v>
      </c>
      <c r="B1057" t="s">
        <v>5781</v>
      </c>
      <c r="C1057" t="s">
        <v>38</v>
      </c>
      <c r="D1057" t="s">
        <v>10619</v>
      </c>
      <c r="E1057" t="s">
        <v>10620</v>
      </c>
      <c r="F1057" t="s">
        <v>10621</v>
      </c>
      <c r="G1057" t="s">
        <v>15</v>
      </c>
      <c r="H1057" t="s">
        <v>6695</v>
      </c>
      <c r="I1057" t="s">
        <v>93</v>
      </c>
      <c r="J1057" t="s">
        <v>3680</v>
      </c>
      <c r="K1057" t="s">
        <v>555</v>
      </c>
      <c r="L1057" t="s">
        <v>125</v>
      </c>
      <c r="M1057" t="s">
        <v>4643</v>
      </c>
      <c r="N1057" t="s">
        <v>258</v>
      </c>
      <c r="O1057" t="s">
        <v>80</v>
      </c>
      <c r="P1057" t="s">
        <v>81</v>
      </c>
      <c r="Q1057" t="s">
        <v>142</v>
      </c>
      <c r="R1057" t="s">
        <v>80</v>
      </c>
      <c r="S1057" t="s">
        <v>10622</v>
      </c>
      <c r="T1057" t="s">
        <v>80</v>
      </c>
      <c r="U1057" t="s">
        <v>80</v>
      </c>
      <c r="V1057" t="s">
        <v>80</v>
      </c>
      <c r="W1057" t="s">
        <v>80</v>
      </c>
      <c r="X1057" t="s">
        <v>10623</v>
      </c>
      <c r="Y1057" t="s">
        <v>10624</v>
      </c>
    </row>
    <row r="1058" spans="1:25">
      <c r="A1058" t="s">
        <v>10625</v>
      </c>
      <c r="B1058" t="s">
        <v>5781</v>
      </c>
      <c r="C1058" t="s">
        <v>38</v>
      </c>
      <c r="D1058" t="s">
        <v>10626</v>
      </c>
      <c r="E1058" t="s">
        <v>10627</v>
      </c>
      <c r="F1058" t="s">
        <v>10628</v>
      </c>
      <c r="G1058" t="s">
        <v>15</v>
      </c>
      <c r="H1058" t="s">
        <v>6067</v>
      </c>
      <c r="I1058" t="s">
        <v>5672</v>
      </c>
      <c r="J1058" t="s">
        <v>10629</v>
      </c>
      <c r="K1058" t="s">
        <v>10630</v>
      </c>
      <c r="L1058" t="s">
        <v>125</v>
      </c>
      <c r="M1058" t="s">
        <v>990</v>
      </c>
      <c r="N1058" t="s">
        <v>763</v>
      </c>
      <c r="O1058" t="s">
        <v>80</v>
      </c>
      <c r="P1058" t="s">
        <v>113</v>
      </c>
      <c r="Q1058" t="s">
        <v>201</v>
      </c>
      <c r="R1058" t="s">
        <v>80</v>
      </c>
      <c r="S1058" t="s">
        <v>10631</v>
      </c>
      <c r="T1058" t="s">
        <v>80</v>
      </c>
      <c r="U1058" t="s">
        <v>80</v>
      </c>
      <c r="V1058" t="s">
        <v>3069</v>
      </c>
      <c r="W1058" t="s">
        <v>6272</v>
      </c>
      <c r="X1058" t="s">
        <v>10632</v>
      </c>
      <c r="Y1058" t="s">
        <v>10633</v>
      </c>
    </row>
    <row r="1059" spans="1:25">
      <c r="A1059" t="s">
        <v>10634</v>
      </c>
      <c r="B1059" t="s">
        <v>5781</v>
      </c>
      <c r="C1059" t="s">
        <v>38</v>
      </c>
      <c r="D1059" t="s">
        <v>10635</v>
      </c>
      <c r="E1059" t="s">
        <v>2305</v>
      </c>
      <c r="F1059" t="s">
        <v>10636</v>
      </c>
      <c r="G1059" t="s">
        <v>15</v>
      </c>
      <c r="H1059" t="s">
        <v>6465</v>
      </c>
      <c r="I1059" t="s">
        <v>5796</v>
      </c>
      <c r="J1059" t="s">
        <v>633</v>
      </c>
      <c r="K1059" t="s">
        <v>6531</v>
      </c>
      <c r="L1059" t="s">
        <v>77</v>
      </c>
      <c r="M1059" t="s">
        <v>296</v>
      </c>
      <c r="N1059" t="s">
        <v>10637</v>
      </c>
      <c r="O1059" t="s">
        <v>10638</v>
      </c>
      <c r="P1059" t="s">
        <v>113</v>
      </c>
      <c r="Q1059" t="s">
        <v>99</v>
      </c>
      <c r="R1059" t="s">
        <v>10639</v>
      </c>
      <c r="S1059" t="s">
        <v>10640</v>
      </c>
      <c r="T1059" t="s">
        <v>80</v>
      </c>
      <c r="U1059" t="s">
        <v>80</v>
      </c>
      <c r="V1059" t="s">
        <v>932</v>
      </c>
      <c r="W1059" t="s">
        <v>80</v>
      </c>
      <c r="X1059" t="s">
        <v>10641</v>
      </c>
      <c r="Y1059" t="s">
        <v>10642</v>
      </c>
    </row>
    <row r="1060" spans="1:25">
      <c r="A1060" t="s">
        <v>10643</v>
      </c>
      <c r="B1060" t="s">
        <v>5781</v>
      </c>
      <c r="C1060" t="s">
        <v>38</v>
      </c>
      <c r="D1060" t="s">
        <v>10644</v>
      </c>
      <c r="E1060" t="s">
        <v>10645</v>
      </c>
      <c r="F1060" t="s">
        <v>10646</v>
      </c>
      <c r="G1060" t="s">
        <v>15</v>
      </c>
      <c r="H1060" t="s">
        <v>9884</v>
      </c>
      <c r="I1060" t="s">
        <v>93</v>
      </c>
      <c r="J1060" t="s">
        <v>2406</v>
      </c>
      <c r="K1060" t="s">
        <v>2407</v>
      </c>
      <c r="L1060" t="s">
        <v>125</v>
      </c>
      <c r="M1060" t="s">
        <v>3566</v>
      </c>
      <c r="N1060" t="s">
        <v>10647</v>
      </c>
      <c r="O1060" t="s">
        <v>677</v>
      </c>
      <c r="P1060" t="s">
        <v>81</v>
      </c>
      <c r="Q1060" t="s">
        <v>99</v>
      </c>
      <c r="R1060" t="s">
        <v>10648</v>
      </c>
      <c r="S1060" t="s">
        <v>10649</v>
      </c>
      <c r="T1060" t="s">
        <v>80</v>
      </c>
      <c r="U1060" t="s">
        <v>80</v>
      </c>
      <c r="V1060" t="s">
        <v>80</v>
      </c>
      <c r="W1060" t="s">
        <v>10650</v>
      </c>
      <c r="X1060" t="s">
        <v>10651</v>
      </c>
      <c r="Y1060" t="s">
        <v>80</v>
      </c>
    </row>
    <row r="1061" spans="1:25">
      <c r="A1061" t="s">
        <v>10652</v>
      </c>
      <c r="B1061" t="s">
        <v>5781</v>
      </c>
      <c r="C1061" t="s">
        <v>38</v>
      </c>
      <c r="D1061" t="s">
        <v>10653</v>
      </c>
      <c r="E1061" t="s">
        <v>10654</v>
      </c>
      <c r="F1061" t="s">
        <v>10655</v>
      </c>
      <c r="G1061" t="s">
        <v>15</v>
      </c>
      <c r="H1061" t="s">
        <v>10656</v>
      </c>
      <c r="I1061" t="s">
        <v>93</v>
      </c>
      <c r="J1061" t="s">
        <v>460</v>
      </c>
      <c r="K1061" t="s">
        <v>2050</v>
      </c>
      <c r="L1061" t="s">
        <v>77</v>
      </c>
      <c r="M1061" t="s">
        <v>10657</v>
      </c>
      <c r="N1061" t="s">
        <v>10658</v>
      </c>
      <c r="O1061" t="s">
        <v>80</v>
      </c>
      <c r="P1061" t="s">
        <v>81</v>
      </c>
      <c r="Q1061" t="s">
        <v>142</v>
      </c>
      <c r="R1061" t="s">
        <v>10659</v>
      </c>
      <c r="S1061" t="s">
        <v>10660</v>
      </c>
      <c r="T1061" t="s">
        <v>80</v>
      </c>
      <c r="U1061" t="s">
        <v>80</v>
      </c>
      <c r="V1061" t="s">
        <v>80</v>
      </c>
      <c r="W1061" t="s">
        <v>80</v>
      </c>
      <c r="X1061" t="s">
        <v>10661</v>
      </c>
      <c r="Y1061" t="s">
        <v>10662</v>
      </c>
    </row>
    <row r="1062" ht="409.5" spans="1:25">
      <c r="A1062" t="s">
        <v>10663</v>
      </c>
      <c r="B1062" t="s">
        <v>5781</v>
      </c>
      <c r="C1062" t="s">
        <v>38</v>
      </c>
      <c r="D1062" t="s">
        <v>10664</v>
      </c>
      <c r="E1062" t="s">
        <v>10665</v>
      </c>
      <c r="F1062" t="s">
        <v>10666</v>
      </c>
      <c r="G1062" t="s">
        <v>15</v>
      </c>
      <c r="H1062" t="s">
        <v>3460</v>
      </c>
      <c r="I1062" t="s">
        <v>93</v>
      </c>
      <c r="J1062" t="s">
        <v>3439</v>
      </c>
      <c r="K1062" t="s">
        <v>334</v>
      </c>
      <c r="L1062" t="s">
        <v>10667</v>
      </c>
      <c r="M1062" t="s">
        <v>407</v>
      </c>
      <c r="N1062" t="s">
        <v>535</v>
      </c>
      <c r="O1062" t="s">
        <v>677</v>
      </c>
      <c r="P1062" t="s">
        <v>81</v>
      </c>
      <c r="Q1062" t="s">
        <v>99</v>
      </c>
      <c r="R1062" t="s">
        <v>10668</v>
      </c>
      <c r="S1062" t="s">
        <v>10669</v>
      </c>
      <c r="T1062" t="s">
        <v>2556</v>
      </c>
      <c r="U1062" t="s">
        <v>1008</v>
      </c>
      <c r="V1062" t="s">
        <v>932</v>
      </c>
      <c r="W1062" t="s">
        <v>729</v>
      </c>
      <c r="X1062" s="1" t="s">
        <v>10670</v>
      </c>
      <c r="Y1062" t="s">
        <v>10671</v>
      </c>
    </row>
    <row r="1063" spans="1:25">
      <c r="A1063" t="s">
        <v>10672</v>
      </c>
      <c r="B1063" t="s">
        <v>5781</v>
      </c>
      <c r="C1063" t="s">
        <v>38</v>
      </c>
      <c r="D1063" t="s">
        <v>10673</v>
      </c>
      <c r="E1063" t="s">
        <v>10674</v>
      </c>
      <c r="F1063" t="s">
        <v>10675</v>
      </c>
      <c r="G1063" t="s">
        <v>15</v>
      </c>
      <c r="H1063" t="s">
        <v>10676</v>
      </c>
      <c r="I1063" t="s">
        <v>5796</v>
      </c>
      <c r="J1063" t="s">
        <v>2406</v>
      </c>
      <c r="K1063" t="s">
        <v>2407</v>
      </c>
      <c r="L1063" t="s">
        <v>77</v>
      </c>
      <c r="M1063" t="s">
        <v>10677</v>
      </c>
      <c r="N1063" t="s">
        <v>253</v>
      </c>
      <c r="O1063" t="s">
        <v>80</v>
      </c>
      <c r="P1063" t="s">
        <v>81</v>
      </c>
      <c r="Q1063" t="s">
        <v>10678</v>
      </c>
      <c r="R1063" t="s">
        <v>80</v>
      </c>
      <c r="S1063" t="s">
        <v>10679</v>
      </c>
      <c r="T1063" t="s">
        <v>80</v>
      </c>
      <c r="U1063" t="s">
        <v>80</v>
      </c>
      <c r="V1063" t="s">
        <v>80</v>
      </c>
      <c r="W1063" t="s">
        <v>80</v>
      </c>
      <c r="X1063" t="s">
        <v>10680</v>
      </c>
      <c r="Y1063" t="s">
        <v>10681</v>
      </c>
    </row>
    <row r="1064" spans="1:25">
      <c r="A1064" t="s">
        <v>10682</v>
      </c>
      <c r="B1064" t="s">
        <v>5781</v>
      </c>
      <c r="C1064" t="s">
        <v>38</v>
      </c>
      <c r="D1064" t="s">
        <v>10683</v>
      </c>
      <c r="E1064" t="s">
        <v>10684</v>
      </c>
      <c r="F1064" t="s">
        <v>10685</v>
      </c>
      <c r="G1064" t="s">
        <v>15</v>
      </c>
      <c r="H1064" t="s">
        <v>10686</v>
      </c>
      <c r="I1064" t="s">
        <v>5796</v>
      </c>
      <c r="J1064" t="s">
        <v>2406</v>
      </c>
      <c r="K1064" t="s">
        <v>2407</v>
      </c>
      <c r="L1064" t="s">
        <v>77</v>
      </c>
      <c r="M1064" t="s">
        <v>374</v>
      </c>
      <c r="N1064" t="s">
        <v>199</v>
      </c>
      <c r="O1064" t="s">
        <v>2691</v>
      </c>
      <c r="P1064" t="s">
        <v>81</v>
      </c>
      <c r="Q1064" t="s">
        <v>99</v>
      </c>
      <c r="R1064" t="s">
        <v>10687</v>
      </c>
      <c r="S1064" t="s">
        <v>10688</v>
      </c>
      <c r="T1064" t="s">
        <v>6650</v>
      </c>
      <c r="U1064" t="s">
        <v>10689</v>
      </c>
      <c r="V1064" t="s">
        <v>10690</v>
      </c>
      <c r="W1064" t="s">
        <v>6534</v>
      </c>
      <c r="X1064" t="s">
        <v>10691</v>
      </c>
      <c r="Y1064" t="s">
        <v>10692</v>
      </c>
    </row>
    <row r="1065" spans="1:25">
      <c r="A1065" t="s">
        <v>10693</v>
      </c>
      <c r="B1065" t="s">
        <v>5781</v>
      </c>
      <c r="C1065" t="s">
        <v>38</v>
      </c>
      <c r="D1065" t="s">
        <v>10694</v>
      </c>
      <c r="E1065" t="s">
        <v>10695</v>
      </c>
      <c r="F1065" t="s">
        <v>10696</v>
      </c>
      <c r="G1065" t="s">
        <v>31</v>
      </c>
      <c r="H1065" t="s">
        <v>10697</v>
      </c>
      <c r="I1065" t="s">
        <v>5796</v>
      </c>
      <c r="J1065" t="s">
        <v>5966</v>
      </c>
      <c r="K1065" t="s">
        <v>2407</v>
      </c>
      <c r="L1065" t="s">
        <v>77</v>
      </c>
      <c r="M1065" t="s">
        <v>8569</v>
      </c>
      <c r="N1065" t="s">
        <v>336</v>
      </c>
      <c r="O1065" t="s">
        <v>8570</v>
      </c>
      <c r="P1065" t="s">
        <v>81</v>
      </c>
      <c r="Q1065" t="s">
        <v>99</v>
      </c>
      <c r="R1065" t="s">
        <v>10698</v>
      </c>
      <c r="S1065" t="s">
        <v>8569</v>
      </c>
      <c r="T1065" t="s">
        <v>5936</v>
      </c>
      <c r="U1065" t="s">
        <v>336</v>
      </c>
      <c r="V1065" t="s">
        <v>5966</v>
      </c>
      <c r="W1065" t="s">
        <v>10699</v>
      </c>
      <c r="X1065" t="s">
        <v>10700</v>
      </c>
      <c r="Y1065" t="s">
        <v>10701</v>
      </c>
    </row>
    <row r="1066" spans="1:25">
      <c r="A1066" t="s">
        <v>10702</v>
      </c>
      <c r="B1066" t="s">
        <v>5781</v>
      </c>
      <c r="C1066" t="s">
        <v>38</v>
      </c>
      <c r="D1066" t="s">
        <v>10703</v>
      </c>
      <c r="E1066" t="s">
        <v>10704</v>
      </c>
      <c r="F1066" t="s">
        <v>10705</v>
      </c>
      <c r="G1066" t="s">
        <v>15</v>
      </c>
      <c r="H1066" t="s">
        <v>10706</v>
      </c>
      <c r="I1066" t="s">
        <v>93</v>
      </c>
      <c r="J1066" t="s">
        <v>306</v>
      </c>
      <c r="K1066" t="s">
        <v>5125</v>
      </c>
      <c r="L1066" t="s">
        <v>125</v>
      </c>
      <c r="M1066" t="s">
        <v>78</v>
      </c>
      <c r="N1066" t="s">
        <v>258</v>
      </c>
      <c r="O1066" t="s">
        <v>80</v>
      </c>
      <c r="P1066" t="s">
        <v>200</v>
      </c>
      <c r="Q1066" t="s">
        <v>99</v>
      </c>
      <c r="R1066" t="s">
        <v>80</v>
      </c>
      <c r="S1066" t="s">
        <v>10707</v>
      </c>
      <c r="T1066" t="s">
        <v>80</v>
      </c>
      <c r="U1066" t="s">
        <v>80</v>
      </c>
      <c r="V1066" t="s">
        <v>80</v>
      </c>
      <c r="W1066" t="s">
        <v>80</v>
      </c>
      <c r="X1066" t="s">
        <v>10708</v>
      </c>
      <c r="Y1066" t="s">
        <v>10709</v>
      </c>
    </row>
    <row r="1067" spans="1:25">
      <c r="A1067" t="s">
        <v>10710</v>
      </c>
      <c r="B1067" t="s">
        <v>5781</v>
      </c>
      <c r="C1067" t="s">
        <v>38</v>
      </c>
      <c r="D1067" t="s">
        <v>10711</v>
      </c>
      <c r="E1067" t="s">
        <v>10712</v>
      </c>
      <c r="F1067" t="s">
        <v>10713</v>
      </c>
      <c r="G1067" t="s">
        <v>15</v>
      </c>
      <c r="H1067" t="s">
        <v>10714</v>
      </c>
      <c r="I1067" t="s">
        <v>93</v>
      </c>
      <c r="J1067" t="s">
        <v>94</v>
      </c>
      <c r="K1067" t="s">
        <v>139</v>
      </c>
      <c r="L1067" t="s">
        <v>77</v>
      </c>
      <c r="M1067" t="s">
        <v>1374</v>
      </c>
      <c r="N1067" t="s">
        <v>10715</v>
      </c>
      <c r="O1067" t="s">
        <v>254</v>
      </c>
      <c r="P1067" t="s">
        <v>113</v>
      </c>
      <c r="Q1067" t="s">
        <v>82</v>
      </c>
      <c r="R1067" t="s">
        <v>10716</v>
      </c>
      <c r="S1067" t="s">
        <v>10717</v>
      </c>
      <c r="T1067" t="s">
        <v>2287</v>
      </c>
      <c r="U1067" t="s">
        <v>80</v>
      </c>
      <c r="V1067" t="s">
        <v>80</v>
      </c>
      <c r="W1067" t="s">
        <v>80</v>
      </c>
      <c r="X1067" t="s">
        <v>10718</v>
      </c>
      <c r="Y1067" t="s">
        <v>80</v>
      </c>
    </row>
    <row r="1068" spans="1:25">
      <c r="A1068" t="s">
        <v>10719</v>
      </c>
      <c r="B1068" t="s">
        <v>5781</v>
      </c>
      <c r="C1068" t="s">
        <v>38</v>
      </c>
      <c r="D1068" t="s">
        <v>10720</v>
      </c>
      <c r="E1068" t="s">
        <v>10721</v>
      </c>
      <c r="F1068" t="s">
        <v>10722</v>
      </c>
      <c r="G1068" t="s">
        <v>15</v>
      </c>
      <c r="H1068" t="s">
        <v>10723</v>
      </c>
      <c r="I1068" t="s">
        <v>5796</v>
      </c>
      <c r="J1068" t="s">
        <v>6147</v>
      </c>
      <c r="K1068" t="s">
        <v>2407</v>
      </c>
      <c r="L1068" t="s">
        <v>77</v>
      </c>
      <c r="M1068" t="s">
        <v>374</v>
      </c>
      <c r="N1068" t="s">
        <v>253</v>
      </c>
      <c r="O1068" t="s">
        <v>80</v>
      </c>
      <c r="P1068" t="s">
        <v>81</v>
      </c>
      <c r="Q1068" t="s">
        <v>99</v>
      </c>
      <c r="R1068" t="s">
        <v>10724</v>
      </c>
      <c r="S1068" t="s">
        <v>4584</v>
      </c>
      <c r="T1068" t="s">
        <v>80</v>
      </c>
      <c r="U1068" t="s">
        <v>80</v>
      </c>
      <c r="V1068" t="s">
        <v>172</v>
      </c>
      <c r="W1068" t="s">
        <v>10725</v>
      </c>
      <c r="X1068" t="s">
        <v>10726</v>
      </c>
      <c r="Y1068" t="s">
        <v>80</v>
      </c>
    </row>
    <row r="1069" spans="1:25">
      <c r="A1069" t="s">
        <v>10727</v>
      </c>
      <c r="B1069" t="s">
        <v>5781</v>
      </c>
      <c r="C1069" t="s">
        <v>38</v>
      </c>
      <c r="D1069" t="s">
        <v>10728</v>
      </c>
      <c r="E1069" t="s">
        <v>10729</v>
      </c>
      <c r="F1069" t="s">
        <v>10730</v>
      </c>
      <c r="G1069" t="s">
        <v>15</v>
      </c>
      <c r="H1069" t="s">
        <v>10731</v>
      </c>
      <c r="I1069" t="s">
        <v>5796</v>
      </c>
      <c r="J1069" t="s">
        <v>5966</v>
      </c>
      <c r="K1069" t="s">
        <v>2407</v>
      </c>
      <c r="L1069" t="s">
        <v>125</v>
      </c>
      <c r="M1069" t="s">
        <v>419</v>
      </c>
      <c r="N1069" t="s">
        <v>253</v>
      </c>
      <c r="O1069" t="s">
        <v>310</v>
      </c>
      <c r="P1069" t="s">
        <v>172</v>
      </c>
      <c r="Q1069" t="s">
        <v>82</v>
      </c>
      <c r="R1069" t="s">
        <v>10732</v>
      </c>
      <c r="S1069" t="s">
        <v>10733</v>
      </c>
      <c r="T1069" t="s">
        <v>5936</v>
      </c>
      <c r="U1069" t="s">
        <v>1094</v>
      </c>
      <c r="V1069" t="s">
        <v>3069</v>
      </c>
      <c r="W1069" t="s">
        <v>2413</v>
      </c>
      <c r="X1069" t="s">
        <v>10734</v>
      </c>
      <c r="Y1069" t="s">
        <v>10735</v>
      </c>
    </row>
    <row r="1070" spans="1:25">
      <c r="A1070" t="s">
        <v>10736</v>
      </c>
      <c r="B1070" t="s">
        <v>5781</v>
      </c>
      <c r="C1070" t="s">
        <v>38</v>
      </c>
      <c r="D1070" t="s">
        <v>10737</v>
      </c>
      <c r="E1070" t="s">
        <v>10738</v>
      </c>
      <c r="F1070" t="s">
        <v>10739</v>
      </c>
      <c r="G1070" t="s">
        <v>15</v>
      </c>
      <c r="H1070" t="s">
        <v>10740</v>
      </c>
      <c r="I1070" t="s">
        <v>5796</v>
      </c>
      <c r="J1070" t="s">
        <v>5966</v>
      </c>
      <c r="K1070" t="s">
        <v>2407</v>
      </c>
      <c r="L1070" t="s">
        <v>125</v>
      </c>
      <c r="M1070" t="s">
        <v>10741</v>
      </c>
      <c r="N1070" t="s">
        <v>253</v>
      </c>
      <c r="O1070" t="s">
        <v>254</v>
      </c>
      <c r="P1070" t="s">
        <v>81</v>
      </c>
      <c r="Q1070" t="s">
        <v>99</v>
      </c>
      <c r="R1070" t="s">
        <v>10742</v>
      </c>
      <c r="S1070" t="s">
        <v>10743</v>
      </c>
      <c r="T1070" t="s">
        <v>9204</v>
      </c>
      <c r="U1070" t="s">
        <v>253</v>
      </c>
      <c r="V1070" t="s">
        <v>9613</v>
      </c>
      <c r="W1070" t="s">
        <v>10744</v>
      </c>
      <c r="X1070" t="s">
        <v>10745</v>
      </c>
      <c r="Y1070" t="s">
        <v>10746</v>
      </c>
    </row>
    <row r="1071" spans="1:25">
      <c r="A1071" t="s">
        <v>10747</v>
      </c>
      <c r="B1071" t="s">
        <v>5781</v>
      </c>
      <c r="C1071" t="s">
        <v>38</v>
      </c>
      <c r="D1071" t="s">
        <v>10748</v>
      </c>
      <c r="E1071" t="s">
        <v>10749</v>
      </c>
      <c r="F1071" t="s">
        <v>10750</v>
      </c>
      <c r="G1071" t="s">
        <v>15</v>
      </c>
      <c r="H1071" t="s">
        <v>3230</v>
      </c>
      <c r="I1071" t="s">
        <v>5796</v>
      </c>
      <c r="J1071" t="s">
        <v>5966</v>
      </c>
      <c r="K1071" t="s">
        <v>2407</v>
      </c>
      <c r="L1071" t="s">
        <v>77</v>
      </c>
      <c r="M1071" t="s">
        <v>643</v>
      </c>
      <c r="N1071" t="s">
        <v>336</v>
      </c>
      <c r="O1071" t="s">
        <v>254</v>
      </c>
      <c r="P1071" t="s">
        <v>81</v>
      </c>
      <c r="Q1071" t="s">
        <v>82</v>
      </c>
      <c r="R1071" t="s">
        <v>10751</v>
      </c>
      <c r="S1071" t="s">
        <v>10752</v>
      </c>
      <c r="T1071" t="s">
        <v>5936</v>
      </c>
      <c r="U1071" t="s">
        <v>6965</v>
      </c>
      <c r="V1071" t="s">
        <v>2440</v>
      </c>
      <c r="W1071" t="s">
        <v>10753</v>
      </c>
      <c r="X1071" t="s">
        <v>10754</v>
      </c>
      <c r="Y1071" t="s">
        <v>10755</v>
      </c>
    </row>
    <row r="1072" spans="1:25">
      <c r="A1072" t="s">
        <v>10756</v>
      </c>
      <c r="B1072" t="s">
        <v>5781</v>
      </c>
      <c r="C1072" t="s">
        <v>38</v>
      </c>
      <c r="D1072" t="s">
        <v>10757</v>
      </c>
      <c r="E1072" t="s">
        <v>10758</v>
      </c>
      <c r="F1072" t="s">
        <v>10759</v>
      </c>
      <c r="G1072" t="s">
        <v>15</v>
      </c>
      <c r="H1072" t="s">
        <v>10760</v>
      </c>
      <c r="I1072" t="s">
        <v>93</v>
      </c>
      <c r="J1072" t="s">
        <v>1047</v>
      </c>
      <c r="K1072" t="s">
        <v>433</v>
      </c>
      <c r="L1072" t="s">
        <v>77</v>
      </c>
      <c r="M1072" t="s">
        <v>8973</v>
      </c>
      <c r="N1072" t="s">
        <v>10637</v>
      </c>
      <c r="O1072" t="s">
        <v>80</v>
      </c>
      <c r="P1072" t="s">
        <v>113</v>
      </c>
      <c r="Q1072" t="s">
        <v>142</v>
      </c>
      <c r="R1072" t="s">
        <v>80</v>
      </c>
      <c r="S1072" t="s">
        <v>10761</v>
      </c>
      <c r="T1072" t="s">
        <v>80</v>
      </c>
      <c r="U1072" t="s">
        <v>80</v>
      </c>
      <c r="V1072" t="s">
        <v>80</v>
      </c>
      <c r="W1072" t="s">
        <v>80</v>
      </c>
      <c r="X1072" t="s">
        <v>10762</v>
      </c>
      <c r="Y1072" t="s">
        <v>80</v>
      </c>
    </row>
    <row r="1073" spans="1:25">
      <c r="A1073" t="s">
        <v>10763</v>
      </c>
      <c r="B1073" t="s">
        <v>5781</v>
      </c>
      <c r="C1073" t="s">
        <v>38</v>
      </c>
      <c r="D1073" t="s">
        <v>10764</v>
      </c>
      <c r="E1073" t="s">
        <v>10765</v>
      </c>
      <c r="F1073" t="s">
        <v>10766</v>
      </c>
      <c r="G1073" t="s">
        <v>15</v>
      </c>
      <c r="H1073" t="s">
        <v>10767</v>
      </c>
      <c r="I1073" t="s">
        <v>93</v>
      </c>
      <c r="J1073" t="s">
        <v>2742</v>
      </c>
      <c r="K1073" t="s">
        <v>3793</v>
      </c>
      <c r="L1073" t="s">
        <v>77</v>
      </c>
      <c r="M1073" t="s">
        <v>2579</v>
      </c>
      <c r="N1073" t="s">
        <v>535</v>
      </c>
      <c r="O1073" t="s">
        <v>80</v>
      </c>
      <c r="P1073" t="s">
        <v>81</v>
      </c>
      <c r="Q1073" t="s">
        <v>82</v>
      </c>
      <c r="R1073" t="s">
        <v>80</v>
      </c>
      <c r="S1073" t="s">
        <v>10768</v>
      </c>
      <c r="T1073" t="s">
        <v>5988</v>
      </c>
      <c r="U1073" t="s">
        <v>1094</v>
      </c>
      <c r="V1073" t="s">
        <v>80</v>
      </c>
      <c r="W1073" t="s">
        <v>80</v>
      </c>
      <c r="X1073" t="s">
        <v>10769</v>
      </c>
      <c r="Y1073" t="s">
        <v>80</v>
      </c>
    </row>
    <row r="1074" spans="1:25">
      <c r="A1074" t="s">
        <v>10770</v>
      </c>
      <c r="B1074" t="s">
        <v>5781</v>
      </c>
      <c r="C1074" t="s">
        <v>38</v>
      </c>
      <c r="D1074" t="s">
        <v>10771</v>
      </c>
      <c r="E1074" t="s">
        <v>10772</v>
      </c>
      <c r="F1074" t="s">
        <v>10773</v>
      </c>
      <c r="G1074" t="s">
        <v>15</v>
      </c>
      <c r="H1074" t="s">
        <v>10774</v>
      </c>
      <c r="I1074" t="s">
        <v>93</v>
      </c>
      <c r="J1074" t="s">
        <v>389</v>
      </c>
      <c r="K1074" t="s">
        <v>2769</v>
      </c>
      <c r="L1074" t="s">
        <v>77</v>
      </c>
      <c r="M1074" t="s">
        <v>419</v>
      </c>
      <c r="N1074" t="s">
        <v>727</v>
      </c>
      <c r="O1074" t="s">
        <v>80</v>
      </c>
      <c r="P1074" t="s">
        <v>81</v>
      </c>
      <c r="Q1074" t="s">
        <v>99</v>
      </c>
      <c r="R1074" t="s">
        <v>80</v>
      </c>
      <c r="S1074" t="s">
        <v>10775</v>
      </c>
      <c r="T1074" t="s">
        <v>80</v>
      </c>
      <c r="U1074" t="s">
        <v>80</v>
      </c>
      <c r="V1074" t="s">
        <v>80</v>
      </c>
      <c r="W1074" t="s">
        <v>80</v>
      </c>
      <c r="X1074" t="s">
        <v>10776</v>
      </c>
      <c r="Y1074" t="s">
        <v>80</v>
      </c>
    </row>
    <row r="1075" spans="1:25">
      <c r="A1075" t="s">
        <v>10777</v>
      </c>
      <c r="B1075" t="s">
        <v>5781</v>
      </c>
      <c r="C1075" t="s">
        <v>38</v>
      </c>
      <c r="D1075" t="s">
        <v>10778</v>
      </c>
      <c r="E1075" t="s">
        <v>10779</v>
      </c>
      <c r="F1075" t="s">
        <v>10780</v>
      </c>
      <c r="G1075" t="s">
        <v>15</v>
      </c>
      <c r="H1075" t="s">
        <v>1552</v>
      </c>
      <c r="I1075" t="s">
        <v>93</v>
      </c>
      <c r="J1075" t="s">
        <v>10781</v>
      </c>
      <c r="K1075" t="s">
        <v>334</v>
      </c>
      <c r="L1075" t="s">
        <v>77</v>
      </c>
      <c r="M1075" t="s">
        <v>10782</v>
      </c>
      <c r="N1075" t="s">
        <v>112</v>
      </c>
      <c r="O1075" t="s">
        <v>80</v>
      </c>
      <c r="P1075" t="s">
        <v>81</v>
      </c>
      <c r="Q1075" t="s">
        <v>82</v>
      </c>
      <c r="R1075" t="s">
        <v>10783</v>
      </c>
      <c r="S1075" t="s">
        <v>10784</v>
      </c>
      <c r="T1075" t="s">
        <v>80</v>
      </c>
      <c r="U1075" t="s">
        <v>80</v>
      </c>
      <c r="V1075" t="s">
        <v>80</v>
      </c>
      <c r="W1075" t="s">
        <v>80</v>
      </c>
      <c r="X1075" t="s">
        <v>10785</v>
      </c>
      <c r="Y1075" t="s">
        <v>10786</v>
      </c>
    </row>
    <row r="1076" ht="409.5" spans="1:25">
      <c r="A1076" t="s">
        <v>10787</v>
      </c>
      <c r="B1076" t="s">
        <v>5781</v>
      </c>
      <c r="C1076" t="s">
        <v>38</v>
      </c>
      <c r="D1076" t="s">
        <v>10788</v>
      </c>
      <c r="E1076" t="s">
        <v>10789</v>
      </c>
      <c r="F1076" t="s">
        <v>10790</v>
      </c>
      <c r="G1076" t="s">
        <v>31</v>
      </c>
      <c r="H1076" t="s">
        <v>10791</v>
      </c>
      <c r="I1076" t="s">
        <v>93</v>
      </c>
      <c r="J1076" t="s">
        <v>432</v>
      </c>
      <c r="K1076" t="s">
        <v>307</v>
      </c>
      <c r="L1076" t="s">
        <v>125</v>
      </c>
      <c r="M1076" t="s">
        <v>10792</v>
      </c>
      <c r="N1076" t="s">
        <v>233</v>
      </c>
      <c r="O1076" t="s">
        <v>80</v>
      </c>
      <c r="P1076" t="s">
        <v>113</v>
      </c>
      <c r="Q1076" t="s">
        <v>82</v>
      </c>
      <c r="R1076" t="s">
        <v>10793</v>
      </c>
      <c r="S1076" t="s">
        <v>10794</v>
      </c>
      <c r="T1076" t="s">
        <v>80</v>
      </c>
      <c r="U1076" t="s">
        <v>80</v>
      </c>
      <c r="V1076" t="s">
        <v>80</v>
      </c>
      <c r="W1076" t="s">
        <v>10795</v>
      </c>
      <c r="X1076" s="1" t="s">
        <v>10796</v>
      </c>
      <c r="Y1076" t="s">
        <v>10797</v>
      </c>
    </row>
    <row r="1077" spans="1:25">
      <c r="A1077" t="s">
        <v>10798</v>
      </c>
      <c r="B1077" t="s">
        <v>5781</v>
      </c>
      <c r="C1077" t="s">
        <v>38</v>
      </c>
      <c r="D1077" t="s">
        <v>10799</v>
      </c>
      <c r="E1077" t="s">
        <v>10800</v>
      </c>
      <c r="F1077" t="s">
        <v>10801</v>
      </c>
      <c r="G1077" t="s">
        <v>15</v>
      </c>
      <c r="H1077" t="s">
        <v>10802</v>
      </c>
      <c r="I1077" t="s">
        <v>93</v>
      </c>
      <c r="J1077" t="s">
        <v>10803</v>
      </c>
      <c r="K1077" t="s">
        <v>9251</v>
      </c>
      <c r="L1077" t="s">
        <v>77</v>
      </c>
      <c r="M1077" t="s">
        <v>78</v>
      </c>
      <c r="N1077" t="s">
        <v>1600</v>
      </c>
      <c r="O1077" t="s">
        <v>254</v>
      </c>
      <c r="P1077" t="s">
        <v>81</v>
      </c>
      <c r="Q1077" t="s">
        <v>142</v>
      </c>
      <c r="R1077" t="s">
        <v>10804</v>
      </c>
      <c r="S1077" t="s">
        <v>10805</v>
      </c>
      <c r="T1077" t="s">
        <v>5936</v>
      </c>
      <c r="U1077" t="s">
        <v>4576</v>
      </c>
      <c r="V1077" t="s">
        <v>932</v>
      </c>
      <c r="W1077" t="s">
        <v>80</v>
      </c>
      <c r="X1077" t="s">
        <v>10806</v>
      </c>
      <c r="Y1077" t="s">
        <v>80</v>
      </c>
    </row>
    <row r="1078" spans="1:25">
      <c r="A1078" t="s">
        <v>10807</v>
      </c>
      <c r="B1078" t="s">
        <v>5781</v>
      </c>
      <c r="C1078" t="s">
        <v>38</v>
      </c>
      <c r="D1078" t="s">
        <v>10808</v>
      </c>
      <c r="E1078" t="s">
        <v>10809</v>
      </c>
      <c r="F1078" t="s">
        <v>10810</v>
      </c>
      <c r="G1078" t="s">
        <v>15</v>
      </c>
      <c r="H1078" t="s">
        <v>2469</v>
      </c>
      <c r="I1078" t="s">
        <v>93</v>
      </c>
      <c r="J1078" t="s">
        <v>905</v>
      </c>
      <c r="K1078" t="s">
        <v>3077</v>
      </c>
      <c r="L1078" t="s">
        <v>2421</v>
      </c>
      <c r="M1078" t="s">
        <v>10811</v>
      </c>
      <c r="N1078" t="s">
        <v>883</v>
      </c>
      <c r="O1078" t="s">
        <v>80</v>
      </c>
      <c r="P1078" t="s">
        <v>81</v>
      </c>
      <c r="Q1078" t="s">
        <v>82</v>
      </c>
      <c r="R1078" t="s">
        <v>10812</v>
      </c>
      <c r="S1078" t="s">
        <v>10813</v>
      </c>
      <c r="T1078" t="s">
        <v>80</v>
      </c>
      <c r="U1078" t="s">
        <v>80</v>
      </c>
      <c r="V1078" t="s">
        <v>80</v>
      </c>
      <c r="W1078" t="s">
        <v>80</v>
      </c>
      <c r="X1078" t="s">
        <v>10814</v>
      </c>
      <c r="Y1078" t="s">
        <v>10815</v>
      </c>
    </row>
    <row r="1079" spans="1:25">
      <c r="A1079" t="s">
        <v>10816</v>
      </c>
      <c r="B1079" t="s">
        <v>5781</v>
      </c>
      <c r="C1079" t="s">
        <v>38</v>
      </c>
      <c r="D1079" t="s">
        <v>10817</v>
      </c>
      <c r="E1079" t="s">
        <v>9313</v>
      </c>
      <c r="F1079" t="s">
        <v>10818</v>
      </c>
      <c r="G1079" t="s">
        <v>15</v>
      </c>
      <c r="H1079" t="s">
        <v>10819</v>
      </c>
      <c r="I1079" t="s">
        <v>5796</v>
      </c>
      <c r="J1079" t="s">
        <v>373</v>
      </c>
      <c r="K1079" t="s">
        <v>1364</v>
      </c>
      <c r="L1079" t="s">
        <v>77</v>
      </c>
      <c r="M1079" t="s">
        <v>10820</v>
      </c>
      <c r="N1079" t="s">
        <v>10821</v>
      </c>
      <c r="O1079" t="s">
        <v>677</v>
      </c>
      <c r="P1079" t="s">
        <v>113</v>
      </c>
      <c r="Q1079" t="s">
        <v>172</v>
      </c>
      <c r="R1079" t="s">
        <v>10822</v>
      </c>
      <c r="S1079" t="s">
        <v>10820</v>
      </c>
      <c r="T1079" t="s">
        <v>5825</v>
      </c>
      <c r="U1079" t="s">
        <v>10821</v>
      </c>
      <c r="V1079" t="s">
        <v>80</v>
      </c>
      <c r="W1079" t="s">
        <v>80</v>
      </c>
      <c r="X1079" t="s">
        <v>10823</v>
      </c>
      <c r="Y1079" t="s">
        <v>10824</v>
      </c>
    </row>
    <row r="1080" spans="1:25">
      <c r="A1080" t="s">
        <v>10825</v>
      </c>
      <c r="B1080" t="s">
        <v>5781</v>
      </c>
      <c r="C1080" t="s">
        <v>38</v>
      </c>
      <c r="D1080" t="s">
        <v>10826</v>
      </c>
      <c r="E1080" t="s">
        <v>10827</v>
      </c>
      <c r="F1080" t="s">
        <v>10828</v>
      </c>
      <c r="G1080" t="s">
        <v>15</v>
      </c>
      <c r="H1080" t="s">
        <v>10829</v>
      </c>
      <c r="I1080" t="s">
        <v>93</v>
      </c>
      <c r="J1080" t="s">
        <v>406</v>
      </c>
      <c r="K1080" t="s">
        <v>139</v>
      </c>
      <c r="L1080" t="s">
        <v>77</v>
      </c>
      <c r="M1080" t="s">
        <v>4467</v>
      </c>
      <c r="N1080" t="s">
        <v>258</v>
      </c>
      <c r="O1080" t="s">
        <v>80</v>
      </c>
      <c r="P1080" t="s">
        <v>81</v>
      </c>
      <c r="Q1080" t="s">
        <v>82</v>
      </c>
      <c r="R1080" t="s">
        <v>80</v>
      </c>
      <c r="S1080" t="s">
        <v>10830</v>
      </c>
      <c r="T1080" t="s">
        <v>10831</v>
      </c>
      <c r="U1080" t="s">
        <v>80</v>
      </c>
      <c r="V1080" t="s">
        <v>80</v>
      </c>
      <c r="W1080" t="s">
        <v>80</v>
      </c>
      <c r="X1080" t="s">
        <v>10832</v>
      </c>
      <c r="Y1080" t="s">
        <v>10833</v>
      </c>
    </row>
    <row r="1081" spans="1:25">
      <c r="A1081" t="s">
        <v>10834</v>
      </c>
      <c r="B1081" t="s">
        <v>5781</v>
      </c>
      <c r="C1081" t="s">
        <v>38</v>
      </c>
      <c r="D1081" t="s">
        <v>10835</v>
      </c>
      <c r="E1081" t="s">
        <v>10836</v>
      </c>
      <c r="F1081" t="s">
        <v>10837</v>
      </c>
      <c r="G1081" t="s">
        <v>15</v>
      </c>
      <c r="H1081" t="s">
        <v>10838</v>
      </c>
      <c r="I1081" t="s">
        <v>5796</v>
      </c>
      <c r="J1081" t="s">
        <v>2406</v>
      </c>
      <c r="K1081" t="s">
        <v>6531</v>
      </c>
      <c r="L1081" t="s">
        <v>125</v>
      </c>
      <c r="M1081" t="s">
        <v>2855</v>
      </c>
      <c r="N1081" t="s">
        <v>10839</v>
      </c>
      <c r="O1081" t="s">
        <v>2854</v>
      </c>
      <c r="P1081" t="s">
        <v>113</v>
      </c>
      <c r="Q1081" t="s">
        <v>82</v>
      </c>
      <c r="R1081" t="s">
        <v>10840</v>
      </c>
      <c r="S1081" t="s">
        <v>2855</v>
      </c>
      <c r="T1081" t="s">
        <v>10841</v>
      </c>
      <c r="U1081" t="s">
        <v>10842</v>
      </c>
      <c r="V1081" t="s">
        <v>2967</v>
      </c>
      <c r="W1081" t="s">
        <v>80</v>
      </c>
      <c r="X1081" t="s">
        <v>10843</v>
      </c>
      <c r="Y1081" t="s">
        <v>80</v>
      </c>
    </row>
    <row r="1082" spans="1:25">
      <c r="A1082" t="s">
        <v>10844</v>
      </c>
      <c r="B1082" t="s">
        <v>5781</v>
      </c>
      <c r="C1082" t="s">
        <v>38</v>
      </c>
      <c r="D1082" t="s">
        <v>10845</v>
      </c>
      <c r="E1082" t="s">
        <v>10846</v>
      </c>
      <c r="F1082" t="s">
        <v>10847</v>
      </c>
      <c r="G1082" t="s">
        <v>15</v>
      </c>
      <c r="H1082" t="s">
        <v>5925</v>
      </c>
      <c r="I1082" t="s">
        <v>93</v>
      </c>
      <c r="J1082" t="s">
        <v>94</v>
      </c>
      <c r="K1082" t="s">
        <v>7004</v>
      </c>
      <c r="L1082" t="s">
        <v>125</v>
      </c>
      <c r="M1082" t="s">
        <v>1544</v>
      </c>
      <c r="N1082" t="s">
        <v>253</v>
      </c>
      <c r="O1082" t="s">
        <v>677</v>
      </c>
      <c r="P1082" t="s">
        <v>81</v>
      </c>
      <c r="Q1082" t="s">
        <v>99</v>
      </c>
      <c r="R1082" t="s">
        <v>10848</v>
      </c>
      <c r="S1082" t="s">
        <v>10849</v>
      </c>
      <c r="T1082" t="s">
        <v>5936</v>
      </c>
      <c r="U1082" t="s">
        <v>10850</v>
      </c>
      <c r="V1082" t="s">
        <v>80</v>
      </c>
      <c r="W1082" t="s">
        <v>80</v>
      </c>
      <c r="X1082" t="s">
        <v>10851</v>
      </c>
      <c r="Y1082" t="s">
        <v>80</v>
      </c>
    </row>
    <row r="1083" spans="1:25">
      <c r="A1083" t="s">
        <v>10852</v>
      </c>
      <c r="B1083" t="s">
        <v>5781</v>
      </c>
      <c r="C1083" t="s">
        <v>38</v>
      </c>
      <c r="D1083" t="s">
        <v>10853</v>
      </c>
      <c r="E1083" t="s">
        <v>10854</v>
      </c>
      <c r="F1083" t="s">
        <v>10855</v>
      </c>
      <c r="G1083" t="s">
        <v>15</v>
      </c>
      <c r="H1083" t="s">
        <v>10856</v>
      </c>
      <c r="I1083" t="s">
        <v>93</v>
      </c>
      <c r="J1083" t="s">
        <v>10857</v>
      </c>
      <c r="K1083" t="s">
        <v>197</v>
      </c>
      <c r="L1083" t="s">
        <v>77</v>
      </c>
      <c r="M1083" t="s">
        <v>296</v>
      </c>
      <c r="N1083" t="s">
        <v>739</v>
      </c>
      <c r="O1083" t="s">
        <v>80</v>
      </c>
      <c r="P1083" t="s">
        <v>8340</v>
      </c>
      <c r="Q1083" t="s">
        <v>99</v>
      </c>
      <c r="R1083" t="s">
        <v>80</v>
      </c>
      <c r="S1083" t="s">
        <v>10858</v>
      </c>
      <c r="T1083" t="s">
        <v>80</v>
      </c>
      <c r="U1083" t="s">
        <v>80</v>
      </c>
      <c r="V1083" t="s">
        <v>80</v>
      </c>
      <c r="W1083" t="s">
        <v>10859</v>
      </c>
      <c r="X1083" t="s">
        <v>10860</v>
      </c>
      <c r="Y1083" t="s">
        <v>80</v>
      </c>
    </row>
    <row r="1084" spans="1:25">
      <c r="A1084" t="s">
        <v>10861</v>
      </c>
      <c r="B1084" t="s">
        <v>5781</v>
      </c>
      <c r="C1084" t="s">
        <v>38</v>
      </c>
      <c r="D1084" t="s">
        <v>10862</v>
      </c>
      <c r="E1084" t="s">
        <v>10863</v>
      </c>
      <c r="F1084" t="s">
        <v>10864</v>
      </c>
      <c r="G1084" t="s">
        <v>15</v>
      </c>
      <c r="H1084" t="s">
        <v>10865</v>
      </c>
      <c r="I1084" t="s">
        <v>93</v>
      </c>
      <c r="J1084" t="s">
        <v>1262</v>
      </c>
      <c r="K1084" t="s">
        <v>2963</v>
      </c>
      <c r="L1084" t="s">
        <v>77</v>
      </c>
      <c r="M1084" t="s">
        <v>296</v>
      </c>
      <c r="N1084" t="s">
        <v>408</v>
      </c>
      <c r="O1084" t="s">
        <v>310</v>
      </c>
      <c r="P1084" t="s">
        <v>113</v>
      </c>
      <c r="Q1084" t="s">
        <v>82</v>
      </c>
      <c r="R1084" t="s">
        <v>80</v>
      </c>
      <c r="S1084" t="s">
        <v>6928</v>
      </c>
      <c r="T1084" t="s">
        <v>80</v>
      </c>
      <c r="U1084" t="s">
        <v>80</v>
      </c>
      <c r="V1084" t="s">
        <v>80</v>
      </c>
      <c r="W1084" t="s">
        <v>80</v>
      </c>
      <c r="X1084" t="s">
        <v>10866</v>
      </c>
      <c r="Y1084" t="s">
        <v>80</v>
      </c>
    </row>
    <row r="1085" spans="1:25">
      <c r="A1085" t="s">
        <v>10867</v>
      </c>
      <c r="B1085" t="s">
        <v>5781</v>
      </c>
      <c r="C1085" t="s">
        <v>38</v>
      </c>
      <c r="D1085" t="s">
        <v>10868</v>
      </c>
      <c r="E1085" t="s">
        <v>10869</v>
      </c>
      <c r="F1085" t="s">
        <v>10870</v>
      </c>
      <c r="G1085" t="s">
        <v>31</v>
      </c>
      <c r="H1085" t="s">
        <v>10871</v>
      </c>
      <c r="I1085" t="s">
        <v>93</v>
      </c>
      <c r="J1085" t="s">
        <v>373</v>
      </c>
      <c r="K1085" t="s">
        <v>721</v>
      </c>
      <c r="L1085" t="s">
        <v>77</v>
      </c>
      <c r="M1085" t="s">
        <v>78</v>
      </c>
      <c r="N1085" t="s">
        <v>79</v>
      </c>
      <c r="O1085" t="s">
        <v>254</v>
      </c>
      <c r="P1085" t="s">
        <v>81</v>
      </c>
      <c r="Q1085" t="s">
        <v>142</v>
      </c>
      <c r="R1085" t="s">
        <v>10872</v>
      </c>
      <c r="S1085" t="s">
        <v>10873</v>
      </c>
      <c r="T1085" t="s">
        <v>1367</v>
      </c>
      <c r="U1085" t="s">
        <v>1008</v>
      </c>
      <c r="V1085" t="s">
        <v>1095</v>
      </c>
      <c r="W1085" t="s">
        <v>6658</v>
      </c>
      <c r="X1085" t="s">
        <v>10874</v>
      </c>
      <c r="Y1085" t="s">
        <v>10875</v>
      </c>
    </row>
    <row r="1086" spans="1:25">
      <c r="A1086" t="s">
        <v>10876</v>
      </c>
      <c r="B1086" t="s">
        <v>5781</v>
      </c>
      <c r="C1086" t="s">
        <v>38</v>
      </c>
      <c r="D1086" t="s">
        <v>10877</v>
      </c>
      <c r="E1086" t="s">
        <v>10878</v>
      </c>
      <c r="F1086" t="s">
        <v>10879</v>
      </c>
      <c r="G1086" t="s">
        <v>15</v>
      </c>
      <c r="H1086" t="s">
        <v>675</v>
      </c>
      <c r="I1086" t="s">
        <v>5672</v>
      </c>
      <c r="J1086" t="s">
        <v>633</v>
      </c>
      <c r="K1086" t="s">
        <v>5798</v>
      </c>
      <c r="L1086" t="s">
        <v>77</v>
      </c>
      <c r="M1086" t="s">
        <v>419</v>
      </c>
      <c r="N1086" t="s">
        <v>1048</v>
      </c>
      <c r="O1086" t="s">
        <v>80</v>
      </c>
      <c r="P1086" t="s">
        <v>113</v>
      </c>
      <c r="Q1086" t="s">
        <v>142</v>
      </c>
      <c r="R1086" t="s">
        <v>80</v>
      </c>
      <c r="S1086" t="s">
        <v>116</v>
      </c>
      <c r="T1086" t="s">
        <v>80</v>
      </c>
      <c r="U1086" t="s">
        <v>80</v>
      </c>
      <c r="V1086" t="s">
        <v>80</v>
      </c>
      <c r="W1086" t="s">
        <v>80</v>
      </c>
      <c r="X1086" t="s">
        <v>10880</v>
      </c>
      <c r="Y1086" t="s">
        <v>80</v>
      </c>
    </row>
    <row r="1087" spans="1:25">
      <c r="A1087" t="s">
        <v>10881</v>
      </c>
      <c r="B1087" t="s">
        <v>5781</v>
      </c>
      <c r="C1087" t="s">
        <v>38</v>
      </c>
      <c r="D1087" t="s">
        <v>10882</v>
      </c>
      <c r="E1087" t="s">
        <v>10883</v>
      </c>
      <c r="F1087" t="s">
        <v>10884</v>
      </c>
      <c r="G1087" t="s">
        <v>15</v>
      </c>
      <c r="H1087" t="s">
        <v>10885</v>
      </c>
      <c r="I1087" t="s">
        <v>5796</v>
      </c>
      <c r="J1087" t="s">
        <v>905</v>
      </c>
      <c r="K1087" t="s">
        <v>1364</v>
      </c>
      <c r="L1087" t="s">
        <v>77</v>
      </c>
      <c r="M1087" t="s">
        <v>3780</v>
      </c>
      <c r="N1087" t="s">
        <v>2038</v>
      </c>
      <c r="O1087" t="s">
        <v>310</v>
      </c>
      <c r="P1087" t="s">
        <v>113</v>
      </c>
      <c r="Q1087" t="s">
        <v>82</v>
      </c>
      <c r="R1087" t="s">
        <v>80</v>
      </c>
      <c r="S1087" t="s">
        <v>10886</v>
      </c>
      <c r="T1087" t="s">
        <v>80</v>
      </c>
      <c r="U1087" t="s">
        <v>80</v>
      </c>
      <c r="V1087" t="s">
        <v>80</v>
      </c>
      <c r="W1087" t="s">
        <v>80</v>
      </c>
      <c r="X1087" t="s">
        <v>10887</v>
      </c>
      <c r="Y1087" t="s">
        <v>80</v>
      </c>
    </row>
    <row r="1088" ht="409.5" spans="1:25">
      <c r="A1088" t="s">
        <v>10888</v>
      </c>
      <c r="B1088" t="s">
        <v>5781</v>
      </c>
      <c r="C1088" t="s">
        <v>38</v>
      </c>
      <c r="D1088" t="s">
        <v>10889</v>
      </c>
      <c r="E1088" t="s">
        <v>10890</v>
      </c>
      <c r="F1088" t="s">
        <v>10891</v>
      </c>
      <c r="G1088" t="s">
        <v>15</v>
      </c>
      <c r="H1088" t="s">
        <v>10892</v>
      </c>
      <c r="I1088" t="s">
        <v>93</v>
      </c>
      <c r="J1088" t="s">
        <v>8668</v>
      </c>
      <c r="K1088" t="s">
        <v>1681</v>
      </c>
      <c r="L1088" t="s">
        <v>77</v>
      </c>
      <c r="M1088" t="s">
        <v>10893</v>
      </c>
      <c r="N1088" t="s">
        <v>1146</v>
      </c>
      <c r="O1088" t="s">
        <v>80</v>
      </c>
      <c r="P1088" t="s">
        <v>113</v>
      </c>
      <c r="Q1088" t="s">
        <v>142</v>
      </c>
      <c r="R1088" t="s">
        <v>10894</v>
      </c>
      <c r="S1088" t="s">
        <v>10895</v>
      </c>
      <c r="T1088" t="s">
        <v>10896</v>
      </c>
      <c r="U1088" t="s">
        <v>10897</v>
      </c>
      <c r="V1088" t="s">
        <v>10898</v>
      </c>
      <c r="W1088" t="s">
        <v>10899</v>
      </c>
      <c r="X1088" t="s">
        <v>10900</v>
      </c>
      <c r="Y1088" s="1" t="s">
        <v>10901</v>
      </c>
    </row>
    <row r="1089" spans="1:25">
      <c r="A1089" t="s">
        <v>10902</v>
      </c>
      <c r="B1089" t="s">
        <v>5781</v>
      </c>
      <c r="C1089" t="s">
        <v>38</v>
      </c>
      <c r="D1089" t="s">
        <v>10903</v>
      </c>
      <c r="E1089" t="s">
        <v>10904</v>
      </c>
      <c r="F1089" t="s">
        <v>10905</v>
      </c>
      <c r="G1089" t="s">
        <v>15</v>
      </c>
      <c r="H1089" t="s">
        <v>10906</v>
      </c>
      <c r="I1089" t="s">
        <v>93</v>
      </c>
      <c r="J1089" t="s">
        <v>432</v>
      </c>
      <c r="K1089" t="s">
        <v>139</v>
      </c>
      <c r="L1089" t="s">
        <v>125</v>
      </c>
      <c r="M1089" t="s">
        <v>1596</v>
      </c>
      <c r="N1089" t="s">
        <v>253</v>
      </c>
      <c r="O1089" t="s">
        <v>80</v>
      </c>
      <c r="P1089" t="s">
        <v>81</v>
      </c>
      <c r="Q1089" t="s">
        <v>114</v>
      </c>
      <c r="R1089" t="s">
        <v>80</v>
      </c>
      <c r="S1089" t="s">
        <v>10907</v>
      </c>
      <c r="T1089" t="s">
        <v>583</v>
      </c>
      <c r="U1089" t="s">
        <v>80</v>
      </c>
      <c r="V1089" t="s">
        <v>80</v>
      </c>
      <c r="W1089" t="s">
        <v>80</v>
      </c>
      <c r="X1089" t="s">
        <v>10908</v>
      </c>
      <c r="Y1089" t="s">
        <v>10909</v>
      </c>
    </row>
    <row r="1090" spans="1:25">
      <c r="A1090" t="s">
        <v>10910</v>
      </c>
      <c r="B1090" t="s">
        <v>5781</v>
      </c>
      <c r="C1090" t="s">
        <v>38</v>
      </c>
      <c r="D1090" t="s">
        <v>10911</v>
      </c>
      <c r="E1090" t="s">
        <v>10912</v>
      </c>
      <c r="F1090" t="s">
        <v>10913</v>
      </c>
      <c r="G1090" t="s">
        <v>15</v>
      </c>
      <c r="H1090" t="s">
        <v>10914</v>
      </c>
      <c r="I1090" t="s">
        <v>5796</v>
      </c>
      <c r="J1090" t="s">
        <v>5966</v>
      </c>
      <c r="K1090" t="s">
        <v>5945</v>
      </c>
      <c r="L1090" t="s">
        <v>77</v>
      </c>
      <c r="M1090" t="s">
        <v>1077</v>
      </c>
      <c r="N1090" t="s">
        <v>127</v>
      </c>
      <c r="O1090" t="s">
        <v>254</v>
      </c>
      <c r="P1090" t="s">
        <v>81</v>
      </c>
      <c r="Q1090" t="s">
        <v>82</v>
      </c>
      <c r="R1090" t="s">
        <v>10915</v>
      </c>
      <c r="S1090" t="s">
        <v>10916</v>
      </c>
      <c r="T1090" t="s">
        <v>172</v>
      </c>
      <c r="U1090" t="s">
        <v>80</v>
      </c>
      <c r="V1090" t="s">
        <v>80</v>
      </c>
      <c r="W1090" t="s">
        <v>80</v>
      </c>
      <c r="X1090" t="s">
        <v>10917</v>
      </c>
      <c r="Y1090" t="s">
        <v>10918</v>
      </c>
    </row>
    <row r="1091" spans="1:25">
      <c r="A1091" t="s">
        <v>10919</v>
      </c>
      <c r="B1091" t="s">
        <v>5781</v>
      </c>
      <c r="C1091" t="s">
        <v>38</v>
      </c>
      <c r="D1091" t="s">
        <v>10920</v>
      </c>
      <c r="E1091" t="s">
        <v>10921</v>
      </c>
      <c r="F1091" t="s">
        <v>10922</v>
      </c>
      <c r="G1091" t="s">
        <v>15</v>
      </c>
      <c r="H1091" t="s">
        <v>10923</v>
      </c>
      <c r="I1091" t="s">
        <v>5796</v>
      </c>
      <c r="J1091" t="s">
        <v>4413</v>
      </c>
      <c r="K1091" t="s">
        <v>5798</v>
      </c>
      <c r="L1091" t="s">
        <v>77</v>
      </c>
      <c r="M1091" t="s">
        <v>374</v>
      </c>
      <c r="N1091" t="s">
        <v>1958</v>
      </c>
      <c r="O1091" t="s">
        <v>269</v>
      </c>
      <c r="P1091" t="s">
        <v>81</v>
      </c>
      <c r="Q1091" t="s">
        <v>82</v>
      </c>
      <c r="R1091" t="s">
        <v>80</v>
      </c>
      <c r="S1091" t="s">
        <v>10924</v>
      </c>
      <c r="T1091" t="s">
        <v>80</v>
      </c>
      <c r="U1091" t="s">
        <v>80</v>
      </c>
      <c r="V1091" t="s">
        <v>380</v>
      </c>
      <c r="W1091" t="s">
        <v>80</v>
      </c>
      <c r="X1091" t="s">
        <v>10925</v>
      </c>
      <c r="Y1091" t="s">
        <v>80</v>
      </c>
    </row>
    <row r="1092" spans="1:25">
      <c r="A1092" t="s">
        <v>10926</v>
      </c>
      <c r="B1092" t="s">
        <v>5781</v>
      </c>
      <c r="C1092" t="s">
        <v>38</v>
      </c>
      <c r="D1092" t="s">
        <v>10927</v>
      </c>
      <c r="E1092" t="s">
        <v>10928</v>
      </c>
      <c r="F1092" t="s">
        <v>10929</v>
      </c>
      <c r="G1092" t="s">
        <v>15</v>
      </c>
      <c r="H1092" t="s">
        <v>10930</v>
      </c>
      <c r="I1092" t="s">
        <v>5834</v>
      </c>
      <c r="J1092" t="s">
        <v>633</v>
      </c>
      <c r="K1092" t="s">
        <v>10931</v>
      </c>
      <c r="L1092" t="s">
        <v>125</v>
      </c>
      <c r="M1092" t="s">
        <v>5090</v>
      </c>
      <c r="N1092" t="s">
        <v>2297</v>
      </c>
      <c r="O1092" t="s">
        <v>393</v>
      </c>
      <c r="P1092" t="s">
        <v>113</v>
      </c>
      <c r="Q1092" t="s">
        <v>99</v>
      </c>
      <c r="R1092" t="s">
        <v>10932</v>
      </c>
      <c r="S1092" t="s">
        <v>10933</v>
      </c>
      <c r="T1092" t="s">
        <v>10934</v>
      </c>
      <c r="U1092" t="s">
        <v>2297</v>
      </c>
      <c r="V1092" t="s">
        <v>5090</v>
      </c>
      <c r="W1092" t="s">
        <v>10935</v>
      </c>
      <c r="X1092" t="s">
        <v>10936</v>
      </c>
      <c r="Y1092" t="s">
        <v>10937</v>
      </c>
    </row>
    <row r="1093" spans="1:25">
      <c r="A1093" t="s">
        <v>10938</v>
      </c>
      <c r="B1093" t="s">
        <v>5781</v>
      </c>
      <c r="C1093" t="s">
        <v>38</v>
      </c>
      <c r="D1093" t="s">
        <v>10939</v>
      </c>
      <c r="E1093" t="s">
        <v>10940</v>
      </c>
      <c r="F1093" t="s">
        <v>10941</v>
      </c>
      <c r="G1093" t="s">
        <v>15</v>
      </c>
      <c r="H1093" t="s">
        <v>10942</v>
      </c>
      <c r="I1093" t="s">
        <v>93</v>
      </c>
      <c r="J1093" t="s">
        <v>2406</v>
      </c>
      <c r="K1093" t="s">
        <v>6531</v>
      </c>
      <c r="L1093" t="s">
        <v>125</v>
      </c>
      <c r="M1093" t="s">
        <v>374</v>
      </c>
      <c r="N1093" t="s">
        <v>253</v>
      </c>
      <c r="O1093" t="s">
        <v>80</v>
      </c>
      <c r="P1093" t="s">
        <v>81</v>
      </c>
      <c r="Q1093" t="s">
        <v>82</v>
      </c>
      <c r="R1093" t="s">
        <v>80</v>
      </c>
      <c r="S1093" t="s">
        <v>10943</v>
      </c>
      <c r="T1093" t="s">
        <v>80</v>
      </c>
      <c r="U1093" t="s">
        <v>80</v>
      </c>
      <c r="V1093" t="s">
        <v>80</v>
      </c>
      <c r="W1093" t="s">
        <v>80</v>
      </c>
      <c r="X1093" t="s">
        <v>10944</v>
      </c>
      <c r="Y1093" t="s">
        <v>80</v>
      </c>
    </row>
    <row r="1094" spans="1:25">
      <c r="A1094" t="s">
        <v>10945</v>
      </c>
      <c r="B1094" t="s">
        <v>5781</v>
      </c>
      <c r="C1094" t="s">
        <v>38</v>
      </c>
      <c r="D1094" t="s">
        <v>10946</v>
      </c>
      <c r="E1094" t="s">
        <v>10947</v>
      </c>
      <c r="F1094" t="s">
        <v>10948</v>
      </c>
      <c r="G1094" t="s">
        <v>15</v>
      </c>
      <c r="H1094" t="s">
        <v>6746</v>
      </c>
      <c r="I1094" t="s">
        <v>5796</v>
      </c>
      <c r="J1094" t="s">
        <v>7390</v>
      </c>
      <c r="K1094" t="s">
        <v>5798</v>
      </c>
      <c r="L1094" t="s">
        <v>77</v>
      </c>
      <c r="M1094" t="s">
        <v>10949</v>
      </c>
      <c r="N1094" t="s">
        <v>79</v>
      </c>
      <c r="O1094" t="s">
        <v>80</v>
      </c>
      <c r="P1094" t="s">
        <v>81</v>
      </c>
      <c r="Q1094" t="s">
        <v>99</v>
      </c>
      <c r="R1094" t="s">
        <v>80</v>
      </c>
      <c r="S1094" t="s">
        <v>10950</v>
      </c>
      <c r="T1094" t="s">
        <v>6027</v>
      </c>
      <c r="U1094" t="s">
        <v>79</v>
      </c>
      <c r="V1094" t="s">
        <v>80</v>
      </c>
      <c r="W1094" t="s">
        <v>80</v>
      </c>
      <c r="X1094" t="s">
        <v>10951</v>
      </c>
      <c r="Y1094" t="s">
        <v>80</v>
      </c>
    </row>
    <row r="1095" spans="1:25">
      <c r="A1095" t="s">
        <v>10952</v>
      </c>
      <c r="B1095" t="s">
        <v>5781</v>
      </c>
      <c r="C1095" t="s">
        <v>38</v>
      </c>
      <c r="D1095" t="s">
        <v>10953</v>
      </c>
      <c r="E1095" t="s">
        <v>10954</v>
      </c>
      <c r="F1095" t="s">
        <v>10955</v>
      </c>
      <c r="G1095" t="s">
        <v>15</v>
      </c>
      <c r="H1095" t="s">
        <v>10956</v>
      </c>
      <c r="I1095" t="s">
        <v>5796</v>
      </c>
      <c r="J1095" t="s">
        <v>554</v>
      </c>
      <c r="K1095" t="s">
        <v>1364</v>
      </c>
      <c r="L1095" t="s">
        <v>125</v>
      </c>
      <c r="M1095" t="s">
        <v>512</v>
      </c>
      <c r="N1095" t="s">
        <v>10957</v>
      </c>
      <c r="O1095" t="s">
        <v>80</v>
      </c>
      <c r="P1095" t="s">
        <v>81</v>
      </c>
      <c r="Q1095" t="s">
        <v>142</v>
      </c>
      <c r="R1095" t="s">
        <v>80</v>
      </c>
      <c r="S1095" t="s">
        <v>10958</v>
      </c>
      <c r="T1095" t="s">
        <v>2248</v>
      </c>
      <c r="U1095" t="s">
        <v>10957</v>
      </c>
      <c r="V1095" t="s">
        <v>80</v>
      </c>
      <c r="W1095" t="s">
        <v>80</v>
      </c>
      <c r="X1095" t="s">
        <v>10959</v>
      </c>
      <c r="Y1095" t="s">
        <v>80</v>
      </c>
    </row>
    <row r="1096" spans="1:25">
      <c r="A1096" t="s">
        <v>10960</v>
      </c>
      <c r="B1096" t="s">
        <v>5781</v>
      </c>
      <c r="C1096" t="s">
        <v>38</v>
      </c>
      <c r="D1096" t="s">
        <v>10961</v>
      </c>
      <c r="E1096" t="s">
        <v>10962</v>
      </c>
      <c r="F1096" t="s">
        <v>10963</v>
      </c>
      <c r="G1096" t="s">
        <v>15</v>
      </c>
      <c r="H1096" t="s">
        <v>10964</v>
      </c>
      <c r="I1096" t="s">
        <v>5796</v>
      </c>
      <c r="J1096" t="s">
        <v>7300</v>
      </c>
      <c r="K1096" t="s">
        <v>2407</v>
      </c>
      <c r="L1096" t="s">
        <v>77</v>
      </c>
      <c r="M1096" t="s">
        <v>622</v>
      </c>
      <c r="N1096" t="s">
        <v>4859</v>
      </c>
      <c r="O1096" t="s">
        <v>461</v>
      </c>
      <c r="P1096" t="s">
        <v>81</v>
      </c>
      <c r="Q1096" t="s">
        <v>82</v>
      </c>
      <c r="R1096" t="s">
        <v>10965</v>
      </c>
      <c r="S1096" t="s">
        <v>10966</v>
      </c>
      <c r="T1096" t="s">
        <v>80</v>
      </c>
      <c r="U1096" t="s">
        <v>80</v>
      </c>
      <c r="V1096" t="s">
        <v>80</v>
      </c>
      <c r="W1096" t="s">
        <v>80</v>
      </c>
      <c r="X1096" t="s">
        <v>10967</v>
      </c>
      <c r="Y1096" t="s">
        <v>10968</v>
      </c>
    </row>
    <row r="1097" spans="1:25">
      <c r="A1097" t="s">
        <v>10969</v>
      </c>
      <c r="B1097" t="s">
        <v>5781</v>
      </c>
      <c r="C1097" t="s">
        <v>38</v>
      </c>
      <c r="D1097" t="s">
        <v>10970</v>
      </c>
      <c r="E1097" t="s">
        <v>10971</v>
      </c>
      <c r="F1097" t="s">
        <v>10972</v>
      </c>
      <c r="G1097" t="s">
        <v>15</v>
      </c>
      <c r="H1097" t="s">
        <v>10973</v>
      </c>
      <c r="I1097" t="s">
        <v>93</v>
      </c>
      <c r="J1097" t="s">
        <v>473</v>
      </c>
      <c r="K1097" t="s">
        <v>10974</v>
      </c>
      <c r="L1097" t="s">
        <v>125</v>
      </c>
      <c r="M1097" t="s">
        <v>374</v>
      </c>
      <c r="N1097" t="s">
        <v>763</v>
      </c>
      <c r="O1097" t="s">
        <v>80</v>
      </c>
      <c r="P1097" t="s">
        <v>113</v>
      </c>
      <c r="Q1097" t="s">
        <v>82</v>
      </c>
      <c r="R1097" t="s">
        <v>80</v>
      </c>
      <c r="S1097" t="s">
        <v>10975</v>
      </c>
      <c r="T1097" t="s">
        <v>80</v>
      </c>
      <c r="U1097" t="s">
        <v>80</v>
      </c>
      <c r="V1097" t="s">
        <v>80</v>
      </c>
      <c r="W1097" t="s">
        <v>80</v>
      </c>
      <c r="X1097" t="s">
        <v>10976</v>
      </c>
      <c r="Y1097" t="s">
        <v>80</v>
      </c>
    </row>
    <row r="1098" spans="1:25">
      <c r="A1098" t="s">
        <v>10977</v>
      </c>
      <c r="B1098" t="s">
        <v>5781</v>
      </c>
      <c r="C1098" t="s">
        <v>38</v>
      </c>
      <c r="D1098" t="s">
        <v>10978</v>
      </c>
      <c r="E1098" t="s">
        <v>10979</v>
      </c>
      <c r="F1098" t="s">
        <v>10980</v>
      </c>
      <c r="G1098" t="s">
        <v>15</v>
      </c>
      <c r="H1098" t="s">
        <v>10981</v>
      </c>
      <c r="I1098" t="s">
        <v>93</v>
      </c>
      <c r="J1098" t="s">
        <v>1241</v>
      </c>
      <c r="K1098" t="s">
        <v>139</v>
      </c>
      <c r="L1098" t="s">
        <v>77</v>
      </c>
      <c r="M1098" t="s">
        <v>1077</v>
      </c>
      <c r="N1098" t="s">
        <v>1146</v>
      </c>
      <c r="O1098" t="s">
        <v>254</v>
      </c>
      <c r="P1098" t="s">
        <v>113</v>
      </c>
      <c r="Q1098" t="s">
        <v>142</v>
      </c>
      <c r="R1098" t="s">
        <v>10982</v>
      </c>
      <c r="S1098" t="s">
        <v>2284</v>
      </c>
      <c r="T1098" t="s">
        <v>80</v>
      </c>
      <c r="U1098" t="s">
        <v>80</v>
      </c>
      <c r="V1098" t="s">
        <v>80</v>
      </c>
      <c r="W1098" t="s">
        <v>80</v>
      </c>
      <c r="X1098" t="s">
        <v>10983</v>
      </c>
      <c r="Y1098" t="s">
        <v>80</v>
      </c>
    </row>
    <row r="1099" spans="1:25">
      <c r="A1099" t="s">
        <v>10984</v>
      </c>
      <c r="B1099" t="s">
        <v>5781</v>
      </c>
      <c r="C1099" t="s">
        <v>38</v>
      </c>
      <c r="D1099" t="s">
        <v>10985</v>
      </c>
      <c r="E1099" t="s">
        <v>10986</v>
      </c>
      <c r="F1099" t="s">
        <v>10987</v>
      </c>
      <c r="G1099" t="s">
        <v>15</v>
      </c>
      <c r="H1099" t="s">
        <v>10988</v>
      </c>
      <c r="I1099" t="s">
        <v>5796</v>
      </c>
      <c r="J1099" t="s">
        <v>2406</v>
      </c>
      <c r="K1099" t="s">
        <v>1364</v>
      </c>
      <c r="L1099" t="s">
        <v>125</v>
      </c>
      <c r="M1099" t="s">
        <v>3945</v>
      </c>
      <c r="N1099" t="s">
        <v>4089</v>
      </c>
      <c r="O1099" t="s">
        <v>80</v>
      </c>
      <c r="P1099" t="s">
        <v>113</v>
      </c>
      <c r="Q1099" t="s">
        <v>142</v>
      </c>
      <c r="R1099" t="s">
        <v>80</v>
      </c>
      <c r="S1099" t="s">
        <v>10989</v>
      </c>
      <c r="T1099" t="s">
        <v>9361</v>
      </c>
      <c r="U1099" t="s">
        <v>4302</v>
      </c>
      <c r="V1099" t="s">
        <v>1210</v>
      </c>
      <c r="W1099" t="s">
        <v>433</v>
      </c>
      <c r="X1099" t="s">
        <v>10990</v>
      </c>
      <c r="Y1099" t="s">
        <v>10991</v>
      </c>
    </row>
    <row r="1100" spans="1:25">
      <c r="A1100" t="s">
        <v>10992</v>
      </c>
      <c r="B1100" t="s">
        <v>5781</v>
      </c>
      <c r="C1100" t="s">
        <v>38</v>
      </c>
      <c r="D1100" t="s">
        <v>10993</v>
      </c>
      <c r="E1100" t="s">
        <v>10994</v>
      </c>
      <c r="F1100" t="s">
        <v>10995</v>
      </c>
      <c r="G1100" t="s">
        <v>15</v>
      </c>
      <c r="H1100" t="s">
        <v>10996</v>
      </c>
      <c r="I1100" t="s">
        <v>5796</v>
      </c>
      <c r="J1100" t="s">
        <v>373</v>
      </c>
      <c r="K1100" t="s">
        <v>1364</v>
      </c>
      <c r="L1100" t="s">
        <v>77</v>
      </c>
      <c r="M1100" t="s">
        <v>308</v>
      </c>
      <c r="N1100" t="s">
        <v>10997</v>
      </c>
      <c r="O1100" t="s">
        <v>310</v>
      </c>
      <c r="P1100" t="s">
        <v>113</v>
      </c>
      <c r="Q1100" t="s">
        <v>142</v>
      </c>
      <c r="R1100" t="s">
        <v>10998</v>
      </c>
      <c r="S1100" t="s">
        <v>10999</v>
      </c>
      <c r="T1100" t="s">
        <v>7798</v>
      </c>
      <c r="U1100" t="s">
        <v>11000</v>
      </c>
      <c r="V1100" t="s">
        <v>478</v>
      </c>
      <c r="W1100" t="s">
        <v>811</v>
      </c>
      <c r="X1100" t="s">
        <v>11001</v>
      </c>
      <c r="Y1100" t="s">
        <v>80</v>
      </c>
    </row>
    <row r="1101" spans="1:25">
      <c r="A1101" t="s">
        <v>11002</v>
      </c>
      <c r="B1101" t="s">
        <v>5781</v>
      </c>
      <c r="C1101" t="s">
        <v>38</v>
      </c>
      <c r="D1101" t="s">
        <v>11003</v>
      </c>
      <c r="E1101" t="s">
        <v>11004</v>
      </c>
      <c r="F1101" t="s">
        <v>11005</v>
      </c>
      <c r="G1101" t="s">
        <v>15</v>
      </c>
      <c r="H1101" t="s">
        <v>11006</v>
      </c>
      <c r="I1101" t="s">
        <v>5834</v>
      </c>
      <c r="J1101" t="s">
        <v>306</v>
      </c>
      <c r="K1101" t="s">
        <v>334</v>
      </c>
      <c r="L1101" t="s">
        <v>77</v>
      </c>
      <c r="M1101" t="s">
        <v>643</v>
      </c>
      <c r="N1101" t="s">
        <v>309</v>
      </c>
      <c r="O1101" t="s">
        <v>80</v>
      </c>
      <c r="P1101" t="s">
        <v>113</v>
      </c>
      <c r="Q1101" t="s">
        <v>201</v>
      </c>
      <c r="R1101" t="s">
        <v>80</v>
      </c>
      <c r="S1101" t="s">
        <v>11007</v>
      </c>
      <c r="T1101" t="s">
        <v>2237</v>
      </c>
      <c r="U1101" t="s">
        <v>11008</v>
      </c>
      <c r="V1101" t="s">
        <v>80</v>
      </c>
      <c r="W1101" t="s">
        <v>80</v>
      </c>
      <c r="X1101" t="s">
        <v>11009</v>
      </c>
      <c r="Y1101" t="s">
        <v>11010</v>
      </c>
    </row>
    <row r="1102" spans="1:25">
      <c r="A1102" t="s">
        <v>11011</v>
      </c>
      <c r="B1102" t="s">
        <v>5781</v>
      </c>
      <c r="C1102" t="s">
        <v>38</v>
      </c>
      <c r="D1102" t="s">
        <v>11012</v>
      </c>
      <c r="E1102" t="s">
        <v>11013</v>
      </c>
      <c r="F1102" t="s">
        <v>11014</v>
      </c>
      <c r="G1102" t="s">
        <v>15</v>
      </c>
      <c r="H1102" t="s">
        <v>11015</v>
      </c>
      <c r="I1102" t="s">
        <v>93</v>
      </c>
      <c r="J1102" t="s">
        <v>11016</v>
      </c>
      <c r="K1102" t="s">
        <v>6092</v>
      </c>
      <c r="L1102" t="s">
        <v>125</v>
      </c>
      <c r="M1102" t="s">
        <v>643</v>
      </c>
      <c r="N1102" t="s">
        <v>1347</v>
      </c>
      <c r="O1102" t="s">
        <v>254</v>
      </c>
      <c r="P1102" t="s">
        <v>113</v>
      </c>
      <c r="Q1102" t="s">
        <v>82</v>
      </c>
      <c r="R1102" t="s">
        <v>11017</v>
      </c>
      <c r="S1102" t="s">
        <v>11018</v>
      </c>
      <c r="T1102" t="s">
        <v>1224</v>
      </c>
      <c r="U1102" t="s">
        <v>1224</v>
      </c>
      <c r="V1102" t="s">
        <v>11019</v>
      </c>
      <c r="W1102" t="s">
        <v>11020</v>
      </c>
      <c r="X1102" t="s">
        <v>11021</v>
      </c>
      <c r="Y1102" t="s">
        <v>11022</v>
      </c>
    </row>
    <row r="1103" spans="1:25">
      <c r="A1103" t="s">
        <v>11023</v>
      </c>
      <c r="B1103" t="s">
        <v>5781</v>
      </c>
      <c r="C1103" t="s">
        <v>38</v>
      </c>
      <c r="D1103" t="s">
        <v>11024</v>
      </c>
      <c r="E1103" t="s">
        <v>11025</v>
      </c>
      <c r="F1103" t="s">
        <v>11026</v>
      </c>
      <c r="G1103" t="s">
        <v>15</v>
      </c>
      <c r="H1103" t="s">
        <v>11027</v>
      </c>
      <c r="I1103" t="s">
        <v>5796</v>
      </c>
      <c r="J1103" t="s">
        <v>5966</v>
      </c>
      <c r="K1103" t="s">
        <v>5801</v>
      </c>
      <c r="L1103" t="s">
        <v>77</v>
      </c>
      <c r="M1103" t="s">
        <v>11028</v>
      </c>
      <c r="N1103" t="s">
        <v>1418</v>
      </c>
      <c r="O1103" t="s">
        <v>569</v>
      </c>
      <c r="P1103" t="s">
        <v>81</v>
      </c>
      <c r="Q1103" t="s">
        <v>82</v>
      </c>
      <c r="R1103" t="s">
        <v>11029</v>
      </c>
      <c r="S1103" t="s">
        <v>11028</v>
      </c>
      <c r="T1103" t="s">
        <v>6027</v>
      </c>
      <c r="U1103" t="s">
        <v>1418</v>
      </c>
      <c r="V1103" t="s">
        <v>5966</v>
      </c>
      <c r="W1103" t="s">
        <v>11030</v>
      </c>
      <c r="X1103" t="s">
        <v>11031</v>
      </c>
      <c r="Y1103" t="s">
        <v>11032</v>
      </c>
    </row>
    <row r="1104" spans="1:25">
      <c r="A1104" t="s">
        <v>11033</v>
      </c>
      <c r="B1104" t="s">
        <v>5781</v>
      </c>
      <c r="C1104" t="s">
        <v>38</v>
      </c>
      <c r="D1104" t="s">
        <v>11034</v>
      </c>
      <c r="E1104" t="s">
        <v>11035</v>
      </c>
      <c r="F1104" t="s">
        <v>11036</v>
      </c>
      <c r="G1104" t="s">
        <v>31</v>
      </c>
      <c r="H1104" t="s">
        <v>11037</v>
      </c>
      <c r="I1104" t="s">
        <v>5796</v>
      </c>
      <c r="J1104" t="s">
        <v>1018</v>
      </c>
      <c r="K1104" t="s">
        <v>6148</v>
      </c>
      <c r="L1104" t="s">
        <v>125</v>
      </c>
      <c r="M1104" t="s">
        <v>1077</v>
      </c>
      <c r="N1104" t="s">
        <v>3956</v>
      </c>
      <c r="O1104" t="s">
        <v>80</v>
      </c>
      <c r="P1104" t="s">
        <v>113</v>
      </c>
      <c r="Q1104" t="s">
        <v>11038</v>
      </c>
      <c r="R1104" t="s">
        <v>80</v>
      </c>
      <c r="S1104" t="s">
        <v>1020</v>
      </c>
      <c r="T1104" t="s">
        <v>80</v>
      </c>
      <c r="U1104" t="s">
        <v>80</v>
      </c>
      <c r="V1104" t="s">
        <v>80</v>
      </c>
      <c r="W1104" t="s">
        <v>80</v>
      </c>
      <c r="X1104" t="s">
        <v>11039</v>
      </c>
      <c r="Y1104" t="s">
        <v>80</v>
      </c>
    </row>
    <row r="1105" spans="1:25">
      <c r="A1105" t="s">
        <v>11040</v>
      </c>
      <c r="B1105" t="s">
        <v>5781</v>
      </c>
      <c r="C1105" t="s">
        <v>38</v>
      </c>
      <c r="D1105" t="s">
        <v>11041</v>
      </c>
      <c r="E1105" t="s">
        <v>11042</v>
      </c>
      <c r="F1105" t="s">
        <v>11043</v>
      </c>
      <c r="G1105" t="s">
        <v>15</v>
      </c>
      <c r="H1105" t="s">
        <v>11044</v>
      </c>
      <c r="I1105" t="s">
        <v>93</v>
      </c>
      <c r="J1105" t="s">
        <v>75</v>
      </c>
      <c r="K1105" t="s">
        <v>555</v>
      </c>
      <c r="L1105" t="s">
        <v>77</v>
      </c>
      <c r="M1105" t="s">
        <v>1596</v>
      </c>
      <c r="N1105" t="s">
        <v>5599</v>
      </c>
      <c r="O1105" t="s">
        <v>709</v>
      </c>
      <c r="P1105" t="s">
        <v>942</v>
      </c>
      <c r="Q1105" t="s">
        <v>142</v>
      </c>
      <c r="R1105" t="s">
        <v>80</v>
      </c>
      <c r="S1105" t="s">
        <v>1596</v>
      </c>
      <c r="T1105" t="s">
        <v>5988</v>
      </c>
      <c r="U1105" t="s">
        <v>11045</v>
      </c>
      <c r="V1105" t="s">
        <v>9438</v>
      </c>
      <c r="W1105" t="s">
        <v>172</v>
      </c>
      <c r="X1105" t="s">
        <v>11046</v>
      </c>
      <c r="Y1105" t="s">
        <v>80</v>
      </c>
    </row>
    <row r="1106" spans="1:25">
      <c r="A1106" t="s">
        <v>11047</v>
      </c>
      <c r="B1106" t="s">
        <v>5781</v>
      </c>
      <c r="C1106" t="s">
        <v>38</v>
      </c>
      <c r="D1106" t="s">
        <v>11048</v>
      </c>
      <c r="E1106" t="s">
        <v>11049</v>
      </c>
      <c r="F1106" t="s">
        <v>11050</v>
      </c>
      <c r="G1106" t="s">
        <v>15</v>
      </c>
      <c r="H1106" t="s">
        <v>11051</v>
      </c>
      <c r="I1106" t="s">
        <v>93</v>
      </c>
      <c r="J1106" t="s">
        <v>294</v>
      </c>
      <c r="K1106" t="s">
        <v>8632</v>
      </c>
      <c r="L1106" t="s">
        <v>125</v>
      </c>
      <c r="M1106" t="s">
        <v>374</v>
      </c>
      <c r="N1106" t="s">
        <v>11052</v>
      </c>
      <c r="O1106" t="s">
        <v>80</v>
      </c>
      <c r="P1106" t="s">
        <v>81</v>
      </c>
      <c r="Q1106" t="s">
        <v>99</v>
      </c>
      <c r="R1106" t="s">
        <v>80</v>
      </c>
      <c r="S1106" t="s">
        <v>11053</v>
      </c>
      <c r="T1106" t="s">
        <v>80</v>
      </c>
      <c r="U1106" t="s">
        <v>80</v>
      </c>
      <c r="V1106" t="s">
        <v>80</v>
      </c>
      <c r="W1106" t="s">
        <v>80</v>
      </c>
      <c r="X1106" t="s">
        <v>11054</v>
      </c>
      <c r="Y1106" t="s">
        <v>11055</v>
      </c>
    </row>
    <row r="1107" spans="1:25">
      <c r="A1107" t="s">
        <v>11056</v>
      </c>
      <c r="B1107" t="s">
        <v>5781</v>
      </c>
      <c r="C1107" t="s">
        <v>38</v>
      </c>
      <c r="D1107" t="s">
        <v>11057</v>
      </c>
      <c r="E1107" t="s">
        <v>11058</v>
      </c>
      <c r="F1107" t="s">
        <v>11059</v>
      </c>
      <c r="G1107" t="s">
        <v>15</v>
      </c>
      <c r="H1107" t="s">
        <v>11060</v>
      </c>
      <c r="I1107" t="s">
        <v>93</v>
      </c>
      <c r="J1107" t="s">
        <v>3680</v>
      </c>
      <c r="K1107" t="s">
        <v>11061</v>
      </c>
      <c r="L1107" t="s">
        <v>125</v>
      </c>
      <c r="M1107" t="s">
        <v>11062</v>
      </c>
      <c r="N1107" t="s">
        <v>233</v>
      </c>
      <c r="O1107" t="s">
        <v>80</v>
      </c>
      <c r="P1107" t="s">
        <v>113</v>
      </c>
      <c r="Q1107" t="s">
        <v>82</v>
      </c>
      <c r="R1107" t="s">
        <v>80</v>
      </c>
      <c r="S1107" t="s">
        <v>11062</v>
      </c>
      <c r="T1107" t="s">
        <v>5442</v>
      </c>
      <c r="U1107" t="s">
        <v>962</v>
      </c>
      <c r="V1107" t="s">
        <v>80</v>
      </c>
      <c r="W1107" t="s">
        <v>80</v>
      </c>
      <c r="X1107" t="s">
        <v>11063</v>
      </c>
      <c r="Y1107" t="s">
        <v>11064</v>
      </c>
    </row>
    <row r="1108" spans="1:25">
      <c r="A1108" t="s">
        <v>11065</v>
      </c>
      <c r="B1108" t="s">
        <v>5781</v>
      </c>
      <c r="C1108" t="s">
        <v>38</v>
      </c>
      <c r="D1108" t="s">
        <v>11066</v>
      </c>
      <c r="E1108" t="s">
        <v>11067</v>
      </c>
      <c r="F1108" t="s">
        <v>11068</v>
      </c>
      <c r="G1108" t="s">
        <v>15</v>
      </c>
      <c r="H1108" t="s">
        <v>11069</v>
      </c>
      <c r="I1108" t="s">
        <v>93</v>
      </c>
      <c r="J1108" t="s">
        <v>432</v>
      </c>
      <c r="K1108" t="s">
        <v>334</v>
      </c>
      <c r="L1108" t="s">
        <v>77</v>
      </c>
      <c r="M1108" t="s">
        <v>11070</v>
      </c>
      <c r="N1108" t="s">
        <v>243</v>
      </c>
      <c r="O1108" t="s">
        <v>310</v>
      </c>
      <c r="P1108" t="s">
        <v>81</v>
      </c>
      <c r="Q1108" t="s">
        <v>99</v>
      </c>
      <c r="R1108" t="s">
        <v>11071</v>
      </c>
      <c r="S1108" t="s">
        <v>11072</v>
      </c>
      <c r="T1108" t="s">
        <v>80</v>
      </c>
      <c r="U1108" t="s">
        <v>80</v>
      </c>
      <c r="V1108" t="s">
        <v>932</v>
      </c>
      <c r="W1108" t="s">
        <v>11073</v>
      </c>
      <c r="X1108" t="s">
        <v>11074</v>
      </c>
      <c r="Y1108" t="s">
        <v>11075</v>
      </c>
    </row>
    <row r="1109" spans="1:25">
      <c r="A1109" t="s">
        <v>11076</v>
      </c>
      <c r="B1109" t="s">
        <v>5781</v>
      </c>
      <c r="C1109" t="s">
        <v>38</v>
      </c>
      <c r="D1109" t="s">
        <v>11077</v>
      </c>
      <c r="E1109" t="s">
        <v>11078</v>
      </c>
      <c r="F1109" t="s">
        <v>11079</v>
      </c>
      <c r="G1109" t="s">
        <v>15</v>
      </c>
      <c r="H1109" t="s">
        <v>11080</v>
      </c>
      <c r="I1109" t="s">
        <v>93</v>
      </c>
      <c r="J1109" t="s">
        <v>11081</v>
      </c>
      <c r="K1109" t="s">
        <v>3319</v>
      </c>
      <c r="L1109" t="s">
        <v>125</v>
      </c>
      <c r="M1109" t="s">
        <v>1524</v>
      </c>
      <c r="N1109" t="s">
        <v>3521</v>
      </c>
      <c r="O1109" t="s">
        <v>80</v>
      </c>
      <c r="P1109" t="s">
        <v>113</v>
      </c>
      <c r="Q1109" t="s">
        <v>82</v>
      </c>
      <c r="R1109" t="s">
        <v>80</v>
      </c>
      <c r="S1109" t="s">
        <v>11082</v>
      </c>
      <c r="T1109" t="s">
        <v>80</v>
      </c>
      <c r="U1109" t="s">
        <v>80</v>
      </c>
      <c r="V1109" t="s">
        <v>80</v>
      </c>
      <c r="W1109" t="s">
        <v>80</v>
      </c>
      <c r="X1109" t="s">
        <v>11083</v>
      </c>
      <c r="Y1109" t="s">
        <v>11084</v>
      </c>
    </row>
    <row r="1110" spans="1:25">
      <c r="A1110" t="s">
        <v>11085</v>
      </c>
      <c r="B1110" t="s">
        <v>5781</v>
      </c>
      <c r="C1110" t="s">
        <v>38</v>
      </c>
      <c r="D1110" t="s">
        <v>11086</v>
      </c>
      <c r="E1110" t="s">
        <v>11087</v>
      </c>
      <c r="F1110" t="s">
        <v>11088</v>
      </c>
      <c r="G1110" t="s">
        <v>15</v>
      </c>
      <c r="H1110" t="s">
        <v>11089</v>
      </c>
      <c r="I1110" t="s">
        <v>93</v>
      </c>
      <c r="J1110" t="s">
        <v>406</v>
      </c>
      <c r="K1110" t="s">
        <v>721</v>
      </c>
      <c r="L1110" t="s">
        <v>77</v>
      </c>
      <c r="M1110" t="s">
        <v>296</v>
      </c>
      <c r="N1110" t="s">
        <v>336</v>
      </c>
      <c r="O1110" t="s">
        <v>677</v>
      </c>
      <c r="P1110" t="s">
        <v>81</v>
      </c>
      <c r="Q1110" t="s">
        <v>82</v>
      </c>
      <c r="R1110" t="s">
        <v>11090</v>
      </c>
      <c r="S1110" t="s">
        <v>11091</v>
      </c>
      <c r="T1110" t="s">
        <v>11092</v>
      </c>
      <c r="U1110" t="s">
        <v>336</v>
      </c>
      <c r="V1110" t="s">
        <v>406</v>
      </c>
      <c r="W1110" t="s">
        <v>11093</v>
      </c>
      <c r="X1110" t="s">
        <v>11094</v>
      </c>
      <c r="Y1110" t="s">
        <v>11095</v>
      </c>
    </row>
    <row r="1111" spans="1:25">
      <c r="A1111" t="s">
        <v>11096</v>
      </c>
      <c r="B1111" t="s">
        <v>5781</v>
      </c>
      <c r="C1111" t="s">
        <v>38</v>
      </c>
      <c r="D1111" t="s">
        <v>11097</v>
      </c>
      <c r="E1111" t="s">
        <v>11098</v>
      </c>
      <c r="F1111" t="s">
        <v>11099</v>
      </c>
      <c r="G1111" t="s">
        <v>15</v>
      </c>
      <c r="H1111" t="s">
        <v>11100</v>
      </c>
      <c r="I1111" t="s">
        <v>93</v>
      </c>
      <c r="J1111" t="s">
        <v>2458</v>
      </c>
      <c r="K1111" t="s">
        <v>7854</v>
      </c>
      <c r="L1111" t="s">
        <v>77</v>
      </c>
      <c r="M1111" t="s">
        <v>8928</v>
      </c>
      <c r="N1111" t="s">
        <v>112</v>
      </c>
      <c r="O1111" t="s">
        <v>310</v>
      </c>
      <c r="P1111" t="s">
        <v>113</v>
      </c>
      <c r="Q1111" t="s">
        <v>99</v>
      </c>
      <c r="R1111" t="s">
        <v>11101</v>
      </c>
      <c r="S1111" t="s">
        <v>11102</v>
      </c>
      <c r="T1111" t="s">
        <v>6027</v>
      </c>
      <c r="U1111" t="s">
        <v>1094</v>
      </c>
      <c r="V1111" t="s">
        <v>11103</v>
      </c>
      <c r="W1111" t="s">
        <v>172</v>
      </c>
      <c r="X1111" t="s">
        <v>11104</v>
      </c>
      <c r="Y1111" t="s">
        <v>11105</v>
      </c>
    </row>
    <row r="1112" spans="1:25">
      <c r="A1112" t="s">
        <v>11106</v>
      </c>
      <c r="B1112" t="s">
        <v>5781</v>
      </c>
      <c r="C1112" t="s">
        <v>38</v>
      </c>
      <c r="D1112" t="s">
        <v>11107</v>
      </c>
      <c r="E1112" t="s">
        <v>11108</v>
      </c>
      <c r="F1112" t="s">
        <v>11109</v>
      </c>
      <c r="G1112" t="s">
        <v>15</v>
      </c>
      <c r="H1112" t="s">
        <v>11110</v>
      </c>
      <c r="I1112" t="s">
        <v>5834</v>
      </c>
      <c r="J1112" t="s">
        <v>373</v>
      </c>
      <c r="K1112" t="s">
        <v>1364</v>
      </c>
      <c r="L1112" t="s">
        <v>77</v>
      </c>
      <c r="M1112" t="s">
        <v>643</v>
      </c>
      <c r="N1112" t="s">
        <v>676</v>
      </c>
      <c r="O1112" t="s">
        <v>254</v>
      </c>
      <c r="P1112" t="s">
        <v>113</v>
      </c>
      <c r="Q1112" t="s">
        <v>201</v>
      </c>
      <c r="R1112" t="s">
        <v>80</v>
      </c>
      <c r="S1112" t="s">
        <v>11111</v>
      </c>
      <c r="T1112" t="s">
        <v>80</v>
      </c>
      <c r="U1112" t="s">
        <v>80</v>
      </c>
      <c r="V1112" t="s">
        <v>80</v>
      </c>
      <c r="W1112" t="s">
        <v>80</v>
      </c>
      <c r="X1112" t="s">
        <v>11112</v>
      </c>
      <c r="Y1112" t="s">
        <v>11113</v>
      </c>
    </row>
    <row r="1113" spans="1:25">
      <c r="A1113" t="s">
        <v>11114</v>
      </c>
      <c r="B1113" t="s">
        <v>5781</v>
      </c>
      <c r="C1113" t="s">
        <v>38</v>
      </c>
      <c r="D1113" t="s">
        <v>11115</v>
      </c>
      <c r="E1113" t="s">
        <v>11116</v>
      </c>
      <c r="F1113" t="s">
        <v>11117</v>
      </c>
      <c r="G1113" t="s">
        <v>15</v>
      </c>
      <c r="H1113" t="s">
        <v>511</v>
      </c>
      <c r="I1113" t="s">
        <v>5796</v>
      </c>
      <c r="J1113" t="s">
        <v>5966</v>
      </c>
      <c r="K1113" t="s">
        <v>7351</v>
      </c>
      <c r="L1113" t="s">
        <v>77</v>
      </c>
      <c r="M1113" t="s">
        <v>1077</v>
      </c>
      <c r="N1113" t="s">
        <v>336</v>
      </c>
      <c r="O1113" t="s">
        <v>254</v>
      </c>
      <c r="P1113" t="s">
        <v>200</v>
      </c>
      <c r="Q1113" t="s">
        <v>99</v>
      </c>
      <c r="R1113" t="s">
        <v>80</v>
      </c>
      <c r="S1113" t="s">
        <v>11118</v>
      </c>
      <c r="T1113" t="s">
        <v>80</v>
      </c>
      <c r="U1113" t="s">
        <v>80</v>
      </c>
      <c r="V1113" t="s">
        <v>80</v>
      </c>
      <c r="W1113" t="s">
        <v>80</v>
      </c>
      <c r="X1113" t="s">
        <v>11119</v>
      </c>
      <c r="Y1113" t="s">
        <v>80</v>
      </c>
    </row>
    <row r="1114" spans="1:25">
      <c r="A1114" t="s">
        <v>11120</v>
      </c>
      <c r="B1114" t="s">
        <v>5781</v>
      </c>
      <c r="C1114" t="s">
        <v>38</v>
      </c>
      <c r="D1114" t="s">
        <v>11121</v>
      </c>
      <c r="E1114" t="s">
        <v>11122</v>
      </c>
      <c r="F1114" t="s">
        <v>11123</v>
      </c>
      <c r="G1114" t="s">
        <v>15</v>
      </c>
      <c r="H1114" t="s">
        <v>11124</v>
      </c>
      <c r="I1114" t="s">
        <v>93</v>
      </c>
      <c r="J1114" t="s">
        <v>473</v>
      </c>
      <c r="K1114" t="s">
        <v>307</v>
      </c>
      <c r="L1114" t="s">
        <v>77</v>
      </c>
      <c r="M1114" t="s">
        <v>1691</v>
      </c>
      <c r="N1114" t="s">
        <v>243</v>
      </c>
      <c r="O1114" t="s">
        <v>80</v>
      </c>
      <c r="P1114" t="s">
        <v>81</v>
      </c>
      <c r="Q1114" t="s">
        <v>82</v>
      </c>
      <c r="R1114" t="s">
        <v>80</v>
      </c>
      <c r="S1114" t="s">
        <v>11125</v>
      </c>
      <c r="T1114" t="s">
        <v>80</v>
      </c>
      <c r="U1114" t="s">
        <v>80</v>
      </c>
      <c r="V1114" t="s">
        <v>80</v>
      </c>
      <c r="W1114" t="s">
        <v>80</v>
      </c>
      <c r="X1114" t="s">
        <v>11126</v>
      </c>
      <c r="Y1114" t="s">
        <v>80</v>
      </c>
    </row>
    <row r="1115" spans="1:25">
      <c r="A1115" t="s">
        <v>11127</v>
      </c>
      <c r="B1115" t="s">
        <v>5781</v>
      </c>
      <c r="C1115" t="s">
        <v>38</v>
      </c>
      <c r="D1115" t="s">
        <v>11128</v>
      </c>
      <c r="E1115" t="s">
        <v>11129</v>
      </c>
      <c r="F1115" t="s">
        <v>11130</v>
      </c>
      <c r="G1115" t="s">
        <v>15</v>
      </c>
      <c r="H1115" t="s">
        <v>11131</v>
      </c>
      <c r="I1115" t="s">
        <v>5834</v>
      </c>
      <c r="J1115" t="s">
        <v>306</v>
      </c>
      <c r="K1115" t="s">
        <v>334</v>
      </c>
      <c r="L1115" t="s">
        <v>77</v>
      </c>
      <c r="M1115" t="s">
        <v>11132</v>
      </c>
      <c r="N1115" t="s">
        <v>392</v>
      </c>
      <c r="O1115" t="s">
        <v>80</v>
      </c>
      <c r="P1115" t="s">
        <v>81</v>
      </c>
      <c r="Q1115" t="s">
        <v>99</v>
      </c>
      <c r="R1115" t="s">
        <v>80</v>
      </c>
      <c r="S1115" t="s">
        <v>11132</v>
      </c>
      <c r="T1115" t="s">
        <v>80</v>
      </c>
      <c r="U1115" t="s">
        <v>80</v>
      </c>
      <c r="V1115" t="s">
        <v>80</v>
      </c>
      <c r="W1115" t="s">
        <v>80</v>
      </c>
      <c r="X1115" t="s">
        <v>11133</v>
      </c>
      <c r="Y1115" t="s">
        <v>11134</v>
      </c>
    </row>
    <row r="1116" spans="1:25">
      <c r="A1116" t="s">
        <v>11135</v>
      </c>
      <c r="B1116" t="s">
        <v>5781</v>
      </c>
      <c r="C1116" t="s">
        <v>38</v>
      </c>
      <c r="D1116" t="s">
        <v>11136</v>
      </c>
      <c r="E1116" t="s">
        <v>11137</v>
      </c>
      <c r="F1116" t="s">
        <v>11138</v>
      </c>
      <c r="G1116" t="s">
        <v>15</v>
      </c>
      <c r="H1116" t="s">
        <v>8408</v>
      </c>
      <c r="I1116" t="s">
        <v>93</v>
      </c>
      <c r="J1116" t="s">
        <v>406</v>
      </c>
      <c r="K1116" t="s">
        <v>721</v>
      </c>
      <c r="L1116" t="s">
        <v>77</v>
      </c>
      <c r="M1116" t="s">
        <v>296</v>
      </c>
      <c r="N1116" t="s">
        <v>253</v>
      </c>
      <c r="O1116" t="s">
        <v>310</v>
      </c>
      <c r="P1116" t="s">
        <v>81</v>
      </c>
      <c r="Q1116" t="s">
        <v>82</v>
      </c>
      <c r="R1116" t="s">
        <v>80</v>
      </c>
      <c r="S1116" t="s">
        <v>11139</v>
      </c>
      <c r="T1116" t="s">
        <v>204</v>
      </c>
      <c r="U1116" t="s">
        <v>97</v>
      </c>
      <c r="V1116" t="s">
        <v>776</v>
      </c>
      <c r="W1116" t="s">
        <v>85</v>
      </c>
      <c r="X1116" t="s">
        <v>11140</v>
      </c>
      <c r="Y1116" t="s">
        <v>11141</v>
      </c>
    </row>
    <row r="1117" spans="1:25">
      <c r="A1117" t="s">
        <v>11142</v>
      </c>
      <c r="B1117" t="s">
        <v>5781</v>
      </c>
      <c r="C1117" t="s">
        <v>38</v>
      </c>
      <c r="D1117" t="s">
        <v>11143</v>
      </c>
      <c r="E1117" t="s">
        <v>11144</v>
      </c>
      <c r="F1117" t="s">
        <v>11145</v>
      </c>
      <c r="G1117" t="s">
        <v>15</v>
      </c>
      <c r="H1117" t="s">
        <v>11146</v>
      </c>
      <c r="I1117" t="s">
        <v>93</v>
      </c>
      <c r="J1117" t="s">
        <v>306</v>
      </c>
      <c r="K1117" t="s">
        <v>334</v>
      </c>
      <c r="L1117" t="s">
        <v>77</v>
      </c>
      <c r="M1117" t="s">
        <v>622</v>
      </c>
      <c r="N1117" t="s">
        <v>883</v>
      </c>
      <c r="O1117" t="s">
        <v>461</v>
      </c>
      <c r="P1117" t="s">
        <v>113</v>
      </c>
      <c r="Q1117" t="s">
        <v>99</v>
      </c>
      <c r="R1117" t="s">
        <v>11147</v>
      </c>
      <c r="S1117" t="s">
        <v>11148</v>
      </c>
      <c r="T1117" t="s">
        <v>2847</v>
      </c>
      <c r="U1117" t="s">
        <v>11149</v>
      </c>
      <c r="V1117" t="s">
        <v>5050</v>
      </c>
      <c r="W1117" t="s">
        <v>10305</v>
      </c>
      <c r="X1117" t="s">
        <v>11150</v>
      </c>
      <c r="Y1117" t="s">
        <v>80</v>
      </c>
    </row>
    <row r="1118" spans="1:25">
      <c r="A1118" t="s">
        <v>11151</v>
      </c>
      <c r="B1118" t="s">
        <v>5781</v>
      </c>
      <c r="C1118" t="s">
        <v>38</v>
      </c>
      <c r="D1118" t="s">
        <v>11152</v>
      </c>
      <c r="E1118" t="s">
        <v>9132</v>
      </c>
      <c r="F1118" t="s">
        <v>11153</v>
      </c>
      <c r="G1118" t="s">
        <v>15</v>
      </c>
      <c r="H1118" t="s">
        <v>11154</v>
      </c>
      <c r="I1118" t="s">
        <v>5796</v>
      </c>
      <c r="J1118" t="s">
        <v>5966</v>
      </c>
      <c r="K1118" t="s">
        <v>2407</v>
      </c>
      <c r="L1118" t="s">
        <v>77</v>
      </c>
      <c r="M1118" t="s">
        <v>1407</v>
      </c>
      <c r="N1118" t="s">
        <v>253</v>
      </c>
      <c r="O1118" t="s">
        <v>254</v>
      </c>
      <c r="P1118" t="s">
        <v>200</v>
      </c>
      <c r="Q1118" t="s">
        <v>82</v>
      </c>
      <c r="R1118" t="s">
        <v>11155</v>
      </c>
      <c r="S1118" t="s">
        <v>11156</v>
      </c>
      <c r="T1118" t="s">
        <v>5936</v>
      </c>
      <c r="U1118" t="s">
        <v>11157</v>
      </c>
      <c r="V1118" t="s">
        <v>80</v>
      </c>
      <c r="W1118" t="s">
        <v>11158</v>
      </c>
      <c r="X1118" t="s">
        <v>11159</v>
      </c>
      <c r="Y1118" t="s">
        <v>11160</v>
      </c>
    </row>
    <row r="1119" spans="1:25">
      <c r="A1119" t="s">
        <v>11161</v>
      </c>
      <c r="B1119" t="s">
        <v>5781</v>
      </c>
      <c r="C1119" t="s">
        <v>38</v>
      </c>
      <c r="D1119" t="s">
        <v>11162</v>
      </c>
      <c r="E1119" t="s">
        <v>11163</v>
      </c>
      <c r="F1119" t="s">
        <v>11164</v>
      </c>
      <c r="G1119" t="s">
        <v>15</v>
      </c>
      <c r="H1119" t="s">
        <v>11165</v>
      </c>
      <c r="I1119" t="s">
        <v>93</v>
      </c>
      <c r="J1119" t="s">
        <v>373</v>
      </c>
      <c r="K1119" t="s">
        <v>2482</v>
      </c>
      <c r="L1119" t="s">
        <v>125</v>
      </c>
      <c r="M1119" t="s">
        <v>11166</v>
      </c>
      <c r="N1119" t="s">
        <v>253</v>
      </c>
      <c r="O1119" t="s">
        <v>80</v>
      </c>
      <c r="P1119" t="s">
        <v>81</v>
      </c>
      <c r="Q1119" t="s">
        <v>82</v>
      </c>
      <c r="R1119" t="s">
        <v>80</v>
      </c>
      <c r="S1119" t="s">
        <v>8481</v>
      </c>
      <c r="T1119" t="s">
        <v>80</v>
      </c>
      <c r="U1119" t="s">
        <v>80</v>
      </c>
      <c r="V1119" t="s">
        <v>80</v>
      </c>
      <c r="W1119" t="s">
        <v>80</v>
      </c>
      <c r="X1119" t="s">
        <v>172</v>
      </c>
      <c r="Y1119" t="s">
        <v>80</v>
      </c>
    </row>
    <row r="1120" spans="1:25">
      <c r="A1120" t="s">
        <v>11167</v>
      </c>
      <c r="B1120" t="s">
        <v>5781</v>
      </c>
      <c r="C1120" t="s">
        <v>38</v>
      </c>
      <c r="D1120" t="s">
        <v>11168</v>
      </c>
      <c r="E1120" t="s">
        <v>11169</v>
      </c>
      <c r="F1120" t="s">
        <v>11170</v>
      </c>
      <c r="G1120" t="s">
        <v>15</v>
      </c>
      <c r="H1120" t="s">
        <v>11171</v>
      </c>
      <c r="I1120" t="s">
        <v>5796</v>
      </c>
      <c r="J1120" t="s">
        <v>5944</v>
      </c>
      <c r="K1120" t="s">
        <v>5798</v>
      </c>
      <c r="L1120" t="s">
        <v>125</v>
      </c>
      <c r="M1120" t="s">
        <v>296</v>
      </c>
      <c r="N1120" t="s">
        <v>11172</v>
      </c>
      <c r="O1120" t="s">
        <v>677</v>
      </c>
      <c r="P1120" t="s">
        <v>81</v>
      </c>
      <c r="Q1120" t="s">
        <v>99</v>
      </c>
      <c r="R1120" t="s">
        <v>11173</v>
      </c>
      <c r="S1120" t="s">
        <v>11174</v>
      </c>
      <c r="T1120" t="s">
        <v>6027</v>
      </c>
      <c r="U1120" t="s">
        <v>6095</v>
      </c>
      <c r="V1120" t="s">
        <v>11175</v>
      </c>
      <c r="W1120" t="s">
        <v>80</v>
      </c>
      <c r="X1120" t="s">
        <v>11176</v>
      </c>
      <c r="Y1120" t="s">
        <v>80</v>
      </c>
    </row>
    <row r="1121" spans="1:25">
      <c r="A1121" t="s">
        <v>11177</v>
      </c>
      <c r="B1121" t="s">
        <v>5781</v>
      </c>
      <c r="C1121" t="s">
        <v>38</v>
      </c>
      <c r="D1121" t="s">
        <v>11178</v>
      </c>
      <c r="E1121" t="s">
        <v>11179</v>
      </c>
      <c r="F1121" t="s">
        <v>11180</v>
      </c>
      <c r="G1121" t="s">
        <v>15</v>
      </c>
      <c r="H1121" t="s">
        <v>11181</v>
      </c>
      <c r="I1121" t="s">
        <v>5796</v>
      </c>
      <c r="J1121" t="s">
        <v>2406</v>
      </c>
      <c r="K1121" t="s">
        <v>5945</v>
      </c>
      <c r="L1121" t="s">
        <v>125</v>
      </c>
      <c r="M1121" t="s">
        <v>1978</v>
      </c>
      <c r="N1121" t="s">
        <v>535</v>
      </c>
      <c r="O1121" t="s">
        <v>393</v>
      </c>
      <c r="P1121" t="s">
        <v>81</v>
      </c>
      <c r="Q1121" t="s">
        <v>82</v>
      </c>
      <c r="R1121" t="s">
        <v>11182</v>
      </c>
      <c r="S1121" t="s">
        <v>11183</v>
      </c>
      <c r="T1121" t="s">
        <v>3474</v>
      </c>
      <c r="U1121" t="s">
        <v>11184</v>
      </c>
      <c r="V1121" t="s">
        <v>11185</v>
      </c>
      <c r="W1121" t="s">
        <v>11186</v>
      </c>
      <c r="X1121" t="s">
        <v>11187</v>
      </c>
      <c r="Y1121" t="s">
        <v>11188</v>
      </c>
    </row>
    <row r="1122" spans="1:25">
      <c r="A1122" t="s">
        <v>11189</v>
      </c>
      <c r="B1122" t="s">
        <v>5781</v>
      </c>
      <c r="C1122" t="s">
        <v>38</v>
      </c>
      <c r="D1122" t="s">
        <v>11190</v>
      </c>
      <c r="E1122" t="s">
        <v>11191</v>
      </c>
      <c r="F1122" t="s">
        <v>11192</v>
      </c>
      <c r="G1122" t="s">
        <v>15</v>
      </c>
      <c r="H1122" t="s">
        <v>11193</v>
      </c>
      <c r="I1122" t="s">
        <v>5796</v>
      </c>
      <c r="J1122" t="s">
        <v>389</v>
      </c>
      <c r="K1122" t="s">
        <v>6658</v>
      </c>
      <c r="L1122" t="s">
        <v>77</v>
      </c>
      <c r="M1122" t="s">
        <v>11194</v>
      </c>
      <c r="N1122" t="s">
        <v>11193</v>
      </c>
      <c r="O1122" t="s">
        <v>80</v>
      </c>
      <c r="P1122" t="s">
        <v>113</v>
      </c>
      <c r="Q1122" t="s">
        <v>142</v>
      </c>
      <c r="R1122" t="s">
        <v>80</v>
      </c>
      <c r="S1122" t="s">
        <v>11195</v>
      </c>
      <c r="T1122" t="s">
        <v>80</v>
      </c>
      <c r="U1122" t="s">
        <v>80</v>
      </c>
      <c r="V1122" t="s">
        <v>80</v>
      </c>
      <c r="W1122" t="s">
        <v>80</v>
      </c>
      <c r="X1122" t="s">
        <v>11196</v>
      </c>
      <c r="Y1122" t="s">
        <v>80</v>
      </c>
    </row>
    <row r="1123" spans="1:25">
      <c r="A1123" t="s">
        <v>11197</v>
      </c>
      <c r="B1123" t="s">
        <v>5781</v>
      </c>
      <c r="C1123" t="s">
        <v>38</v>
      </c>
      <c r="D1123" t="s">
        <v>11198</v>
      </c>
      <c r="E1123" t="s">
        <v>11199</v>
      </c>
      <c r="F1123" t="s">
        <v>11200</v>
      </c>
      <c r="G1123" t="s">
        <v>15</v>
      </c>
      <c r="H1123" t="s">
        <v>11201</v>
      </c>
      <c r="I1123" t="s">
        <v>93</v>
      </c>
      <c r="J1123" t="s">
        <v>389</v>
      </c>
      <c r="K1123" t="s">
        <v>11202</v>
      </c>
      <c r="L1123" t="s">
        <v>77</v>
      </c>
      <c r="M1123" t="s">
        <v>11203</v>
      </c>
      <c r="N1123" t="s">
        <v>4089</v>
      </c>
      <c r="O1123" t="s">
        <v>80</v>
      </c>
      <c r="P1123" t="s">
        <v>113</v>
      </c>
      <c r="Q1123" t="s">
        <v>82</v>
      </c>
      <c r="R1123" t="s">
        <v>80</v>
      </c>
      <c r="S1123" t="s">
        <v>11203</v>
      </c>
      <c r="T1123" t="s">
        <v>80</v>
      </c>
      <c r="U1123" t="s">
        <v>80</v>
      </c>
      <c r="V1123" t="s">
        <v>80</v>
      </c>
      <c r="W1123" t="s">
        <v>80</v>
      </c>
      <c r="X1123" t="s">
        <v>11204</v>
      </c>
      <c r="Y1123" t="s">
        <v>80</v>
      </c>
    </row>
    <row r="1124" spans="1:25">
      <c r="A1124" t="s">
        <v>11205</v>
      </c>
      <c r="B1124" t="s">
        <v>5781</v>
      </c>
      <c r="C1124" t="s">
        <v>38</v>
      </c>
      <c r="D1124" t="s">
        <v>11206</v>
      </c>
      <c r="E1124" t="s">
        <v>11207</v>
      </c>
      <c r="F1124" t="s">
        <v>11208</v>
      </c>
      <c r="G1124" t="s">
        <v>15</v>
      </c>
      <c r="H1124" t="s">
        <v>11209</v>
      </c>
      <c r="I1124" t="s">
        <v>93</v>
      </c>
      <c r="J1124" t="s">
        <v>2470</v>
      </c>
      <c r="K1124" t="s">
        <v>334</v>
      </c>
      <c r="L1124" t="s">
        <v>125</v>
      </c>
      <c r="M1124" t="s">
        <v>11210</v>
      </c>
      <c r="N1124" t="s">
        <v>127</v>
      </c>
      <c r="O1124" t="s">
        <v>2771</v>
      </c>
      <c r="P1124" t="s">
        <v>200</v>
      </c>
      <c r="Q1124" t="s">
        <v>82</v>
      </c>
      <c r="R1124" t="s">
        <v>11211</v>
      </c>
      <c r="S1124" t="s">
        <v>11212</v>
      </c>
      <c r="T1124" t="s">
        <v>7557</v>
      </c>
      <c r="U1124" t="s">
        <v>11213</v>
      </c>
      <c r="V1124" t="s">
        <v>1386</v>
      </c>
      <c r="W1124" t="s">
        <v>398</v>
      </c>
      <c r="X1124" t="s">
        <v>11214</v>
      </c>
      <c r="Y1124" t="s">
        <v>11215</v>
      </c>
    </row>
    <row r="1125" spans="1:25">
      <c r="A1125" t="s">
        <v>11216</v>
      </c>
      <c r="B1125" t="s">
        <v>5781</v>
      </c>
      <c r="C1125" t="s">
        <v>38</v>
      </c>
      <c r="D1125" t="s">
        <v>11217</v>
      </c>
      <c r="E1125" t="s">
        <v>11218</v>
      </c>
      <c r="F1125" t="s">
        <v>11219</v>
      </c>
      <c r="G1125" t="s">
        <v>15</v>
      </c>
      <c r="H1125" t="s">
        <v>11220</v>
      </c>
      <c r="I1125" t="s">
        <v>5834</v>
      </c>
      <c r="J1125" t="s">
        <v>633</v>
      </c>
      <c r="K1125" t="s">
        <v>5835</v>
      </c>
      <c r="L1125" t="s">
        <v>77</v>
      </c>
      <c r="M1125" t="s">
        <v>11221</v>
      </c>
      <c r="N1125" t="s">
        <v>6468</v>
      </c>
      <c r="O1125" t="s">
        <v>11222</v>
      </c>
      <c r="P1125" t="s">
        <v>113</v>
      </c>
      <c r="Q1125" t="s">
        <v>142</v>
      </c>
      <c r="R1125" t="s">
        <v>11223</v>
      </c>
      <c r="S1125" t="s">
        <v>11224</v>
      </c>
      <c r="T1125" t="s">
        <v>11225</v>
      </c>
      <c r="U1125" t="s">
        <v>11226</v>
      </c>
      <c r="V1125" t="s">
        <v>11227</v>
      </c>
      <c r="W1125" t="s">
        <v>11228</v>
      </c>
      <c r="X1125" t="s">
        <v>11229</v>
      </c>
      <c r="Y1125" t="s">
        <v>11230</v>
      </c>
    </row>
    <row r="1126" spans="1:25">
      <c r="A1126" t="s">
        <v>11231</v>
      </c>
      <c r="B1126" t="s">
        <v>5781</v>
      </c>
      <c r="C1126" t="s">
        <v>38</v>
      </c>
      <c r="D1126" t="s">
        <v>11232</v>
      </c>
      <c r="E1126" t="s">
        <v>11233</v>
      </c>
      <c r="F1126" t="s">
        <v>11234</v>
      </c>
      <c r="G1126" t="s">
        <v>15</v>
      </c>
      <c r="H1126" t="s">
        <v>11235</v>
      </c>
      <c r="I1126" t="s">
        <v>93</v>
      </c>
      <c r="J1126" t="s">
        <v>11236</v>
      </c>
      <c r="K1126" t="s">
        <v>1102</v>
      </c>
      <c r="L1126" t="s">
        <v>125</v>
      </c>
      <c r="M1126" t="s">
        <v>1345</v>
      </c>
      <c r="N1126" t="s">
        <v>221</v>
      </c>
      <c r="O1126" t="s">
        <v>1471</v>
      </c>
      <c r="P1126" t="s">
        <v>200</v>
      </c>
      <c r="Q1126" t="s">
        <v>99</v>
      </c>
      <c r="R1126" t="s">
        <v>80</v>
      </c>
      <c r="S1126" t="s">
        <v>11237</v>
      </c>
      <c r="T1126" t="s">
        <v>80</v>
      </c>
      <c r="U1126" t="s">
        <v>80</v>
      </c>
      <c r="V1126" t="s">
        <v>80</v>
      </c>
      <c r="W1126" t="s">
        <v>80</v>
      </c>
      <c r="X1126" t="s">
        <v>11238</v>
      </c>
      <c r="Y1126" t="s">
        <v>11239</v>
      </c>
    </row>
    <row r="1127" spans="1:25">
      <c r="A1127" t="s">
        <v>11240</v>
      </c>
      <c r="B1127" t="s">
        <v>5781</v>
      </c>
      <c r="C1127" t="s">
        <v>38</v>
      </c>
      <c r="D1127" t="s">
        <v>11241</v>
      </c>
      <c r="E1127" t="s">
        <v>11242</v>
      </c>
      <c r="F1127" t="s">
        <v>11243</v>
      </c>
      <c r="G1127" t="s">
        <v>15</v>
      </c>
      <c r="H1127" t="s">
        <v>11244</v>
      </c>
      <c r="I1127" t="s">
        <v>93</v>
      </c>
      <c r="J1127" t="s">
        <v>660</v>
      </c>
      <c r="K1127" t="s">
        <v>334</v>
      </c>
      <c r="L1127" t="s">
        <v>1764</v>
      </c>
      <c r="M1127" t="s">
        <v>661</v>
      </c>
      <c r="N1127" t="s">
        <v>646</v>
      </c>
      <c r="O1127" t="s">
        <v>662</v>
      </c>
      <c r="P1127" t="s">
        <v>81</v>
      </c>
      <c r="Q1127" t="s">
        <v>99</v>
      </c>
      <c r="R1127" t="s">
        <v>11245</v>
      </c>
      <c r="S1127" t="s">
        <v>11246</v>
      </c>
      <c r="T1127" t="s">
        <v>2287</v>
      </c>
      <c r="U1127" t="s">
        <v>646</v>
      </c>
      <c r="V1127" t="s">
        <v>80</v>
      </c>
      <c r="W1127" t="s">
        <v>10457</v>
      </c>
      <c r="X1127" t="s">
        <v>11247</v>
      </c>
      <c r="Y1127" t="s">
        <v>11248</v>
      </c>
    </row>
    <row r="1128" spans="1:25">
      <c r="A1128" t="s">
        <v>11249</v>
      </c>
      <c r="B1128" t="s">
        <v>5781</v>
      </c>
      <c r="C1128" t="s">
        <v>38</v>
      </c>
      <c r="D1128" t="s">
        <v>11250</v>
      </c>
      <c r="E1128" t="s">
        <v>11251</v>
      </c>
      <c r="F1128" t="s">
        <v>11252</v>
      </c>
      <c r="G1128" t="s">
        <v>31</v>
      </c>
      <c r="H1128" t="s">
        <v>11253</v>
      </c>
      <c r="I1128" t="s">
        <v>93</v>
      </c>
      <c r="J1128" t="s">
        <v>373</v>
      </c>
      <c r="K1128" t="s">
        <v>1533</v>
      </c>
      <c r="L1128" t="s">
        <v>77</v>
      </c>
      <c r="M1128" t="s">
        <v>11254</v>
      </c>
      <c r="N1128" t="s">
        <v>112</v>
      </c>
      <c r="O1128" t="s">
        <v>80</v>
      </c>
      <c r="P1128" t="s">
        <v>81</v>
      </c>
      <c r="Q1128" t="s">
        <v>82</v>
      </c>
      <c r="R1128" t="s">
        <v>80</v>
      </c>
      <c r="S1128" t="s">
        <v>11254</v>
      </c>
      <c r="T1128" t="s">
        <v>80</v>
      </c>
      <c r="U1128" t="s">
        <v>80</v>
      </c>
      <c r="V1128" t="s">
        <v>80</v>
      </c>
      <c r="W1128" t="s">
        <v>80</v>
      </c>
      <c r="X1128" t="s">
        <v>11255</v>
      </c>
      <c r="Y1128" t="s">
        <v>11256</v>
      </c>
    </row>
    <row r="1129" spans="1:25">
      <c r="A1129" t="s">
        <v>11257</v>
      </c>
      <c r="B1129" t="s">
        <v>5781</v>
      </c>
      <c r="C1129" t="s">
        <v>38</v>
      </c>
      <c r="D1129" t="s">
        <v>11258</v>
      </c>
      <c r="E1129" t="s">
        <v>11259</v>
      </c>
      <c r="F1129" t="s">
        <v>11260</v>
      </c>
      <c r="G1129" t="s">
        <v>31</v>
      </c>
      <c r="H1129" t="s">
        <v>11261</v>
      </c>
      <c r="I1129" t="s">
        <v>93</v>
      </c>
      <c r="J1129" t="s">
        <v>1262</v>
      </c>
      <c r="K1129" t="s">
        <v>2023</v>
      </c>
      <c r="L1129" t="s">
        <v>77</v>
      </c>
      <c r="M1129" t="s">
        <v>296</v>
      </c>
      <c r="N1129" t="s">
        <v>11262</v>
      </c>
      <c r="O1129" t="s">
        <v>80</v>
      </c>
      <c r="P1129" t="s">
        <v>113</v>
      </c>
      <c r="Q1129" t="s">
        <v>255</v>
      </c>
      <c r="R1129" t="s">
        <v>80</v>
      </c>
      <c r="S1129" t="s">
        <v>11263</v>
      </c>
      <c r="T1129" t="s">
        <v>80</v>
      </c>
      <c r="U1129" t="s">
        <v>80</v>
      </c>
      <c r="V1129" t="s">
        <v>80</v>
      </c>
      <c r="W1129" t="s">
        <v>80</v>
      </c>
      <c r="X1129" t="s">
        <v>11264</v>
      </c>
      <c r="Y1129" t="s">
        <v>11265</v>
      </c>
    </row>
    <row r="1130" spans="1:25">
      <c r="A1130" t="s">
        <v>11266</v>
      </c>
      <c r="B1130" t="s">
        <v>5781</v>
      </c>
      <c r="C1130" t="s">
        <v>38</v>
      </c>
      <c r="D1130" t="s">
        <v>11267</v>
      </c>
      <c r="E1130" t="s">
        <v>11268</v>
      </c>
      <c r="F1130" t="s">
        <v>11269</v>
      </c>
      <c r="G1130" t="s">
        <v>31</v>
      </c>
      <c r="H1130" t="s">
        <v>11270</v>
      </c>
      <c r="I1130" t="s">
        <v>5796</v>
      </c>
      <c r="J1130" t="s">
        <v>11271</v>
      </c>
      <c r="K1130" t="s">
        <v>6658</v>
      </c>
      <c r="L1130" t="s">
        <v>77</v>
      </c>
      <c r="M1130" t="s">
        <v>78</v>
      </c>
      <c r="N1130" t="s">
        <v>253</v>
      </c>
      <c r="O1130" t="s">
        <v>254</v>
      </c>
      <c r="P1130" t="s">
        <v>81</v>
      </c>
      <c r="Q1130" t="s">
        <v>82</v>
      </c>
      <c r="R1130" t="s">
        <v>80</v>
      </c>
      <c r="S1130" t="s">
        <v>11272</v>
      </c>
      <c r="T1130" t="s">
        <v>3442</v>
      </c>
      <c r="U1130" t="s">
        <v>80</v>
      </c>
      <c r="V1130" t="s">
        <v>5860</v>
      </c>
      <c r="W1130" t="s">
        <v>80</v>
      </c>
      <c r="X1130" t="s">
        <v>11273</v>
      </c>
      <c r="Y1130" t="s">
        <v>80</v>
      </c>
    </row>
    <row r="1131" spans="1:25">
      <c r="A1131" t="s">
        <v>11274</v>
      </c>
      <c r="B1131" t="s">
        <v>5781</v>
      </c>
      <c r="C1131" t="s">
        <v>38</v>
      </c>
      <c r="D1131" t="s">
        <v>11275</v>
      </c>
      <c r="E1131" t="s">
        <v>11276</v>
      </c>
      <c r="F1131" t="s">
        <v>11277</v>
      </c>
      <c r="G1131" t="s">
        <v>31</v>
      </c>
      <c r="H1131" t="s">
        <v>11278</v>
      </c>
      <c r="I1131" t="s">
        <v>93</v>
      </c>
      <c r="J1131" t="s">
        <v>294</v>
      </c>
      <c r="K1131" t="s">
        <v>11279</v>
      </c>
      <c r="L1131" t="s">
        <v>77</v>
      </c>
      <c r="M1131" t="s">
        <v>268</v>
      </c>
      <c r="N1131" t="s">
        <v>11280</v>
      </c>
      <c r="O1131" t="s">
        <v>80</v>
      </c>
      <c r="P1131" t="s">
        <v>113</v>
      </c>
      <c r="Q1131" t="s">
        <v>142</v>
      </c>
      <c r="R1131" t="s">
        <v>80</v>
      </c>
      <c r="S1131" t="s">
        <v>11281</v>
      </c>
      <c r="T1131" t="s">
        <v>80</v>
      </c>
      <c r="U1131" t="s">
        <v>80</v>
      </c>
      <c r="V1131" t="s">
        <v>80</v>
      </c>
      <c r="W1131" t="s">
        <v>80</v>
      </c>
      <c r="X1131" t="s">
        <v>11282</v>
      </c>
      <c r="Y1131" t="s">
        <v>80</v>
      </c>
    </row>
    <row r="1132" spans="1:25">
      <c r="A1132" t="s">
        <v>11283</v>
      </c>
      <c r="B1132" t="s">
        <v>5781</v>
      </c>
      <c r="C1132" t="s">
        <v>38</v>
      </c>
      <c r="D1132" t="s">
        <v>11284</v>
      </c>
      <c r="E1132" t="s">
        <v>11285</v>
      </c>
      <c r="F1132" t="s">
        <v>11286</v>
      </c>
      <c r="G1132" t="s">
        <v>15</v>
      </c>
      <c r="H1132" t="s">
        <v>11287</v>
      </c>
      <c r="I1132" t="s">
        <v>93</v>
      </c>
      <c r="J1132" t="s">
        <v>10562</v>
      </c>
      <c r="K1132" t="s">
        <v>1102</v>
      </c>
      <c r="L1132" t="s">
        <v>609</v>
      </c>
      <c r="M1132" t="s">
        <v>5126</v>
      </c>
      <c r="N1132" t="s">
        <v>11288</v>
      </c>
      <c r="O1132" t="s">
        <v>80</v>
      </c>
      <c r="P1132" t="s">
        <v>113</v>
      </c>
      <c r="Q1132" t="s">
        <v>82</v>
      </c>
      <c r="R1132" t="s">
        <v>80</v>
      </c>
      <c r="S1132" t="s">
        <v>11289</v>
      </c>
      <c r="T1132" t="s">
        <v>11225</v>
      </c>
      <c r="U1132" t="s">
        <v>11290</v>
      </c>
      <c r="V1132" t="s">
        <v>2543</v>
      </c>
      <c r="W1132" t="s">
        <v>172</v>
      </c>
      <c r="X1132" t="s">
        <v>11291</v>
      </c>
      <c r="Y1132" t="s">
        <v>11292</v>
      </c>
    </row>
    <row r="1133" spans="1:25">
      <c r="A1133" t="s">
        <v>11293</v>
      </c>
      <c r="B1133" t="s">
        <v>5781</v>
      </c>
      <c r="C1133" t="s">
        <v>38</v>
      </c>
      <c r="D1133" t="s">
        <v>11294</v>
      </c>
      <c r="E1133" t="s">
        <v>11295</v>
      </c>
      <c r="F1133" t="s">
        <v>11296</v>
      </c>
      <c r="G1133" t="s">
        <v>15</v>
      </c>
      <c r="H1133" t="s">
        <v>11297</v>
      </c>
      <c r="I1133" t="s">
        <v>93</v>
      </c>
      <c r="J1133" t="s">
        <v>11298</v>
      </c>
      <c r="K1133" t="s">
        <v>334</v>
      </c>
      <c r="L1133" t="s">
        <v>125</v>
      </c>
      <c r="M1133" t="s">
        <v>11299</v>
      </c>
      <c r="N1133" t="s">
        <v>127</v>
      </c>
      <c r="O1133" t="s">
        <v>2771</v>
      </c>
      <c r="P1133" t="s">
        <v>200</v>
      </c>
      <c r="Q1133" t="s">
        <v>82</v>
      </c>
      <c r="R1133" t="s">
        <v>11300</v>
      </c>
      <c r="S1133" t="s">
        <v>11299</v>
      </c>
      <c r="T1133" t="s">
        <v>11301</v>
      </c>
      <c r="U1133" t="s">
        <v>11302</v>
      </c>
      <c r="V1133" t="s">
        <v>1386</v>
      </c>
      <c r="W1133" t="s">
        <v>398</v>
      </c>
      <c r="X1133" t="s">
        <v>11303</v>
      </c>
      <c r="Y1133" t="s">
        <v>11304</v>
      </c>
    </row>
    <row r="1134" spans="1:25">
      <c r="A1134" t="s">
        <v>11305</v>
      </c>
      <c r="B1134" t="s">
        <v>5781</v>
      </c>
      <c r="C1134" t="s">
        <v>38</v>
      </c>
      <c r="D1134" t="s">
        <v>11306</v>
      </c>
      <c r="E1134" t="s">
        <v>11307</v>
      </c>
      <c r="F1134" t="s">
        <v>11308</v>
      </c>
      <c r="G1134" t="s">
        <v>15</v>
      </c>
      <c r="H1134" t="s">
        <v>11309</v>
      </c>
      <c r="I1134" t="s">
        <v>5796</v>
      </c>
      <c r="J1134" t="s">
        <v>5966</v>
      </c>
      <c r="K1134" t="s">
        <v>2407</v>
      </c>
      <c r="L1134" t="s">
        <v>77</v>
      </c>
      <c r="M1134" t="s">
        <v>296</v>
      </c>
      <c r="N1134" t="s">
        <v>253</v>
      </c>
      <c r="O1134" t="s">
        <v>254</v>
      </c>
      <c r="P1134" t="s">
        <v>81</v>
      </c>
      <c r="Q1134" t="s">
        <v>99</v>
      </c>
      <c r="R1134" t="s">
        <v>11310</v>
      </c>
      <c r="S1134" t="s">
        <v>11311</v>
      </c>
      <c r="T1134" t="s">
        <v>80</v>
      </c>
      <c r="U1134" t="s">
        <v>80</v>
      </c>
      <c r="V1134" t="s">
        <v>5966</v>
      </c>
      <c r="W1134" t="s">
        <v>2413</v>
      </c>
      <c r="X1134" t="s">
        <v>11312</v>
      </c>
      <c r="Y1134" t="s">
        <v>11313</v>
      </c>
    </row>
    <row r="1135" spans="1:25">
      <c r="A1135" t="s">
        <v>11314</v>
      </c>
      <c r="B1135" t="s">
        <v>5781</v>
      </c>
      <c r="C1135" t="s">
        <v>38</v>
      </c>
      <c r="D1135" t="s">
        <v>11315</v>
      </c>
      <c r="E1135" t="s">
        <v>11316</v>
      </c>
      <c r="F1135" t="s">
        <v>11317</v>
      </c>
      <c r="G1135" t="s">
        <v>15</v>
      </c>
      <c r="H1135" t="s">
        <v>11318</v>
      </c>
      <c r="I1135" t="s">
        <v>5796</v>
      </c>
      <c r="J1135" t="s">
        <v>5906</v>
      </c>
      <c r="K1135" t="s">
        <v>1364</v>
      </c>
      <c r="L1135" t="s">
        <v>77</v>
      </c>
      <c r="M1135" t="s">
        <v>11319</v>
      </c>
      <c r="N1135" t="s">
        <v>11320</v>
      </c>
      <c r="O1135" t="s">
        <v>461</v>
      </c>
      <c r="P1135" t="s">
        <v>113</v>
      </c>
      <c r="Q1135" t="s">
        <v>82</v>
      </c>
      <c r="R1135" t="s">
        <v>80</v>
      </c>
      <c r="S1135" t="s">
        <v>11321</v>
      </c>
      <c r="T1135" t="s">
        <v>4405</v>
      </c>
      <c r="U1135" t="s">
        <v>11322</v>
      </c>
      <c r="V1135" t="s">
        <v>4625</v>
      </c>
      <c r="W1135" t="s">
        <v>11323</v>
      </c>
      <c r="X1135" t="s">
        <v>11324</v>
      </c>
      <c r="Y1135" t="s">
        <v>11325</v>
      </c>
    </row>
    <row r="1136" spans="1:25">
      <c r="A1136" t="s">
        <v>11326</v>
      </c>
      <c r="B1136" t="s">
        <v>5781</v>
      </c>
      <c r="C1136" t="s">
        <v>38</v>
      </c>
      <c r="D1136" t="s">
        <v>11327</v>
      </c>
      <c r="E1136" t="s">
        <v>11328</v>
      </c>
      <c r="F1136" t="s">
        <v>11329</v>
      </c>
      <c r="G1136" t="s">
        <v>15</v>
      </c>
      <c r="H1136" t="s">
        <v>11330</v>
      </c>
      <c r="I1136" t="s">
        <v>93</v>
      </c>
      <c r="J1136" t="s">
        <v>94</v>
      </c>
      <c r="K1136" t="s">
        <v>307</v>
      </c>
      <c r="L1136" t="s">
        <v>77</v>
      </c>
      <c r="M1136" t="s">
        <v>5967</v>
      </c>
      <c r="N1136" t="s">
        <v>11331</v>
      </c>
      <c r="O1136" t="s">
        <v>80</v>
      </c>
      <c r="P1136" t="s">
        <v>81</v>
      </c>
      <c r="Q1136" t="s">
        <v>82</v>
      </c>
      <c r="R1136" t="s">
        <v>80</v>
      </c>
      <c r="S1136" t="s">
        <v>11332</v>
      </c>
      <c r="T1136" t="s">
        <v>80</v>
      </c>
      <c r="U1136" t="s">
        <v>80</v>
      </c>
      <c r="V1136" t="s">
        <v>80</v>
      </c>
      <c r="W1136" t="s">
        <v>80</v>
      </c>
      <c r="X1136" t="s">
        <v>11333</v>
      </c>
      <c r="Y1136" t="s">
        <v>80</v>
      </c>
    </row>
    <row r="1137" spans="1:25">
      <c r="A1137" t="s">
        <v>11334</v>
      </c>
      <c r="B1137" t="s">
        <v>5781</v>
      </c>
      <c r="C1137" t="s">
        <v>38</v>
      </c>
      <c r="D1137" t="s">
        <v>11335</v>
      </c>
      <c r="E1137" t="s">
        <v>11336</v>
      </c>
      <c r="F1137" t="s">
        <v>11337</v>
      </c>
      <c r="G1137" t="s">
        <v>15</v>
      </c>
      <c r="H1137" t="s">
        <v>11338</v>
      </c>
      <c r="I1137" t="s">
        <v>5796</v>
      </c>
      <c r="J1137" t="s">
        <v>5966</v>
      </c>
      <c r="K1137" t="s">
        <v>2407</v>
      </c>
      <c r="L1137" t="s">
        <v>77</v>
      </c>
      <c r="M1137" t="s">
        <v>296</v>
      </c>
      <c r="N1137" t="s">
        <v>253</v>
      </c>
      <c r="O1137" t="s">
        <v>254</v>
      </c>
      <c r="P1137" t="s">
        <v>81</v>
      </c>
      <c r="Q1137" t="s">
        <v>82</v>
      </c>
      <c r="R1137" t="s">
        <v>11339</v>
      </c>
      <c r="S1137" t="s">
        <v>11340</v>
      </c>
      <c r="T1137" t="s">
        <v>80</v>
      </c>
      <c r="U1137" t="s">
        <v>80</v>
      </c>
      <c r="V1137" t="s">
        <v>5966</v>
      </c>
      <c r="W1137" t="s">
        <v>2413</v>
      </c>
      <c r="X1137" t="s">
        <v>11341</v>
      </c>
      <c r="Y1137" t="s">
        <v>11342</v>
      </c>
    </row>
    <row r="1138" spans="1:25">
      <c r="A1138" t="s">
        <v>11343</v>
      </c>
      <c r="B1138" t="s">
        <v>5781</v>
      </c>
      <c r="C1138" t="s">
        <v>38</v>
      </c>
      <c r="D1138" t="s">
        <v>11344</v>
      </c>
      <c r="E1138" t="s">
        <v>11345</v>
      </c>
      <c r="F1138" t="s">
        <v>11346</v>
      </c>
      <c r="G1138" t="s">
        <v>15</v>
      </c>
      <c r="H1138" t="s">
        <v>7389</v>
      </c>
      <c r="I1138" t="s">
        <v>93</v>
      </c>
      <c r="J1138" t="s">
        <v>362</v>
      </c>
      <c r="K1138" t="s">
        <v>2216</v>
      </c>
      <c r="L1138" t="s">
        <v>125</v>
      </c>
      <c r="M1138" t="s">
        <v>622</v>
      </c>
      <c r="N1138" t="s">
        <v>253</v>
      </c>
      <c r="O1138" t="s">
        <v>80</v>
      </c>
      <c r="P1138" t="s">
        <v>81</v>
      </c>
      <c r="Q1138" t="s">
        <v>114</v>
      </c>
      <c r="R1138" t="s">
        <v>11347</v>
      </c>
      <c r="S1138" t="s">
        <v>11348</v>
      </c>
      <c r="T1138" t="s">
        <v>80</v>
      </c>
      <c r="U1138" t="s">
        <v>80</v>
      </c>
      <c r="V1138" t="s">
        <v>80</v>
      </c>
      <c r="W1138" t="s">
        <v>80</v>
      </c>
      <c r="X1138" t="s">
        <v>11349</v>
      </c>
      <c r="Y1138" t="s">
        <v>11350</v>
      </c>
    </row>
    <row r="1139" spans="1:25">
      <c r="A1139" t="s">
        <v>11351</v>
      </c>
      <c r="B1139" t="s">
        <v>5781</v>
      </c>
      <c r="C1139" t="s">
        <v>38</v>
      </c>
      <c r="D1139" t="s">
        <v>11352</v>
      </c>
      <c r="E1139" t="s">
        <v>6205</v>
      </c>
      <c r="F1139" t="s">
        <v>11353</v>
      </c>
      <c r="G1139" t="s">
        <v>15</v>
      </c>
      <c r="H1139" t="s">
        <v>11354</v>
      </c>
      <c r="I1139" t="s">
        <v>5796</v>
      </c>
      <c r="J1139" t="s">
        <v>373</v>
      </c>
      <c r="K1139" t="s">
        <v>1364</v>
      </c>
      <c r="L1139" t="s">
        <v>77</v>
      </c>
      <c r="M1139" t="s">
        <v>78</v>
      </c>
      <c r="N1139" t="s">
        <v>1700</v>
      </c>
      <c r="O1139" t="s">
        <v>80</v>
      </c>
      <c r="P1139" t="s">
        <v>113</v>
      </c>
      <c r="Q1139" t="s">
        <v>82</v>
      </c>
      <c r="R1139" t="s">
        <v>80</v>
      </c>
      <c r="S1139" t="s">
        <v>11355</v>
      </c>
      <c r="T1139" t="s">
        <v>11356</v>
      </c>
      <c r="U1139" t="s">
        <v>80</v>
      </c>
      <c r="V1139" t="s">
        <v>80</v>
      </c>
      <c r="W1139" t="s">
        <v>80</v>
      </c>
      <c r="X1139" t="s">
        <v>11357</v>
      </c>
      <c r="Y1139" t="s">
        <v>80</v>
      </c>
    </row>
    <row r="1140" spans="1:25">
      <c r="A1140" t="s">
        <v>11358</v>
      </c>
      <c r="B1140" t="s">
        <v>5781</v>
      </c>
      <c r="C1140" t="s">
        <v>38</v>
      </c>
      <c r="D1140" t="s">
        <v>11359</v>
      </c>
      <c r="E1140" t="s">
        <v>11360</v>
      </c>
      <c r="F1140" t="s">
        <v>11361</v>
      </c>
      <c r="G1140" t="s">
        <v>15</v>
      </c>
      <c r="H1140" t="s">
        <v>11362</v>
      </c>
      <c r="I1140" t="s">
        <v>93</v>
      </c>
      <c r="J1140" t="s">
        <v>660</v>
      </c>
      <c r="K1140" t="s">
        <v>334</v>
      </c>
      <c r="L1140" t="s">
        <v>609</v>
      </c>
      <c r="M1140" t="s">
        <v>11363</v>
      </c>
      <c r="N1140" t="s">
        <v>97</v>
      </c>
      <c r="O1140" t="s">
        <v>11364</v>
      </c>
      <c r="P1140" t="s">
        <v>172</v>
      </c>
      <c r="Q1140" t="s">
        <v>114</v>
      </c>
      <c r="R1140" t="s">
        <v>11365</v>
      </c>
      <c r="S1140" t="s">
        <v>11366</v>
      </c>
      <c r="T1140" t="s">
        <v>464</v>
      </c>
      <c r="U1140" t="s">
        <v>4518</v>
      </c>
      <c r="V1140" t="s">
        <v>11367</v>
      </c>
      <c r="W1140" t="s">
        <v>11368</v>
      </c>
      <c r="X1140" t="s">
        <v>11369</v>
      </c>
      <c r="Y1140" t="s">
        <v>11370</v>
      </c>
    </row>
    <row r="1141" spans="1:25">
      <c r="A1141" t="s">
        <v>11371</v>
      </c>
      <c r="B1141" t="s">
        <v>5781</v>
      </c>
      <c r="C1141" t="s">
        <v>38</v>
      </c>
      <c r="D1141" t="s">
        <v>11372</v>
      </c>
      <c r="E1141" t="s">
        <v>11373</v>
      </c>
      <c r="F1141" t="s">
        <v>11374</v>
      </c>
      <c r="G1141" t="s">
        <v>15</v>
      </c>
      <c r="H1141" t="s">
        <v>11375</v>
      </c>
      <c r="I1141" t="s">
        <v>93</v>
      </c>
      <c r="J1141" t="s">
        <v>94</v>
      </c>
      <c r="K1141" t="s">
        <v>347</v>
      </c>
      <c r="L1141" t="s">
        <v>77</v>
      </c>
      <c r="M1141" t="s">
        <v>512</v>
      </c>
      <c r="N1141" t="s">
        <v>375</v>
      </c>
      <c r="O1141" t="s">
        <v>569</v>
      </c>
      <c r="P1141" t="s">
        <v>113</v>
      </c>
      <c r="Q1141" t="s">
        <v>142</v>
      </c>
      <c r="R1141" t="s">
        <v>80</v>
      </c>
      <c r="S1141" t="s">
        <v>11376</v>
      </c>
      <c r="T1141" t="s">
        <v>80</v>
      </c>
      <c r="U1141" t="s">
        <v>80</v>
      </c>
      <c r="V1141" t="s">
        <v>80</v>
      </c>
      <c r="W1141" t="s">
        <v>80</v>
      </c>
      <c r="X1141" t="s">
        <v>11377</v>
      </c>
      <c r="Y1141" t="s">
        <v>11378</v>
      </c>
    </row>
    <row r="1142" spans="1:25">
      <c r="A1142" t="s">
        <v>11379</v>
      </c>
      <c r="B1142" t="s">
        <v>5781</v>
      </c>
      <c r="C1142" t="s">
        <v>38</v>
      </c>
      <c r="D1142" t="s">
        <v>11380</v>
      </c>
      <c r="E1142" t="s">
        <v>11381</v>
      </c>
      <c r="F1142" t="s">
        <v>11382</v>
      </c>
      <c r="G1142" t="s">
        <v>15</v>
      </c>
      <c r="H1142" t="s">
        <v>10942</v>
      </c>
      <c r="I1142" t="s">
        <v>93</v>
      </c>
      <c r="J1142" t="s">
        <v>11383</v>
      </c>
      <c r="K1142" t="s">
        <v>11384</v>
      </c>
      <c r="L1142" t="s">
        <v>77</v>
      </c>
      <c r="M1142" t="s">
        <v>1190</v>
      </c>
      <c r="N1142" t="s">
        <v>8216</v>
      </c>
      <c r="O1142" t="s">
        <v>80</v>
      </c>
      <c r="P1142" t="s">
        <v>81</v>
      </c>
      <c r="Q1142" t="s">
        <v>82</v>
      </c>
      <c r="R1142" t="s">
        <v>80</v>
      </c>
      <c r="S1142" t="s">
        <v>11385</v>
      </c>
      <c r="T1142" t="s">
        <v>11386</v>
      </c>
      <c r="U1142" t="s">
        <v>1895</v>
      </c>
      <c r="V1142" t="s">
        <v>80</v>
      </c>
      <c r="W1142" t="s">
        <v>2413</v>
      </c>
      <c r="X1142" t="s">
        <v>11387</v>
      </c>
      <c r="Y1142" t="s">
        <v>80</v>
      </c>
    </row>
    <row r="1143" ht="409.5" spans="1:25">
      <c r="A1143" t="s">
        <v>11388</v>
      </c>
      <c r="B1143" t="s">
        <v>5781</v>
      </c>
      <c r="C1143" t="s">
        <v>38</v>
      </c>
      <c r="D1143" t="s">
        <v>11389</v>
      </c>
      <c r="E1143" t="s">
        <v>11390</v>
      </c>
      <c r="F1143" t="s">
        <v>11391</v>
      </c>
      <c r="G1143" t="s">
        <v>15</v>
      </c>
      <c r="H1143" t="s">
        <v>11392</v>
      </c>
      <c r="I1143" t="s">
        <v>5796</v>
      </c>
      <c r="J1143" t="s">
        <v>373</v>
      </c>
      <c r="K1143" t="s">
        <v>1364</v>
      </c>
      <c r="L1143" t="s">
        <v>77</v>
      </c>
      <c r="M1143" t="s">
        <v>78</v>
      </c>
      <c r="N1143" t="s">
        <v>4089</v>
      </c>
      <c r="O1143" t="s">
        <v>310</v>
      </c>
      <c r="P1143" t="s">
        <v>113</v>
      </c>
      <c r="Q1143" t="s">
        <v>82</v>
      </c>
      <c r="R1143" t="s">
        <v>80</v>
      </c>
      <c r="S1143" t="s">
        <v>11393</v>
      </c>
      <c r="T1143" t="s">
        <v>5825</v>
      </c>
      <c r="U1143" t="s">
        <v>8390</v>
      </c>
      <c r="V1143" t="s">
        <v>6676</v>
      </c>
      <c r="W1143" t="s">
        <v>11394</v>
      </c>
      <c r="X1143" t="s">
        <v>11395</v>
      </c>
      <c r="Y1143" s="1" t="s">
        <v>11396</v>
      </c>
    </row>
    <row r="1144" spans="1:25">
      <c r="A1144" t="s">
        <v>11397</v>
      </c>
      <c r="B1144" t="s">
        <v>5781</v>
      </c>
      <c r="C1144" t="s">
        <v>38</v>
      </c>
      <c r="D1144" t="s">
        <v>11398</v>
      </c>
      <c r="E1144" t="s">
        <v>11399</v>
      </c>
      <c r="F1144" t="s">
        <v>11400</v>
      </c>
      <c r="G1144" t="s">
        <v>15</v>
      </c>
      <c r="H1144" t="s">
        <v>11401</v>
      </c>
      <c r="I1144" t="s">
        <v>93</v>
      </c>
      <c r="J1144" t="s">
        <v>294</v>
      </c>
      <c r="K1144" t="s">
        <v>8632</v>
      </c>
      <c r="L1144" t="s">
        <v>77</v>
      </c>
      <c r="M1144" t="s">
        <v>1135</v>
      </c>
      <c r="N1144" t="s">
        <v>420</v>
      </c>
      <c r="O1144" t="s">
        <v>2000</v>
      </c>
      <c r="P1144" t="s">
        <v>81</v>
      </c>
      <c r="Q1144" t="s">
        <v>82</v>
      </c>
      <c r="R1144" t="s">
        <v>11402</v>
      </c>
      <c r="S1144" t="s">
        <v>11403</v>
      </c>
      <c r="T1144" t="s">
        <v>80</v>
      </c>
      <c r="U1144" t="s">
        <v>80</v>
      </c>
      <c r="V1144" t="s">
        <v>2967</v>
      </c>
      <c r="W1144" t="s">
        <v>80</v>
      </c>
      <c r="X1144" t="s">
        <v>11404</v>
      </c>
      <c r="Y1144" t="s">
        <v>80</v>
      </c>
    </row>
    <row r="1145" spans="1:25">
      <c r="A1145" t="s">
        <v>11405</v>
      </c>
      <c r="B1145" t="s">
        <v>5781</v>
      </c>
      <c r="C1145" t="s">
        <v>38</v>
      </c>
      <c r="D1145" t="s">
        <v>11406</v>
      </c>
      <c r="E1145" t="s">
        <v>11407</v>
      </c>
      <c r="F1145" t="s">
        <v>11408</v>
      </c>
      <c r="G1145" t="s">
        <v>15</v>
      </c>
      <c r="H1145" t="s">
        <v>11409</v>
      </c>
      <c r="I1145" t="s">
        <v>93</v>
      </c>
      <c r="J1145" t="s">
        <v>1565</v>
      </c>
      <c r="K1145" t="s">
        <v>2654</v>
      </c>
      <c r="L1145" t="s">
        <v>77</v>
      </c>
      <c r="M1145" t="s">
        <v>3566</v>
      </c>
      <c r="N1145" t="s">
        <v>601</v>
      </c>
      <c r="O1145" t="s">
        <v>80</v>
      </c>
      <c r="P1145" t="s">
        <v>113</v>
      </c>
      <c r="Q1145" t="s">
        <v>99</v>
      </c>
      <c r="R1145" t="s">
        <v>80</v>
      </c>
      <c r="S1145" t="s">
        <v>11410</v>
      </c>
      <c r="T1145" t="s">
        <v>80</v>
      </c>
      <c r="U1145" t="s">
        <v>80</v>
      </c>
      <c r="V1145" t="s">
        <v>80</v>
      </c>
      <c r="W1145" t="s">
        <v>80</v>
      </c>
      <c r="X1145" t="s">
        <v>11411</v>
      </c>
      <c r="Y1145" t="s">
        <v>80</v>
      </c>
    </row>
    <row r="1146" spans="1:25">
      <c r="A1146" t="s">
        <v>11412</v>
      </c>
      <c r="B1146" t="s">
        <v>5781</v>
      </c>
      <c r="C1146" t="s">
        <v>38</v>
      </c>
      <c r="D1146" t="s">
        <v>11413</v>
      </c>
      <c r="E1146" t="s">
        <v>11414</v>
      </c>
      <c r="F1146" t="s">
        <v>11415</v>
      </c>
      <c r="G1146" t="s">
        <v>15</v>
      </c>
      <c r="H1146" t="s">
        <v>11416</v>
      </c>
      <c r="I1146" t="s">
        <v>93</v>
      </c>
      <c r="J1146" t="s">
        <v>3680</v>
      </c>
      <c r="K1146" t="s">
        <v>555</v>
      </c>
      <c r="L1146" t="s">
        <v>77</v>
      </c>
      <c r="M1146" t="s">
        <v>1544</v>
      </c>
      <c r="N1146" t="s">
        <v>420</v>
      </c>
      <c r="O1146" t="s">
        <v>677</v>
      </c>
      <c r="P1146" t="s">
        <v>113</v>
      </c>
      <c r="Q1146" t="s">
        <v>82</v>
      </c>
      <c r="R1146" t="s">
        <v>80</v>
      </c>
      <c r="S1146" t="s">
        <v>11417</v>
      </c>
      <c r="T1146" t="s">
        <v>80</v>
      </c>
      <c r="U1146" t="s">
        <v>80</v>
      </c>
      <c r="V1146" t="s">
        <v>80</v>
      </c>
      <c r="W1146" t="s">
        <v>80</v>
      </c>
      <c r="X1146" t="s">
        <v>11418</v>
      </c>
      <c r="Y1146" t="s">
        <v>11419</v>
      </c>
    </row>
    <row r="1147" spans="1:25">
      <c r="A1147" t="s">
        <v>11420</v>
      </c>
      <c r="B1147" t="s">
        <v>5781</v>
      </c>
      <c r="C1147" t="s">
        <v>38</v>
      </c>
      <c r="D1147" t="s">
        <v>11421</v>
      </c>
      <c r="E1147" t="s">
        <v>11422</v>
      </c>
      <c r="F1147" t="s">
        <v>11423</v>
      </c>
      <c r="G1147" t="s">
        <v>31</v>
      </c>
      <c r="H1147" t="s">
        <v>11424</v>
      </c>
      <c r="I1147" t="s">
        <v>5796</v>
      </c>
      <c r="J1147" t="s">
        <v>5966</v>
      </c>
      <c r="K1147" t="s">
        <v>5945</v>
      </c>
      <c r="L1147" t="s">
        <v>77</v>
      </c>
      <c r="M1147" t="s">
        <v>882</v>
      </c>
      <c r="N1147" t="s">
        <v>3188</v>
      </c>
      <c r="O1147" t="s">
        <v>4126</v>
      </c>
      <c r="P1147" t="s">
        <v>81</v>
      </c>
      <c r="Q1147" t="s">
        <v>142</v>
      </c>
      <c r="R1147" t="s">
        <v>11425</v>
      </c>
      <c r="S1147" t="s">
        <v>11426</v>
      </c>
      <c r="T1147" t="s">
        <v>11427</v>
      </c>
      <c r="U1147" t="s">
        <v>1895</v>
      </c>
      <c r="V1147" t="s">
        <v>11428</v>
      </c>
      <c r="W1147" t="s">
        <v>546</v>
      </c>
      <c r="X1147" t="s">
        <v>11429</v>
      </c>
      <c r="Y1147" t="s">
        <v>11430</v>
      </c>
    </row>
    <row r="1148" spans="1:25">
      <c r="A1148" t="s">
        <v>11431</v>
      </c>
      <c r="B1148" t="s">
        <v>5781</v>
      </c>
      <c r="C1148" t="s">
        <v>38</v>
      </c>
      <c r="D1148" t="s">
        <v>11432</v>
      </c>
      <c r="E1148" t="s">
        <v>11433</v>
      </c>
      <c r="F1148" t="s">
        <v>11434</v>
      </c>
      <c r="G1148" t="s">
        <v>15</v>
      </c>
      <c r="H1148" t="s">
        <v>11435</v>
      </c>
      <c r="I1148" t="s">
        <v>93</v>
      </c>
      <c r="J1148" t="s">
        <v>11436</v>
      </c>
      <c r="K1148" t="s">
        <v>139</v>
      </c>
      <c r="L1148" t="s">
        <v>77</v>
      </c>
      <c r="M1148" t="s">
        <v>11437</v>
      </c>
      <c r="N1148" t="s">
        <v>7033</v>
      </c>
      <c r="O1148" t="s">
        <v>80</v>
      </c>
      <c r="P1148" t="s">
        <v>113</v>
      </c>
      <c r="Q1148" t="s">
        <v>82</v>
      </c>
      <c r="R1148" t="s">
        <v>80</v>
      </c>
      <c r="S1148" t="s">
        <v>11437</v>
      </c>
      <c r="T1148" t="s">
        <v>6027</v>
      </c>
      <c r="U1148" t="s">
        <v>336</v>
      </c>
      <c r="V1148" t="s">
        <v>222</v>
      </c>
      <c r="W1148" t="s">
        <v>11438</v>
      </c>
      <c r="X1148" t="s">
        <v>11439</v>
      </c>
      <c r="Y1148" t="s">
        <v>11440</v>
      </c>
    </row>
    <row r="1149" spans="1:25">
      <c r="A1149" t="s">
        <v>11441</v>
      </c>
      <c r="B1149" t="s">
        <v>5781</v>
      </c>
      <c r="C1149" t="s">
        <v>38</v>
      </c>
      <c r="D1149" t="s">
        <v>11442</v>
      </c>
      <c r="E1149" t="s">
        <v>11443</v>
      </c>
      <c r="F1149" t="s">
        <v>11444</v>
      </c>
      <c r="G1149" t="s">
        <v>15</v>
      </c>
      <c r="H1149" t="s">
        <v>11445</v>
      </c>
      <c r="I1149" t="s">
        <v>93</v>
      </c>
      <c r="J1149" t="s">
        <v>748</v>
      </c>
      <c r="K1149" t="s">
        <v>433</v>
      </c>
      <c r="L1149" t="s">
        <v>77</v>
      </c>
      <c r="M1149" t="s">
        <v>296</v>
      </c>
      <c r="N1149" t="s">
        <v>1347</v>
      </c>
      <c r="O1149" t="s">
        <v>80</v>
      </c>
      <c r="P1149" t="s">
        <v>113</v>
      </c>
      <c r="Q1149" t="s">
        <v>142</v>
      </c>
      <c r="R1149" t="s">
        <v>80</v>
      </c>
      <c r="S1149" t="s">
        <v>11446</v>
      </c>
      <c r="T1149" t="s">
        <v>80</v>
      </c>
      <c r="U1149" t="s">
        <v>80</v>
      </c>
      <c r="V1149" t="s">
        <v>80</v>
      </c>
      <c r="W1149" t="s">
        <v>80</v>
      </c>
      <c r="X1149" t="s">
        <v>11447</v>
      </c>
      <c r="Y1149" t="s">
        <v>80</v>
      </c>
    </row>
    <row r="1150" spans="1:25">
      <c r="A1150" t="s">
        <v>11448</v>
      </c>
      <c r="B1150" t="s">
        <v>5781</v>
      </c>
      <c r="C1150" t="s">
        <v>38</v>
      </c>
      <c r="D1150" t="s">
        <v>11449</v>
      </c>
      <c r="E1150" t="s">
        <v>11450</v>
      </c>
      <c r="F1150" t="s">
        <v>11451</v>
      </c>
      <c r="G1150" t="s">
        <v>15</v>
      </c>
      <c r="H1150" t="s">
        <v>11452</v>
      </c>
      <c r="I1150" t="s">
        <v>5796</v>
      </c>
      <c r="J1150" t="s">
        <v>373</v>
      </c>
      <c r="K1150" t="s">
        <v>5798</v>
      </c>
      <c r="L1150" t="s">
        <v>77</v>
      </c>
      <c r="M1150" t="s">
        <v>2365</v>
      </c>
      <c r="N1150" t="s">
        <v>336</v>
      </c>
      <c r="O1150" t="s">
        <v>11453</v>
      </c>
      <c r="P1150" t="s">
        <v>81</v>
      </c>
      <c r="Q1150" t="s">
        <v>99</v>
      </c>
      <c r="R1150" t="s">
        <v>11454</v>
      </c>
      <c r="S1150" t="s">
        <v>11455</v>
      </c>
      <c r="T1150" t="s">
        <v>6027</v>
      </c>
      <c r="U1150" t="s">
        <v>253</v>
      </c>
      <c r="V1150" t="s">
        <v>11456</v>
      </c>
      <c r="W1150" t="s">
        <v>11457</v>
      </c>
      <c r="X1150" t="s">
        <v>11458</v>
      </c>
      <c r="Y1150" t="s">
        <v>11459</v>
      </c>
    </row>
    <row r="1151" spans="1:25">
      <c r="A1151" t="s">
        <v>11460</v>
      </c>
      <c r="B1151" t="s">
        <v>5781</v>
      </c>
      <c r="C1151" t="s">
        <v>38</v>
      </c>
      <c r="D1151" t="s">
        <v>11461</v>
      </c>
      <c r="E1151" t="s">
        <v>6088</v>
      </c>
      <c r="F1151" t="s">
        <v>11462</v>
      </c>
      <c r="G1151" t="s">
        <v>15</v>
      </c>
      <c r="H1151" t="s">
        <v>11463</v>
      </c>
      <c r="I1151" t="s">
        <v>5796</v>
      </c>
      <c r="J1151" t="s">
        <v>373</v>
      </c>
      <c r="K1151" t="s">
        <v>5798</v>
      </c>
      <c r="L1151" t="s">
        <v>77</v>
      </c>
      <c r="M1151" t="s">
        <v>5669</v>
      </c>
      <c r="N1151" t="s">
        <v>11464</v>
      </c>
      <c r="O1151" t="s">
        <v>80</v>
      </c>
      <c r="P1151" t="s">
        <v>113</v>
      </c>
      <c r="Q1151" t="s">
        <v>142</v>
      </c>
      <c r="R1151" t="s">
        <v>80</v>
      </c>
      <c r="S1151" t="s">
        <v>11465</v>
      </c>
      <c r="T1151" t="s">
        <v>9276</v>
      </c>
      <c r="U1151" t="s">
        <v>4305</v>
      </c>
      <c r="V1151" t="s">
        <v>80</v>
      </c>
      <c r="W1151" t="s">
        <v>80</v>
      </c>
      <c r="X1151" t="s">
        <v>11466</v>
      </c>
      <c r="Y1151" t="s">
        <v>11467</v>
      </c>
    </row>
    <row r="1152" spans="1:25">
      <c r="A1152" t="s">
        <v>11468</v>
      </c>
      <c r="B1152" t="s">
        <v>5781</v>
      </c>
      <c r="C1152" t="s">
        <v>38</v>
      </c>
      <c r="D1152" t="s">
        <v>11469</v>
      </c>
      <c r="E1152" t="s">
        <v>11470</v>
      </c>
      <c r="F1152" t="s">
        <v>11471</v>
      </c>
      <c r="G1152" t="s">
        <v>15</v>
      </c>
      <c r="H1152" t="s">
        <v>11472</v>
      </c>
      <c r="I1152" t="s">
        <v>5834</v>
      </c>
      <c r="J1152" t="s">
        <v>373</v>
      </c>
      <c r="K1152" t="s">
        <v>5835</v>
      </c>
      <c r="L1152" t="s">
        <v>77</v>
      </c>
      <c r="M1152" t="s">
        <v>78</v>
      </c>
      <c r="N1152" t="s">
        <v>11473</v>
      </c>
      <c r="O1152" t="s">
        <v>80</v>
      </c>
      <c r="P1152" t="s">
        <v>81</v>
      </c>
      <c r="Q1152" t="s">
        <v>82</v>
      </c>
      <c r="R1152" t="s">
        <v>80</v>
      </c>
      <c r="S1152" t="s">
        <v>11474</v>
      </c>
      <c r="T1152" t="s">
        <v>11475</v>
      </c>
      <c r="U1152" t="s">
        <v>8038</v>
      </c>
      <c r="V1152" t="s">
        <v>478</v>
      </c>
      <c r="W1152" t="s">
        <v>11476</v>
      </c>
      <c r="X1152" t="s">
        <v>11477</v>
      </c>
      <c r="Y1152" t="s">
        <v>11478</v>
      </c>
    </row>
    <row r="1153" spans="1:25">
      <c r="A1153" t="s">
        <v>11479</v>
      </c>
      <c r="B1153" t="s">
        <v>5781</v>
      </c>
      <c r="C1153" t="s">
        <v>38</v>
      </c>
      <c r="D1153" t="s">
        <v>11480</v>
      </c>
      <c r="E1153" t="s">
        <v>11481</v>
      </c>
      <c r="F1153" t="s">
        <v>11482</v>
      </c>
      <c r="G1153" t="s">
        <v>15</v>
      </c>
      <c r="H1153" t="s">
        <v>8586</v>
      </c>
      <c r="I1153" t="s">
        <v>5796</v>
      </c>
      <c r="J1153" t="s">
        <v>5966</v>
      </c>
      <c r="K1153" t="s">
        <v>2407</v>
      </c>
      <c r="L1153" t="s">
        <v>77</v>
      </c>
      <c r="M1153" t="s">
        <v>1407</v>
      </c>
      <c r="N1153" t="s">
        <v>1484</v>
      </c>
      <c r="O1153" t="s">
        <v>80</v>
      </c>
      <c r="P1153" t="s">
        <v>200</v>
      </c>
      <c r="Q1153" t="s">
        <v>82</v>
      </c>
      <c r="R1153" t="s">
        <v>80</v>
      </c>
      <c r="S1153" t="s">
        <v>943</v>
      </c>
      <c r="T1153" t="s">
        <v>80</v>
      </c>
      <c r="U1153" t="s">
        <v>80</v>
      </c>
      <c r="V1153" t="s">
        <v>80</v>
      </c>
      <c r="W1153" t="s">
        <v>80</v>
      </c>
      <c r="X1153" t="s">
        <v>11483</v>
      </c>
      <c r="Y1153" t="s">
        <v>80</v>
      </c>
    </row>
    <row r="1154" spans="1:25">
      <c r="A1154" t="s">
        <v>11484</v>
      </c>
      <c r="B1154" t="s">
        <v>5781</v>
      </c>
      <c r="C1154" t="s">
        <v>38</v>
      </c>
      <c r="D1154" t="s">
        <v>11485</v>
      </c>
      <c r="E1154" t="s">
        <v>11486</v>
      </c>
      <c r="F1154" t="s">
        <v>11487</v>
      </c>
      <c r="G1154" t="s">
        <v>31</v>
      </c>
      <c r="H1154" t="s">
        <v>11488</v>
      </c>
      <c r="I1154" t="s">
        <v>5672</v>
      </c>
      <c r="J1154" t="s">
        <v>346</v>
      </c>
      <c r="K1154" t="s">
        <v>3470</v>
      </c>
      <c r="L1154" t="s">
        <v>77</v>
      </c>
      <c r="M1154" t="s">
        <v>1905</v>
      </c>
      <c r="N1154" t="s">
        <v>1408</v>
      </c>
      <c r="O1154" t="s">
        <v>80</v>
      </c>
      <c r="P1154" t="s">
        <v>81</v>
      </c>
      <c r="Q1154" t="s">
        <v>82</v>
      </c>
      <c r="R1154" t="s">
        <v>80</v>
      </c>
      <c r="S1154" t="s">
        <v>11489</v>
      </c>
      <c r="T1154" t="s">
        <v>80</v>
      </c>
      <c r="U1154" t="s">
        <v>80</v>
      </c>
      <c r="V1154" t="s">
        <v>80</v>
      </c>
      <c r="W1154" t="s">
        <v>80</v>
      </c>
      <c r="X1154" t="s">
        <v>11490</v>
      </c>
      <c r="Y1154" t="s">
        <v>80</v>
      </c>
    </row>
    <row r="1155" spans="1:25">
      <c r="A1155" t="s">
        <v>11491</v>
      </c>
      <c r="B1155" t="s">
        <v>5781</v>
      </c>
      <c r="C1155" t="s">
        <v>38</v>
      </c>
      <c r="D1155" t="s">
        <v>11492</v>
      </c>
      <c r="E1155" t="s">
        <v>11493</v>
      </c>
      <c r="F1155" t="s">
        <v>11494</v>
      </c>
      <c r="G1155" t="s">
        <v>15</v>
      </c>
      <c r="H1155" t="s">
        <v>4801</v>
      </c>
      <c r="I1155" t="s">
        <v>93</v>
      </c>
      <c r="J1155" t="s">
        <v>2742</v>
      </c>
      <c r="K1155" t="s">
        <v>555</v>
      </c>
      <c r="L1155" t="s">
        <v>125</v>
      </c>
      <c r="M1155" t="s">
        <v>296</v>
      </c>
      <c r="N1155" t="s">
        <v>438</v>
      </c>
      <c r="O1155" t="s">
        <v>80</v>
      </c>
      <c r="P1155" t="s">
        <v>81</v>
      </c>
      <c r="Q1155" t="s">
        <v>82</v>
      </c>
      <c r="R1155" t="s">
        <v>80</v>
      </c>
      <c r="S1155" t="s">
        <v>11495</v>
      </c>
      <c r="T1155" t="s">
        <v>80</v>
      </c>
      <c r="U1155" t="s">
        <v>80</v>
      </c>
      <c r="V1155" t="s">
        <v>80</v>
      </c>
      <c r="W1155" t="s">
        <v>80</v>
      </c>
      <c r="X1155" t="s">
        <v>11496</v>
      </c>
      <c r="Y1155" t="s">
        <v>80</v>
      </c>
    </row>
    <row r="1156" spans="1:25">
      <c r="A1156" t="s">
        <v>11497</v>
      </c>
      <c r="B1156" t="s">
        <v>5781</v>
      </c>
      <c r="C1156" t="s">
        <v>38</v>
      </c>
      <c r="D1156" t="s">
        <v>11498</v>
      </c>
      <c r="E1156" t="s">
        <v>11499</v>
      </c>
      <c r="F1156" t="s">
        <v>11500</v>
      </c>
      <c r="G1156" t="s">
        <v>15</v>
      </c>
      <c r="H1156" t="s">
        <v>7072</v>
      </c>
      <c r="I1156" t="s">
        <v>5796</v>
      </c>
      <c r="J1156" t="s">
        <v>373</v>
      </c>
      <c r="K1156" t="s">
        <v>5798</v>
      </c>
      <c r="L1156" t="s">
        <v>77</v>
      </c>
      <c r="M1156" t="s">
        <v>198</v>
      </c>
      <c r="N1156" t="s">
        <v>199</v>
      </c>
      <c r="O1156" t="s">
        <v>11501</v>
      </c>
      <c r="P1156" t="s">
        <v>172</v>
      </c>
      <c r="Q1156" t="s">
        <v>99</v>
      </c>
      <c r="R1156" t="s">
        <v>80</v>
      </c>
      <c r="S1156" t="s">
        <v>11502</v>
      </c>
      <c r="T1156" t="s">
        <v>6027</v>
      </c>
      <c r="U1156" t="s">
        <v>983</v>
      </c>
      <c r="V1156" t="s">
        <v>80</v>
      </c>
      <c r="W1156" t="s">
        <v>80</v>
      </c>
      <c r="X1156" t="s">
        <v>11503</v>
      </c>
      <c r="Y1156" t="s">
        <v>11504</v>
      </c>
    </row>
    <row r="1157" spans="1:25">
      <c r="A1157" t="s">
        <v>11505</v>
      </c>
      <c r="B1157" t="s">
        <v>5781</v>
      </c>
      <c r="C1157" t="s">
        <v>38</v>
      </c>
      <c r="D1157" t="s">
        <v>11506</v>
      </c>
      <c r="E1157" t="s">
        <v>11507</v>
      </c>
      <c r="F1157" t="s">
        <v>11508</v>
      </c>
      <c r="G1157" t="s">
        <v>15</v>
      </c>
      <c r="H1157" t="s">
        <v>11509</v>
      </c>
      <c r="I1157" t="s">
        <v>93</v>
      </c>
      <c r="J1157" t="s">
        <v>2578</v>
      </c>
      <c r="K1157" t="s">
        <v>1090</v>
      </c>
      <c r="L1157" t="s">
        <v>125</v>
      </c>
      <c r="M1157" t="s">
        <v>11510</v>
      </c>
      <c r="N1157" t="s">
        <v>258</v>
      </c>
      <c r="O1157" t="s">
        <v>254</v>
      </c>
      <c r="P1157" t="s">
        <v>113</v>
      </c>
      <c r="Q1157" t="s">
        <v>82</v>
      </c>
      <c r="R1157" t="s">
        <v>11511</v>
      </c>
      <c r="S1157" t="s">
        <v>11512</v>
      </c>
      <c r="T1157" t="s">
        <v>6027</v>
      </c>
      <c r="U1157" t="s">
        <v>11513</v>
      </c>
      <c r="V1157" t="s">
        <v>932</v>
      </c>
      <c r="W1157" t="s">
        <v>3916</v>
      </c>
      <c r="X1157" t="s">
        <v>11514</v>
      </c>
      <c r="Y1157" t="s">
        <v>11515</v>
      </c>
    </row>
    <row r="1158" spans="1:25">
      <c r="A1158" t="s">
        <v>11516</v>
      </c>
      <c r="B1158" t="s">
        <v>5781</v>
      </c>
      <c r="C1158" t="s">
        <v>38</v>
      </c>
      <c r="D1158" t="s">
        <v>11517</v>
      </c>
      <c r="E1158" t="s">
        <v>11518</v>
      </c>
      <c r="F1158" t="s">
        <v>11519</v>
      </c>
      <c r="G1158" t="s">
        <v>15</v>
      </c>
      <c r="H1158" t="s">
        <v>11520</v>
      </c>
      <c r="I1158" t="s">
        <v>93</v>
      </c>
      <c r="J1158" t="s">
        <v>373</v>
      </c>
      <c r="K1158" t="s">
        <v>433</v>
      </c>
      <c r="L1158" t="s">
        <v>77</v>
      </c>
      <c r="M1158" t="s">
        <v>3955</v>
      </c>
      <c r="N1158" t="s">
        <v>581</v>
      </c>
      <c r="O1158" t="s">
        <v>80</v>
      </c>
      <c r="P1158" t="s">
        <v>200</v>
      </c>
      <c r="Q1158" t="s">
        <v>82</v>
      </c>
      <c r="R1158" t="s">
        <v>80</v>
      </c>
      <c r="S1158" t="s">
        <v>11521</v>
      </c>
      <c r="T1158" t="s">
        <v>80</v>
      </c>
      <c r="U1158" t="s">
        <v>80</v>
      </c>
      <c r="V1158" t="s">
        <v>80</v>
      </c>
      <c r="W1158" t="s">
        <v>80</v>
      </c>
      <c r="X1158" t="s">
        <v>11522</v>
      </c>
      <c r="Y1158" t="s">
        <v>80</v>
      </c>
    </row>
    <row r="1159" spans="1:25">
      <c r="A1159" t="s">
        <v>11523</v>
      </c>
      <c r="B1159" t="s">
        <v>5781</v>
      </c>
      <c r="C1159" t="s">
        <v>38</v>
      </c>
      <c r="D1159" t="s">
        <v>11524</v>
      </c>
      <c r="E1159" t="s">
        <v>11525</v>
      </c>
      <c r="F1159" t="s">
        <v>11526</v>
      </c>
      <c r="G1159" t="s">
        <v>15</v>
      </c>
      <c r="H1159" t="s">
        <v>11527</v>
      </c>
      <c r="I1159" t="s">
        <v>93</v>
      </c>
      <c r="J1159" t="s">
        <v>2470</v>
      </c>
      <c r="K1159" t="s">
        <v>555</v>
      </c>
      <c r="L1159" t="s">
        <v>77</v>
      </c>
      <c r="M1159" t="s">
        <v>3780</v>
      </c>
      <c r="N1159" t="s">
        <v>1091</v>
      </c>
      <c r="O1159" t="s">
        <v>310</v>
      </c>
      <c r="P1159" t="s">
        <v>113</v>
      </c>
      <c r="Q1159" t="s">
        <v>82</v>
      </c>
      <c r="R1159" t="s">
        <v>80</v>
      </c>
      <c r="S1159" t="s">
        <v>11528</v>
      </c>
      <c r="T1159" t="s">
        <v>11529</v>
      </c>
      <c r="U1159" t="s">
        <v>11008</v>
      </c>
      <c r="V1159" t="s">
        <v>80</v>
      </c>
      <c r="W1159" t="s">
        <v>80</v>
      </c>
      <c r="X1159" t="s">
        <v>11530</v>
      </c>
      <c r="Y1159" t="s">
        <v>80</v>
      </c>
    </row>
    <row r="1160" spans="1:25">
      <c r="A1160" t="s">
        <v>11531</v>
      </c>
      <c r="B1160" t="s">
        <v>5781</v>
      </c>
      <c r="C1160" t="s">
        <v>38</v>
      </c>
      <c r="D1160" t="s">
        <v>11532</v>
      </c>
      <c r="E1160" t="s">
        <v>11533</v>
      </c>
      <c r="F1160" t="s">
        <v>11534</v>
      </c>
      <c r="G1160" t="s">
        <v>15</v>
      </c>
      <c r="H1160" t="s">
        <v>11535</v>
      </c>
      <c r="I1160" t="s">
        <v>93</v>
      </c>
      <c r="J1160" t="s">
        <v>11536</v>
      </c>
      <c r="K1160" t="s">
        <v>2117</v>
      </c>
      <c r="L1160" t="s">
        <v>125</v>
      </c>
      <c r="M1160" t="s">
        <v>643</v>
      </c>
      <c r="N1160" t="s">
        <v>3956</v>
      </c>
      <c r="O1160" t="s">
        <v>254</v>
      </c>
      <c r="P1160" t="s">
        <v>81</v>
      </c>
      <c r="Q1160" t="s">
        <v>99</v>
      </c>
      <c r="R1160" t="s">
        <v>11537</v>
      </c>
      <c r="S1160" t="s">
        <v>11538</v>
      </c>
      <c r="T1160" t="s">
        <v>6178</v>
      </c>
      <c r="U1160" t="s">
        <v>962</v>
      </c>
      <c r="V1160" t="s">
        <v>80</v>
      </c>
      <c r="W1160" t="s">
        <v>11539</v>
      </c>
      <c r="X1160" t="s">
        <v>11540</v>
      </c>
      <c r="Y1160" t="s">
        <v>80</v>
      </c>
    </row>
    <row r="1161" spans="1:25">
      <c r="A1161" t="s">
        <v>11541</v>
      </c>
      <c r="B1161" t="s">
        <v>5781</v>
      </c>
      <c r="C1161" t="s">
        <v>38</v>
      </c>
      <c r="D1161" t="s">
        <v>11542</v>
      </c>
      <c r="E1161" t="s">
        <v>11543</v>
      </c>
      <c r="F1161" t="s">
        <v>11544</v>
      </c>
      <c r="G1161" t="s">
        <v>15</v>
      </c>
      <c r="H1161" t="s">
        <v>11545</v>
      </c>
      <c r="I1161" t="s">
        <v>5796</v>
      </c>
      <c r="J1161" t="s">
        <v>5966</v>
      </c>
      <c r="K1161" t="s">
        <v>2407</v>
      </c>
      <c r="L1161" t="s">
        <v>77</v>
      </c>
      <c r="M1161" t="s">
        <v>1077</v>
      </c>
      <c r="N1161" t="s">
        <v>253</v>
      </c>
      <c r="O1161" t="s">
        <v>4515</v>
      </c>
      <c r="P1161" t="s">
        <v>81</v>
      </c>
      <c r="Q1161" t="s">
        <v>99</v>
      </c>
      <c r="R1161" t="s">
        <v>11546</v>
      </c>
      <c r="S1161" t="s">
        <v>11547</v>
      </c>
      <c r="T1161" t="s">
        <v>8088</v>
      </c>
      <c r="U1161" t="s">
        <v>11548</v>
      </c>
      <c r="V1161" t="s">
        <v>1754</v>
      </c>
      <c r="W1161" t="s">
        <v>172</v>
      </c>
      <c r="X1161" t="s">
        <v>11549</v>
      </c>
      <c r="Y1161" t="s">
        <v>11550</v>
      </c>
    </row>
    <row r="1162" spans="1:25">
      <c r="A1162" t="s">
        <v>11551</v>
      </c>
      <c r="B1162" t="s">
        <v>5781</v>
      </c>
      <c r="C1162" t="s">
        <v>38</v>
      </c>
      <c r="D1162" t="s">
        <v>11552</v>
      </c>
      <c r="E1162" t="s">
        <v>11553</v>
      </c>
      <c r="F1162" t="s">
        <v>11554</v>
      </c>
      <c r="G1162" t="s">
        <v>15</v>
      </c>
      <c r="H1162" t="s">
        <v>11555</v>
      </c>
      <c r="I1162" t="s">
        <v>5796</v>
      </c>
      <c r="J1162" t="s">
        <v>11556</v>
      </c>
      <c r="K1162" t="s">
        <v>5798</v>
      </c>
      <c r="L1162" t="s">
        <v>125</v>
      </c>
      <c r="M1162" t="s">
        <v>407</v>
      </c>
      <c r="N1162" t="s">
        <v>6176</v>
      </c>
      <c r="O1162" t="s">
        <v>461</v>
      </c>
      <c r="P1162" t="s">
        <v>81</v>
      </c>
      <c r="Q1162" t="s">
        <v>82</v>
      </c>
      <c r="R1162" t="s">
        <v>80</v>
      </c>
      <c r="S1162" t="s">
        <v>11557</v>
      </c>
      <c r="T1162" t="s">
        <v>80</v>
      </c>
      <c r="U1162" t="s">
        <v>80</v>
      </c>
      <c r="V1162" t="s">
        <v>80</v>
      </c>
      <c r="W1162" t="s">
        <v>80</v>
      </c>
      <c r="X1162" t="s">
        <v>11558</v>
      </c>
      <c r="Y1162" t="s">
        <v>11559</v>
      </c>
    </row>
    <row r="1163" spans="1:25">
      <c r="A1163" t="s">
        <v>11560</v>
      </c>
      <c r="B1163" t="s">
        <v>5781</v>
      </c>
      <c r="C1163" t="s">
        <v>38</v>
      </c>
      <c r="D1163" t="s">
        <v>11561</v>
      </c>
      <c r="E1163" t="s">
        <v>11562</v>
      </c>
      <c r="F1163" t="s">
        <v>11563</v>
      </c>
      <c r="G1163" t="s">
        <v>15</v>
      </c>
      <c r="H1163" t="s">
        <v>8061</v>
      </c>
      <c r="I1163" t="s">
        <v>93</v>
      </c>
      <c r="J1163" t="s">
        <v>473</v>
      </c>
      <c r="K1163" t="s">
        <v>1102</v>
      </c>
      <c r="L1163" t="s">
        <v>77</v>
      </c>
      <c r="M1163" t="s">
        <v>296</v>
      </c>
      <c r="N1163" t="s">
        <v>11564</v>
      </c>
      <c r="O1163" t="s">
        <v>80</v>
      </c>
      <c r="P1163" t="s">
        <v>200</v>
      </c>
      <c r="Q1163" t="s">
        <v>142</v>
      </c>
      <c r="R1163" t="s">
        <v>80</v>
      </c>
      <c r="S1163" t="s">
        <v>11565</v>
      </c>
      <c r="T1163" t="s">
        <v>80</v>
      </c>
      <c r="U1163" t="s">
        <v>80</v>
      </c>
      <c r="V1163" t="s">
        <v>80</v>
      </c>
      <c r="W1163" t="s">
        <v>80</v>
      </c>
      <c r="X1163" t="s">
        <v>11566</v>
      </c>
      <c r="Y1163" t="s">
        <v>80</v>
      </c>
    </row>
    <row r="1164" spans="1:25">
      <c r="A1164" t="s">
        <v>11567</v>
      </c>
      <c r="B1164" t="s">
        <v>5781</v>
      </c>
      <c r="C1164" t="s">
        <v>38</v>
      </c>
      <c r="D1164" t="s">
        <v>11568</v>
      </c>
      <c r="E1164" t="s">
        <v>11569</v>
      </c>
      <c r="F1164" t="s">
        <v>11570</v>
      </c>
      <c r="G1164" t="s">
        <v>15</v>
      </c>
      <c r="H1164" t="s">
        <v>11571</v>
      </c>
      <c r="I1164" t="s">
        <v>5796</v>
      </c>
      <c r="J1164" t="s">
        <v>6147</v>
      </c>
      <c r="K1164" t="s">
        <v>11572</v>
      </c>
      <c r="L1164" t="s">
        <v>125</v>
      </c>
      <c r="M1164" t="s">
        <v>374</v>
      </c>
      <c r="N1164" t="s">
        <v>4859</v>
      </c>
      <c r="O1164" t="s">
        <v>80</v>
      </c>
      <c r="P1164" t="s">
        <v>81</v>
      </c>
      <c r="Q1164" t="s">
        <v>82</v>
      </c>
      <c r="R1164" t="s">
        <v>80</v>
      </c>
      <c r="S1164" t="s">
        <v>11573</v>
      </c>
      <c r="T1164" t="s">
        <v>80</v>
      </c>
      <c r="U1164" t="s">
        <v>80</v>
      </c>
      <c r="V1164" t="s">
        <v>80</v>
      </c>
      <c r="W1164" t="s">
        <v>80</v>
      </c>
      <c r="X1164" t="s">
        <v>11574</v>
      </c>
      <c r="Y1164" t="s">
        <v>80</v>
      </c>
    </row>
    <row r="1165" spans="1:25">
      <c r="A1165" t="s">
        <v>11575</v>
      </c>
      <c r="B1165" t="s">
        <v>5781</v>
      </c>
      <c r="C1165" t="s">
        <v>38</v>
      </c>
      <c r="D1165" t="s">
        <v>11576</v>
      </c>
      <c r="E1165" t="s">
        <v>11577</v>
      </c>
      <c r="F1165" t="s">
        <v>11578</v>
      </c>
      <c r="G1165" t="s">
        <v>15</v>
      </c>
      <c r="H1165" t="s">
        <v>11579</v>
      </c>
      <c r="I1165" t="s">
        <v>5796</v>
      </c>
      <c r="J1165" t="s">
        <v>373</v>
      </c>
      <c r="K1165" t="s">
        <v>7777</v>
      </c>
      <c r="L1165" t="s">
        <v>77</v>
      </c>
      <c r="M1165" t="s">
        <v>3955</v>
      </c>
      <c r="N1165" t="s">
        <v>11580</v>
      </c>
      <c r="O1165" t="s">
        <v>80</v>
      </c>
      <c r="P1165" t="s">
        <v>113</v>
      </c>
      <c r="Q1165" t="s">
        <v>82</v>
      </c>
      <c r="R1165" t="s">
        <v>80</v>
      </c>
      <c r="S1165" t="s">
        <v>11581</v>
      </c>
      <c r="T1165" t="s">
        <v>80</v>
      </c>
      <c r="U1165" t="s">
        <v>80</v>
      </c>
      <c r="V1165" t="s">
        <v>80</v>
      </c>
      <c r="W1165" t="s">
        <v>80</v>
      </c>
      <c r="X1165" t="s">
        <v>11582</v>
      </c>
      <c r="Y1165" t="s">
        <v>80</v>
      </c>
    </row>
    <row r="1166" spans="1:25">
      <c r="A1166" t="s">
        <v>11583</v>
      </c>
      <c r="B1166" t="s">
        <v>5781</v>
      </c>
      <c r="C1166" t="s">
        <v>38</v>
      </c>
      <c r="D1166" t="s">
        <v>11584</v>
      </c>
      <c r="E1166" t="s">
        <v>11585</v>
      </c>
      <c r="F1166" t="s">
        <v>11586</v>
      </c>
      <c r="G1166" t="s">
        <v>31</v>
      </c>
      <c r="H1166" t="s">
        <v>11587</v>
      </c>
      <c r="I1166" t="s">
        <v>5672</v>
      </c>
      <c r="J1166" t="s">
        <v>1199</v>
      </c>
      <c r="K1166" t="s">
        <v>555</v>
      </c>
      <c r="L1166" t="s">
        <v>77</v>
      </c>
      <c r="M1166" t="s">
        <v>1905</v>
      </c>
      <c r="N1166" t="s">
        <v>4974</v>
      </c>
      <c r="O1166" t="s">
        <v>80</v>
      </c>
      <c r="P1166" t="s">
        <v>113</v>
      </c>
      <c r="Q1166" t="s">
        <v>142</v>
      </c>
      <c r="R1166" t="s">
        <v>80</v>
      </c>
      <c r="S1166" t="s">
        <v>11588</v>
      </c>
      <c r="T1166" t="s">
        <v>80</v>
      </c>
      <c r="U1166" t="s">
        <v>80</v>
      </c>
      <c r="V1166" t="s">
        <v>80</v>
      </c>
      <c r="W1166" t="s">
        <v>80</v>
      </c>
      <c r="X1166" t="s">
        <v>11589</v>
      </c>
      <c r="Y1166" t="s">
        <v>80</v>
      </c>
    </row>
    <row r="1167" spans="1:25">
      <c r="A1167" t="s">
        <v>11590</v>
      </c>
      <c r="B1167" t="s">
        <v>5781</v>
      </c>
      <c r="C1167" t="s">
        <v>38</v>
      </c>
      <c r="D1167" t="s">
        <v>11591</v>
      </c>
      <c r="E1167" t="s">
        <v>11592</v>
      </c>
      <c r="F1167" t="s">
        <v>11593</v>
      </c>
      <c r="G1167" t="s">
        <v>15</v>
      </c>
      <c r="H1167" t="s">
        <v>7221</v>
      </c>
      <c r="I1167" t="s">
        <v>93</v>
      </c>
      <c r="J1167" t="s">
        <v>522</v>
      </c>
      <c r="K1167" t="s">
        <v>2407</v>
      </c>
      <c r="L1167" t="s">
        <v>77</v>
      </c>
      <c r="M1167" t="s">
        <v>296</v>
      </c>
      <c r="N1167" t="s">
        <v>1649</v>
      </c>
      <c r="O1167" t="s">
        <v>254</v>
      </c>
      <c r="P1167" t="s">
        <v>81</v>
      </c>
      <c r="Q1167" t="s">
        <v>82</v>
      </c>
      <c r="R1167" t="s">
        <v>11594</v>
      </c>
      <c r="S1167" t="s">
        <v>943</v>
      </c>
      <c r="T1167" t="s">
        <v>5851</v>
      </c>
      <c r="U1167" t="s">
        <v>2175</v>
      </c>
      <c r="V1167" t="s">
        <v>882</v>
      </c>
      <c r="W1167" t="s">
        <v>5841</v>
      </c>
      <c r="X1167" t="s">
        <v>11595</v>
      </c>
      <c r="Y1167" t="s">
        <v>11596</v>
      </c>
    </row>
    <row r="1168" spans="1:25">
      <c r="A1168" t="s">
        <v>11597</v>
      </c>
      <c r="B1168" t="s">
        <v>5781</v>
      </c>
      <c r="C1168" t="s">
        <v>53</v>
      </c>
      <c r="D1168" t="s">
        <v>11598</v>
      </c>
      <c r="E1168" t="s">
        <v>5297</v>
      </c>
      <c r="F1168" t="s">
        <v>11599</v>
      </c>
      <c r="G1168" t="s">
        <v>15</v>
      </c>
      <c r="H1168" t="s">
        <v>11600</v>
      </c>
      <c r="I1168" t="s">
        <v>93</v>
      </c>
      <c r="J1168" t="s">
        <v>11601</v>
      </c>
      <c r="K1168" t="s">
        <v>197</v>
      </c>
      <c r="L1168" t="s">
        <v>77</v>
      </c>
      <c r="M1168" t="s">
        <v>11602</v>
      </c>
      <c r="N1168" t="s">
        <v>1048</v>
      </c>
      <c r="O1168" t="s">
        <v>80</v>
      </c>
      <c r="P1168" t="s">
        <v>942</v>
      </c>
      <c r="Q1168" t="s">
        <v>142</v>
      </c>
      <c r="R1168" t="s">
        <v>80</v>
      </c>
      <c r="S1168" t="s">
        <v>11603</v>
      </c>
      <c r="T1168" t="s">
        <v>80</v>
      </c>
      <c r="U1168" t="s">
        <v>80</v>
      </c>
      <c r="V1168" t="s">
        <v>80</v>
      </c>
      <c r="W1168" t="s">
        <v>4447</v>
      </c>
      <c r="X1168" t="s">
        <v>11604</v>
      </c>
      <c r="Y1168" t="s">
        <v>80</v>
      </c>
    </row>
    <row r="1169" spans="1:25">
      <c r="A1169" t="s">
        <v>11605</v>
      </c>
      <c r="B1169" t="s">
        <v>5781</v>
      </c>
      <c r="C1169" t="s">
        <v>53</v>
      </c>
      <c r="D1169" t="s">
        <v>11606</v>
      </c>
      <c r="E1169" t="s">
        <v>11607</v>
      </c>
      <c r="F1169" t="s">
        <v>11608</v>
      </c>
      <c r="G1169" t="s">
        <v>15</v>
      </c>
      <c r="H1169" t="s">
        <v>11609</v>
      </c>
      <c r="I1169" t="s">
        <v>5796</v>
      </c>
      <c r="J1169" t="s">
        <v>5966</v>
      </c>
      <c r="K1169" t="s">
        <v>5945</v>
      </c>
      <c r="L1169" t="s">
        <v>125</v>
      </c>
      <c r="M1169" t="s">
        <v>11610</v>
      </c>
      <c r="N1169" t="s">
        <v>258</v>
      </c>
      <c r="O1169" t="s">
        <v>310</v>
      </c>
      <c r="P1169" t="s">
        <v>113</v>
      </c>
      <c r="Q1169" t="s">
        <v>82</v>
      </c>
      <c r="R1169" t="s">
        <v>11611</v>
      </c>
      <c r="S1169" t="s">
        <v>11612</v>
      </c>
      <c r="T1169" t="s">
        <v>11613</v>
      </c>
      <c r="U1169" t="s">
        <v>11614</v>
      </c>
      <c r="V1169" t="s">
        <v>11615</v>
      </c>
      <c r="W1169" t="s">
        <v>11616</v>
      </c>
      <c r="X1169" t="s">
        <v>11617</v>
      </c>
      <c r="Y1169" t="s">
        <v>11618</v>
      </c>
    </row>
    <row r="1170" spans="1:25">
      <c r="A1170" t="s">
        <v>11619</v>
      </c>
      <c r="B1170" t="s">
        <v>5781</v>
      </c>
      <c r="C1170" t="s">
        <v>53</v>
      </c>
      <c r="D1170" t="s">
        <v>11620</v>
      </c>
      <c r="E1170" t="s">
        <v>11621</v>
      </c>
      <c r="F1170" t="s">
        <v>11622</v>
      </c>
      <c r="G1170" t="s">
        <v>15</v>
      </c>
      <c r="H1170" t="s">
        <v>11623</v>
      </c>
      <c r="I1170" t="s">
        <v>93</v>
      </c>
      <c r="J1170" t="s">
        <v>94</v>
      </c>
      <c r="K1170" t="s">
        <v>197</v>
      </c>
      <c r="L1170" t="s">
        <v>125</v>
      </c>
      <c r="M1170" t="s">
        <v>11624</v>
      </c>
      <c r="N1170" t="s">
        <v>11625</v>
      </c>
      <c r="O1170" t="s">
        <v>80</v>
      </c>
      <c r="P1170" t="s">
        <v>113</v>
      </c>
      <c r="Q1170" t="s">
        <v>82</v>
      </c>
      <c r="R1170" t="s">
        <v>80</v>
      </c>
      <c r="S1170" t="s">
        <v>11626</v>
      </c>
      <c r="T1170" t="s">
        <v>80</v>
      </c>
      <c r="U1170" t="s">
        <v>80</v>
      </c>
      <c r="V1170" t="s">
        <v>80</v>
      </c>
      <c r="W1170" t="s">
        <v>11627</v>
      </c>
      <c r="X1170" t="s">
        <v>11628</v>
      </c>
      <c r="Y1170" t="s">
        <v>80</v>
      </c>
    </row>
    <row r="1171" spans="1:25">
      <c r="A1171" t="s">
        <v>11629</v>
      </c>
      <c r="B1171" t="s">
        <v>5781</v>
      </c>
      <c r="C1171" t="s">
        <v>53</v>
      </c>
      <c r="D1171" t="s">
        <v>11630</v>
      </c>
      <c r="E1171" t="s">
        <v>11631</v>
      </c>
      <c r="F1171" t="s">
        <v>11632</v>
      </c>
      <c r="G1171" t="s">
        <v>15</v>
      </c>
      <c r="H1171" t="s">
        <v>11633</v>
      </c>
      <c r="I1171" t="s">
        <v>5796</v>
      </c>
      <c r="J1171" t="s">
        <v>8188</v>
      </c>
      <c r="K1171" t="s">
        <v>11634</v>
      </c>
      <c r="L1171" t="s">
        <v>77</v>
      </c>
      <c r="M1171" t="s">
        <v>3780</v>
      </c>
      <c r="N1171" t="s">
        <v>10839</v>
      </c>
      <c r="O1171" t="s">
        <v>310</v>
      </c>
      <c r="P1171" t="s">
        <v>113</v>
      </c>
      <c r="Q1171" t="s">
        <v>82</v>
      </c>
      <c r="R1171" t="s">
        <v>11635</v>
      </c>
      <c r="S1171" t="s">
        <v>11636</v>
      </c>
      <c r="T1171" t="s">
        <v>11637</v>
      </c>
      <c r="U1171" t="s">
        <v>11638</v>
      </c>
      <c r="V1171" t="s">
        <v>11639</v>
      </c>
      <c r="W1171" t="s">
        <v>11640</v>
      </c>
      <c r="X1171" t="s">
        <v>11641</v>
      </c>
      <c r="Y1171" t="s">
        <v>11642</v>
      </c>
    </row>
    <row r="1172" spans="1:25">
      <c r="A1172" t="s">
        <v>11643</v>
      </c>
      <c r="B1172" t="s">
        <v>5781</v>
      </c>
      <c r="C1172" t="s">
        <v>53</v>
      </c>
      <c r="D1172" t="s">
        <v>11644</v>
      </c>
      <c r="E1172" t="s">
        <v>11645</v>
      </c>
      <c r="F1172" t="s">
        <v>11646</v>
      </c>
      <c r="G1172" t="s">
        <v>15</v>
      </c>
      <c r="H1172" t="s">
        <v>11647</v>
      </c>
      <c r="I1172" t="s">
        <v>5834</v>
      </c>
      <c r="J1172" t="s">
        <v>11648</v>
      </c>
      <c r="K1172" t="s">
        <v>334</v>
      </c>
      <c r="L1172" t="s">
        <v>77</v>
      </c>
      <c r="M1172" t="s">
        <v>11649</v>
      </c>
      <c r="N1172" t="s">
        <v>11650</v>
      </c>
      <c r="O1172" t="s">
        <v>80</v>
      </c>
      <c r="P1172" t="s">
        <v>81</v>
      </c>
      <c r="Q1172" t="s">
        <v>142</v>
      </c>
      <c r="R1172" t="s">
        <v>80</v>
      </c>
      <c r="S1172" t="s">
        <v>11651</v>
      </c>
      <c r="T1172" t="s">
        <v>11652</v>
      </c>
      <c r="U1172" t="s">
        <v>6508</v>
      </c>
      <c r="V1172" t="s">
        <v>80</v>
      </c>
      <c r="W1172" t="s">
        <v>546</v>
      </c>
      <c r="X1172" t="s">
        <v>11653</v>
      </c>
      <c r="Y1172" t="s">
        <v>11654</v>
      </c>
    </row>
    <row r="1173" spans="1:25">
      <c r="A1173" t="s">
        <v>11655</v>
      </c>
      <c r="B1173" t="s">
        <v>5781</v>
      </c>
      <c r="C1173" t="s">
        <v>53</v>
      </c>
      <c r="D1173" t="s">
        <v>11656</v>
      </c>
      <c r="E1173" t="s">
        <v>11657</v>
      </c>
      <c r="F1173" t="s">
        <v>11658</v>
      </c>
      <c r="G1173" t="s">
        <v>15</v>
      </c>
      <c r="H1173" t="s">
        <v>11659</v>
      </c>
      <c r="I1173" t="s">
        <v>5796</v>
      </c>
      <c r="J1173" t="s">
        <v>11660</v>
      </c>
      <c r="K1173" t="s">
        <v>11634</v>
      </c>
      <c r="L1173" t="s">
        <v>77</v>
      </c>
      <c r="M1173" t="s">
        <v>1524</v>
      </c>
      <c r="N1173" t="s">
        <v>1091</v>
      </c>
      <c r="O1173" t="s">
        <v>310</v>
      </c>
      <c r="P1173" t="s">
        <v>113</v>
      </c>
      <c r="Q1173" t="s">
        <v>172</v>
      </c>
      <c r="R1173" t="s">
        <v>11661</v>
      </c>
      <c r="S1173" t="s">
        <v>11662</v>
      </c>
      <c r="T1173" t="s">
        <v>2411</v>
      </c>
      <c r="U1173" t="s">
        <v>3188</v>
      </c>
      <c r="V1173" t="s">
        <v>11663</v>
      </c>
      <c r="W1173" t="s">
        <v>11664</v>
      </c>
      <c r="X1173" t="s">
        <v>11665</v>
      </c>
      <c r="Y1173" t="s">
        <v>11666</v>
      </c>
    </row>
    <row r="1174" spans="1:25">
      <c r="A1174" t="s">
        <v>11667</v>
      </c>
      <c r="B1174" t="s">
        <v>5781</v>
      </c>
      <c r="C1174" t="s">
        <v>53</v>
      </c>
      <c r="D1174" t="s">
        <v>11668</v>
      </c>
      <c r="E1174" t="s">
        <v>11669</v>
      </c>
      <c r="F1174" t="s">
        <v>11670</v>
      </c>
      <c r="G1174" t="s">
        <v>15</v>
      </c>
      <c r="H1174" t="s">
        <v>11671</v>
      </c>
      <c r="I1174" t="s">
        <v>93</v>
      </c>
      <c r="J1174" t="s">
        <v>8668</v>
      </c>
      <c r="K1174" t="s">
        <v>197</v>
      </c>
      <c r="L1174" t="s">
        <v>125</v>
      </c>
      <c r="M1174" t="s">
        <v>419</v>
      </c>
      <c r="N1174" t="s">
        <v>7935</v>
      </c>
      <c r="O1174" t="s">
        <v>80</v>
      </c>
      <c r="P1174" t="s">
        <v>113</v>
      </c>
      <c r="Q1174" t="s">
        <v>82</v>
      </c>
      <c r="R1174" t="s">
        <v>80</v>
      </c>
      <c r="S1174" t="s">
        <v>11672</v>
      </c>
      <c r="T1174" t="s">
        <v>80</v>
      </c>
      <c r="U1174" t="s">
        <v>80</v>
      </c>
      <c r="V1174" t="s">
        <v>80</v>
      </c>
      <c r="W1174" t="s">
        <v>80</v>
      </c>
      <c r="X1174" t="s">
        <v>11673</v>
      </c>
      <c r="Y1174" t="s">
        <v>80</v>
      </c>
    </row>
    <row r="1175" spans="1:25">
      <c r="A1175" t="s">
        <v>11674</v>
      </c>
      <c r="B1175" t="s">
        <v>5781</v>
      </c>
      <c r="C1175" t="s">
        <v>53</v>
      </c>
      <c r="D1175" t="s">
        <v>11675</v>
      </c>
      <c r="E1175" t="s">
        <v>11676</v>
      </c>
      <c r="F1175" t="s">
        <v>11677</v>
      </c>
      <c r="G1175" t="s">
        <v>15</v>
      </c>
      <c r="H1175" t="s">
        <v>11678</v>
      </c>
      <c r="I1175" t="s">
        <v>5796</v>
      </c>
      <c r="J1175" t="s">
        <v>2406</v>
      </c>
      <c r="K1175" t="s">
        <v>11634</v>
      </c>
      <c r="L1175" t="s">
        <v>77</v>
      </c>
      <c r="M1175" t="s">
        <v>3566</v>
      </c>
      <c r="N1175" t="s">
        <v>2119</v>
      </c>
      <c r="O1175" t="s">
        <v>677</v>
      </c>
      <c r="P1175" t="s">
        <v>113</v>
      </c>
      <c r="Q1175" t="s">
        <v>99</v>
      </c>
      <c r="R1175" t="s">
        <v>11679</v>
      </c>
      <c r="S1175" t="s">
        <v>11680</v>
      </c>
      <c r="T1175" t="s">
        <v>80</v>
      </c>
      <c r="U1175" t="s">
        <v>80</v>
      </c>
      <c r="V1175" t="s">
        <v>4556</v>
      </c>
      <c r="W1175" t="s">
        <v>11681</v>
      </c>
      <c r="X1175" t="s">
        <v>11682</v>
      </c>
      <c r="Y1175" t="s">
        <v>11683</v>
      </c>
    </row>
    <row r="1176" spans="1:25">
      <c r="A1176" t="s">
        <v>11684</v>
      </c>
      <c r="B1176" t="s">
        <v>5781</v>
      </c>
      <c r="C1176" t="s">
        <v>53</v>
      </c>
      <c r="D1176" t="s">
        <v>11685</v>
      </c>
      <c r="E1176" t="s">
        <v>11686</v>
      </c>
      <c r="F1176" t="s">
        <v>11687</v>
      </c>
      <c r="G1176" t="s">
        <v>15</v>
      </c>
      <c r="H1176" t="s">
        <v>11100</v>
      </c>
      <c r="I1176" t="s">
        <v>93</v>
      </c>
      <c r="J1176" t="s">
        <v>11688</v>
      </c>
      <c r="K1176" t="s">
        <v>2368</v>
      </c>
      <c r="L1176" t="s">
        <v>15</v>
      </c>
      <c r="M1176" t="s">
        <v>11689</v>
      </c>
      <c r="N1176" t="s">
        <v>9202</v>
      </c>
      <c r="O1176" t="s">
        <v>80</v>
      </c>
      <c r="P1176" t="s">
        <v>81</v>
      </c>
      <c r="Q1176" t="s">
        <v>82</v>
      </c>
      <c r="R1176" t="s">
        <v>80</v>
      </c>
      <c r="S1176" t="s">
        <v>11690</v>
      </c>
      <c r="T1176" t="s">
        <v>11691</v>
      </c>
      <c r="U1176" t="s">
        <v>11692</v>
      </c>
      <c r="V1176" t="s">
        <v>11693</v>
      </c>
      <c r="W1176" t="s">
        <v>11694</v>
      </c>
      <c r="X1176" t="s">
        <v>11695</v>
      </c>
      <c r="Y1176" t="s">
        <v>11696</v>
      </c>
    </row>
    <row r="1177" spans="1:25">
      <c r="A1177" t="s">
        <v>11697</v>
      </c>
      <c r="B1177" t="s">
        <v>5781</v>
      </c>
      <c r="C1177" t="s">
        <v>53</v>
      </c>
      <c r="D1177" t="s">
        <v>11698</v>
      </c>
      <c r="E1177" t="s">
        <v>11699</v>
      </c>
      <c r="F1177" t="s">
        <v>11700</v>
      </c>
      <c r="G1177" t="s">
        <v>15</v>
      </c>
      <c r="H1177" t="s">
        <v>11701</v>
      </c>
      <c r="I1177" t="s">
        <v>93</v>
      </c>
      <c r="J1177" t="s">
        <v>3439</v>
      </c>
      <c r="K1177" t="s">
        <v>197</v>
      </c>
      <c r="L1177" t="s">
        <v>77</v>
      </c>
      <c r="M1177" t="s">
        <v>419</v>
      </c>
      <c r="N1177" t="s">
        <v>258</v>
      </c>
      <c r="O1177" t="s">
        <v>80</v>
      </c>
      <c r="P1177" t="s">
        <v>81</v>
      </c>
      <c r="Q1177" t="s">
        <v>82</v>
      </c>
      <c r="R1177" t="s">
        <v>80</v>
      </c>
      <c r="S1177" t="s">
        <v>11702</v>
      </c>
      <c r="T1177" t="s">
        <v>80</v>
      </c>
      <c r="U1177" t="s">
        <v>80</v>
      </c>
      <c r="V1177" t="s">
        <v>80</v>
      </c>
      <c r="W1177" t="s">
        <v>80</v>
      </c>
      <c r="X1177" t="s">
        <v>11703</v>
      </c>
      <c r="Y1177" t="s">
        <v>80</v>
      </c>
    </row>
    <row r="1178" spans="1:25">
      <c r="A1178" t="s">
        <v>11704</v>
      </c>
      <c r="B1178" t="s">
        <v>5781</v>
      </c>
      <c r="C1178" t="s">
        <v>53</v>
      </c>
      <c r="D1178" t="s">
        <v>11705</v>
      </c>
      <c r="E1178" t="s">
        <v>11706</v>
      </c>
      <c r="F1178" t="s">
        <v>11707</v>
      </c>
      <c r="G1178" t="s">
        <v>15</v>
      </c>
      <c r="H1178" t="s">
        <v>11708</v>
      </c>
      <c r="I1178" t="s">
        <v>93</v>
      </c>
      <c r="J1178" t="s">
        <v>373</v>
      </c>
      <c r="K1178" t="s">
        <v>197</v>
      </c>
      <c r="L1178" t="s">
        <v>125</v>
      </c>
      <c r="M1178" t="s">
        <v>643</v>
      </c>
      <c r="N1178" t="s">
        <v>199</v>
      </c>
      <c r="O1178" t="s">
        <v>254</v>
      </c>
      <c r="P1178" t="s">
        <v>81</v>
      </c>
      <c r="Q1178" t="s">
        <v>82</v>
      </c>
      <c r="R1178" t="s">
        <v>11709</v>
      </c>
      <c r="S1178" t="s">
        <v>11710</v>
      </c>
      <c r="T1178" t="s">
        <v>337</v>
      </c>
      <c r="U1178" t="s">
        <v>199</v>
      </c>
      <c r="V1178" t="s">
        <v>373</v>
      </c>
      <c r="W1178" t="s">
        <v>11711</v>
      </c>
      <c r="X1178" t="s">
        <v>11712</v>
      </c>
      <c r="Y1178" t="s">
        <v>11713</v>
      </c>
    </row>
    <row r="1179" spans="1:25">
      <c r="A1179" t="s">
        <v>11714</v>
      </c>
      <c r="B1179" t="s">
        <v>5781</v>
      </c>
      <c r="C1179" t="s">
        <v>53</v>
      </c>
      <c r="D1179" t="s">
        <v>11715</v>
      </c>
      <c r="E1179" t="s">
        <v>11716</v>
      </c>
      <c r="F1179" t="s">
        <v>11717</v>
      </c>
      <c r="G1179" t="s">
        <v>15</v>
      </c>
      <c r="H1179" t="s">
        <v>11718</v>
      </c>
      <c r="I1179" t="s">
        <v>93</v>
      </c>
      <c r="J1179" t="s">
        <v>11719</v>
      </c>
      <c r="K1179" t="s">
        <v>11634</v>
      </c>
      <c r="L1179" t="s">
        <v>125</v>
      </c>
      <c r="M1179" t="s">
        <v>374</v>
      </c>
      <c r="N1179" t="s">
        <v>836</v>
      </c>
      <c r="O1179" t="s">
        <v>773</v>
      </c>
      <c r="P1179" t="s">
        <v>81</v>
      </c>
      <c r="Q1179" t="s">
        <v>99</v>
      </c>
      <c r="R1179" t="s">
        <v>11720</v>
      </c>
      <c r="S1179" t="s">
        <v>11721</v>
      </c>
      <c r="T1179" t="s">
        <v>204</v>
      </c>
      <c r="U1179" t="s">
        <v>836</v>
      </c>
      <c r="V1179" t="s">
        <v>11719</v>
      </c>
      <c r="W1179" t="s">
        <v>11722</v>
      </c>
      <c r="X1179" t="s">
        <v>11723</v>
      </c>
      <c r="Y1179" t="s">
        <v>11724</v>
      </c>
    </row>
    <row r="1180" spans="1:25">
      <c r="A1180" t="s">
        <v>11725</v>
      </c>
      <c r="B1180" t="s">
        <v>5781</v>
      </c>
      <c r="C1180" t="s">
        <v>53</v>
      </c>
      <c r="D1180" t="s">
        <v>11726</v>
      </c>
      <c r="E1180" t="s">
        <v>11727</v>
      </c>
      <c r="F1180" t="s">
        <v>11728</v>
      </c>
      <c r="G1180" t="s">
        <v>15</v>
      </c>
      <c r="H1180" t="s">
        <v>11729</v>
      </c>
      <c r="I1180" t="s">
        <v>93</v>
      </c>
      <c r="J1180" t="s">
        <v>1608</v>
      </c>
      <c r="K1180" t="s">
        <v>216</v>
      </c>
      <c r="L1180" t="s">
        <v>77</v>
      </c>
      <c r="M1180" t="s">
        <v>6159</v>
      </c>
      <c r="N1180" t="s">
        <v>233</v>
      </c>
      <c r="O1180" t="s">
        <v>254</v>
      </c>
      <c r="P1180" t="s">
        <v>200</v>
      </c>
      <c r="Q1180" t="s">
        <v>201</v>
      </c>
      <c r="R1180" t="s">
        <v>80</v>
      </c>
      <c r="S1180" t="s">
        <v>11730</v>
      </c>
      <c r="T1180" t="s">
        <v>337</v>
      </c>
      <c r="U1180" t="s">
        <v>1094</v>
      </c>
      <c r="V1180" t="s">
        <v>80</v>
      </c>
      <c r="W1180" t="s">
        <v>80</v>
      </c>
      <c r="X1180" t="s">
        <v>11731</v>
      </c>
      <c r="Y1180" t="s">
        <v>11732</v>
      </c>
    </row>
    <row r="1181" spans="1:25">
      <c r="A1181" t="s">
        <v>11733</v>
      </c>
      <c r="B1181" t="s">
        <v>5781</v>
      </c>
      <c r="C1181" t="s">
        <v>53</v>
      </c>
      <c r="D1181" t="s">
        <v>11734</v>
      </c>
      <c r="E1181" t="s">
        <v>11735</v>
      </c>
      <c r="F1181" t="s">
        <v>11736</v>
      </c>
      <c r="G1181" t="s">
        <v>15</v>
      </c>
      <c r="H1181" t="s">
        <v>9938</v>
      </c>
      <c r="I1181" t="s">
        <v>93</v>
      </c>
      <c r="J1181" t="s">
        <v>11737</v>
      </c>
      <c r="K1181" t="s">
        <v>197</v>
      </c>
      <c r="L1181" t="s">
        <v>77</v>
      </c>
      <c r="M1181" t="s">
        <v>797</v>
      </c>
      <c r="N1181" t="s">
        <v>11738</v>
      </c>
      <c r="O1181" t="s">
        <v>2188</v>
      </c>
      <c r="P1181" t="s">
        <v>81</v>
      </c>
      <c r="Q1181" t="s">
        <v>82</v>
      </c>
      <c r="R1181" t="s">
        <v>80</v>
      </c>
      <c r="S1181" t="s">
        <v>11739</v>
      </c>
      <c r="T1181" t="s">
        <v>80</v>
      </c>
      <c r="U1181" t="s">
        <v>80</v>
      </c>
      <c r="V1181" t="s">
        <v>80</v>
      </c>
      <c r="W1181" t="s">
        <v>80</v>
      </c>
      <c r="X1181" t="s">
        <v>11740</v>
      </c>
      <c r="Y1181" t="s">
        <v>80</v>
      </c>
    </row>
    <row r="1182" ht="409.5" spans="1:25">
      <c r="A1182" t="s">
        <v>11741</v>
      </c>
      <c r="B1182" t="s">
        <v>5781</v>
      </c>
      <c r="C1182" t="s">
        <v>53</v>
      </c>
      <c r="D1182" t="s">
        <v>11742</v>
      </c>
      <c r="E1182" t="s">
        <v>11743</v>
      </c>
      <c r="F1182" t="s">
        <v>11744</v>
      </c>
      <c r="G1182" t="s">
        <v>15</v>
      </c>
      <c r="H1182" t="s">
        <v>4033</v>
      </c>
      <c r="I1182" t="s">
        <v>93</v>
      </c>
      <c r="J1182" t="s">
        <v>11688</v>
      </c>
      <c r="K1182" t="s">
        <v>216</v>
      </c>
      <c r="L1182" t="s">
        <v>125</v>
      </c>
      <c r="M1182" t="s">
        <v>882</v>
      </c>
      <c r="N1182" t="s">
        <v>535</v>
      </c>
      <c r="O1182" t="s">
        <v>254</v>
      </c>
      <c r="P1182" t="s">
        <v>81</v>
      </c>
      <c r="Q1182" t="s">
        <v>82</v>
      </c>
      <c r="R1182" t="s">
        <v>11745</v>
      </c>
      <c r="S1182" t="s">
        <v>11746</v>
      </c>
      <c r="T1182" t="s">
        <v>80</v>
      </c>
      <c r="U1182" t="s">
        <v>80</v>
      </c>
      <c r="V1182" t="s">
        <v>9326</v>
      </c>
      <c r="W1182" t="s">
        <v>11747</v>
      </c>
      <c r="X1182" s="1" t="s">
        <v>11748</v>
      </c>
      <c r="Y1182" t="s">
        <v>11749</v>
      </c>
    </row>
    <row r="1183" spans="1:25">
      <c r="A1183" t="s">
        <v>11750</v>
      </c>
      <c r="B1183" t="s">
        <v>5781</v>
      </c>
      <c r="C1183" t="s">
        <v>53</v>
      </c>
      <c r="D1183" t="s">
        <v>11751</v>
      </c>
      <c r="E1183" t="s">
        <v>11752</v>
      </c>
      <c r="F1183" t="s">
        <v>11753</v>
      </c>
      <c r="G1183" t="s">
        <v>15</v>
      </c>
      <c r="H1183" t="s">
        <v>11754</v>
      </c>
      <c r="I1183" t="s">
        <v>93</v>
      </c>
      <c r="J1183" t="s">
        <v>11755</v>
      </c>
      <c r="K1183" t="s">
        <v>11756</v>
      </c>
      <c r="L1183" t="s">
        <v>125</v>
      </c>
      <c r="M1183" t="s">
        <v>242</v>
      </c>
      <c r="N1183" t="s">
        <v>646</v>
      </c>
      <c r="O1183" t="s">
        <v>80</v>
      </c>
      <c r="P1183" t="s">
        <v>81</v>
      </c>
      <c r="Q1183" t="s">
        <v>99</v>
      </c>
      <c r="R1183" t="s">
        <v>80</v>
      </c>
      <c r="S1183" t="s">
        <v>11757</v>
      </c>
      <c r="T1183" t="s">
        <v>80</v>
      </c>
      <c r="U1183" t="s">
        <v>80</v>
      </c>
      <c r="V1183" t="s">
        <v>80</v>
      </c>
      <c r="W1183" t="s">
        <v>11758</v>
      </c>
      <c r="X1183" t="s">
        <v>11759</v>
      </c>
      <c r="Y1183" t="s">
        <v>80</v>
      </c>
    </row>
    <row r="1184" ht="409.5" spans="1:25">
      <c r="A1184" t="s">
        <v>11760</v>
      </c>
      <c r="B1184" t="s">
        <v>5781</v>
      </c>
      <c r="C1184" t="s">
        <v>53</v>
      </c>
      <c r="D1184" t="s">
        <v>11761</v>
      </c>
      <c r="E1184" t="s">
        <v>11762</v>
      </c>
      <c r="F1184" t="s">
        <v>11763</v>
      </c>
      <c r="G1184" t="s">
        <v>15</v>
      </c>
      <c r="H1184" t="s">
        <v>11764</v>
      </c>
      <c r="I1184" t="s">
        <v>93</v>
      </c>
      <c r="J1184" t="s">
        <v>11765</v>
      </c>
      <c r="K1184" t="s">
        <v>11384</v>
      </c>
      <c r="L1184" t="s">
        <v>77</v>
      </c>
      <c r="M1184" t="s">
        <v>11766</v>
      </c>
      <c r="N1184" t="s">
        <v>199</v>
      </c>
      <c r="O1184" t="s">
        <v>80</v>
      </c>
      <c r="P1184" t="s">
        <v>200</v>
      </c>
      <c r="Q1184" t="s">
        <v>82</v>
      </c>
      <c r="R1184" t="s">
        <v>11767</v>
      </c>
      <c r="S1184" t="s">
        <v>11768</v>
      </c>
      <c r="T1184" t="s">
        <v>5601</v>
      </c>
      <c r="U1184" t="s">
        <v>199</v>
      </c>
      <c r="V1184" t="s">
        <v>11765</v>
      </c>
      <c r="W1184" t="s">
        <v>80</v>
      </c>
      <c r="X1184" t="s">
        <v>11769</v>
      </c>
      <c r="Y1184" s="1" t="s">
        <v>11770</v>
      </c>
    </row>
    <row r="1185" spans="1:25">
      <c r="A1185" t="s">
        <v>11771</v>
      </c>
      <c r="B1185" t="s">
        <v>5781</v>
      </c>
      <c r="C1185" t="s">
        <v>53</v>
      </c>
      <c r="D1185" t="s">
        <v>11772</v>
      </c>
      <c r="E1185" t="s">
        <v>11773</v>
      </c>
      <c r="F1185" t="s">
        <v>11774</v>
      </c>
      <c r="G1185" t="s">
        <v>15</v>
      </c>
      <c r="H1185" t="s">
        <v>11775</v>
      </c>
      <c r="I1185" t="s">
        <v>93</v>
      </c>
      <c r="J1185" t="s">
        <v>373</v>
      </c>
      <c r="K1185" t="s">
        <v>197</v>
      </c>
      <c r="L1185" t="s">
        <v>125</v>
      </c>
      <c r="M1185" t="s">
        <v>11776</v>
      </c>
      <c r="N1185" t="s">
        <v>1408</v>
      </c>
      <c r="O1185" t="s">
        <v>80</v>
      </c>
      <c r="P1185" t="s">
        <v>113</v>
      </c>
      <c r="Q1185" t="s">
        <v>201</v>
      </c>
      <c r="R1185" t="s">
        <v>11777</v>
      </c>
      <c r="S1185" t="s">
        <v>11778</v>
      </c>
      <c r="T1185" t="s">
        <v>204</v>
      </c>
      <c r="U1185" t="s">
        <v>11779</v>
      </c>
      <c r="V1185" t="s">
        <v>373</v>
      </c>
      <c r="W1185" t="s">
        <v>11780</v>
      </c>
      <c r="X1185" t="s">
        <v>11781</v>
      </c>
      <c r="Y1185" t="s">
        <v>11782</v>
      </c>
    </row>
    <row r="1186" spans="1:25">
      <c r="A1186" t="s">
        <v>11783</v>
      </c>
      <c r="B1186" t="s">
        <v>5781</v>
      </c>
      <c r="C1186" t="s">
        <v>53</v>
      </c>
      <c r="D1186" t="s">
        <v>11784</v>
      </c>
      <c r="E1186" t="s">
        <v>11785</v>
      </c>
      <c r="F1186" t="s">
        <v>11786</v>
      </c>
      <c r="G1186" t="s">
        <v>15</v>
      </c>
      <c r="H1186" t="s">
        <v>11787</v>
      </c>
      <c r="I1186" t="s">
        <v>5796</v>
      </c>
      <c r="J1186" t="s">
        <v>905</v>
      </c>
      <c r="K1186" t="s">
        <v>11634</v>
      </c>
      <c r="L1186" t="s">
        <v>77</v>
      </c>
      <c r="M1186" t="s">
        <v>1567</v>
      </c>
      <c r="N1186" t="s">
        <v>11788</v>
      </c>
      <c r="O1186" t="s">
        <v>80</v>
      </c>
      <c r="P1186" t="s">
        <v>113</v>
      </c>
      <c r="Q1186" t="s">
        <v>172</v>
      </c>
      <c r="R1186" t="s">
        <v>80</v>
      </c>
      <c r="S1186" t="s">
        <v>11789</v>
      </c>
      <c r="T1186" t="s">
        <v>2411</v>
      </c>
      <c r="U1186" t="s">
        <v>10480</v>
      </c>
      <c r="V1186" t="s">
        <v>1386</v>
      </c>
      <c r="W1186" t="s">
        <v>11790</v>
      </c>
      <c r="X1186" t="s">
        <v>11791</v>
      </c>
      <c r="Y1186" t="s">
        <v>80</v>
      </c>
    </row>
    <row r="1187" spans="1:25">
      <c r="A1187" t="s">
        <v>11792</v>
      </c>
      <c r="B1187" t="s">
        <v>5781</v>
      </c>
      <c r="C1187" t="s">
        <v>53</v>
      </c>
      <c r="D1187" t="s">
        <v>11793</v>
      </c>
      <c r="E1187" t="s">
        <v>11794</v>
      </c>
      <c r="F1187" t="s">
        <v>11795</v>
      </c>
      <c r="G1187" t="s">
        <v>15</v>
      </c>
      <c r="H1187" t="s">
        <v>11796</v>
      </c>
      <c r="I1187" t="s">
        <v>5796</v>
      </c>
      <c r="J1187" t="s">
        <v>2406</v>
      </c>
      <c r="K1187" t="s">
        <v>11797</v>
      </c>
      <c r="L1187" t="s">
        <v>125</v>
      </c>
      <c r="M1187" t="s">
        <v>3780</v>
      </c>
      <c r="N1187" t="s">
        <v>11798</v>
      </c>
      <c r="O1187" t="s">
        <v>310</v>
      </c>
      <c r="P1187" t="s">
        <v>113</v>
      </c>
      <c r="Q1187" t="s">
        <v>82</v>
      </c>
      <c r="R1187" t="s">
        <v>11799</v>
      </c>
      <c r="S1187" t="s">
        <v>11800</v>
      </c>
      <c r="T1187" t="s">
        <v>11801</v>
      </c>
      <c r="U1187" t="s">
        <v>11802</v>
      </c>
      <c r="V1187" t="s">
        <v>3780</v>
      </c>
      <c r="W1187" t="s">
        <v>11803</v>
      </c>
      <c r="X1187" t="s">
        <v>11804</v>
      </c>
      <c r="Y1187" t="s">
        <v>11805</v>
      </c>
    </row>
    <row r="1188" spans="1:25">
      <c r="A1188" t="s">
        <v>11806</v>
      </c>
      <c r="B1188" t="s">
        <v>5781</v>
      </c>
      <c r="C1188" t="s">
        <v>53</v>
      </c>
      <c r="D1188" t="s">
        <v>11807</v>
      </c>
      <c r="E1188" t="s">
        <v>11808</v>
      </c>
      <c r="F1188" t="s">
        <v>11809</v>
      </c>
      <c r="G1188" t="s">
        <v>15</v>
      </c>
      <c r="H1188" t="s">
        <v>2501</v>
      </c>
      <c r="I1188" t="s">
        <v>93</v>
      </c>
      <c r="J1188" t="s">
        <v>406</v>
      </c>
      <c r="K1188" t="s">
        <v>197</v>
      </c>
      <c r="L1188" t="s">
        <v>77</v>
      </c>
      <c r="M1188" t="s">
        <v>1469</v>
      </c>
      <c r="N1188" t="s">
        <v>883</v>
      </c>
      <c r="O1188" t="s">
        <v>1471</v>
      </c>
      <c r="P1188" t="s">
        <v>81</v>
      </c>
      <c r="Q1188" t="s">
        <v>142</v>
      </c>
      <c r="R1188" t="s">
        <v>172</v>
      </c>
      <c r="S1188" t="s">
        <v>11810</v>
      </c>
      <c r="T1188" t="s">
        <v>11811</v>
      </c>
      <c r="U1188" t="s">
        <v>883</v>
      </c>
      <c r="V1188" t="s">
        <v>11812</v>
      </c>
      <c r="W1188" t="s">
        <v>398</v>
      </c>
      <c r="X1188" t="s">
        <v>11813</v>
      </c>
      <c r="Y1188" t="s">
        <v>80</v>
      </c>
    </row>
    <row r="1189" spans="1:25">
      <c r="A1189" t="s">
        <v>11814</v>
      </c>
      <c r="B1189" t="s">
        <v>5781</v>
      </c>
      <c r="C1189" t="s">
        <v>53</v>
      </c>
      <c r="D1189" t="s">
        <v>11815</v>
      </c>
      <c r="E1189" t="s">
        <v>11816</v>
      </c>
      <c r="F1189" t="s">
        <v>11817</v>
      </c>
      <c r="G1189" t="s">
        <v>15</v>
      </c>
      <c r="H1189" t="s">
        <v>11818</v>
      </c>
      <c r="I1189" t="s">
        <v>93</v>
      </c>
      <c r="J1189" t="s">
        <v>11819</v>
      </c>
      <c r="K1189" t="s">
        <v>197</v>
      </c>
      <c r="L1189" t="s">
        <v>125</v>
      </c>
      <c r="M1189" t="s">
        <v>1135</v>
      </c>
      <c r="N1189" t="s">
        <v>253</v>
      </c>
      <c r="O1189" t="s">
        <v>80</v>
      </c>
      <c r="P1189" t="s">
        <v>81</v>
      </c>
      <c r="Q1189" t="s">
        <v>99</v>
      </c>
      <c r="R1189" t="s">
        <v>80</v>
      </c>
      <c r="S1189" t="s">
        <v>11820</v>
      </c>
      <c r="T1189" t="s">
        <v>80</v>
      </c>
      <c r="U1189" t="s">
        <v>80</v>
      </c>
      <c r="V1189" t="s">
        <v>80</v>
      </c>
      <c r="W1189" t="s">
        <v>80</v>
      </c>
      <c r="X1189" t="s">
        <v>11821</v>
      </c>
      <c r="Y1189" t="s">
        <v>11822</v>
      </c>
    </row>
    <row r="1190" spans="1:25">
      <c r="A1190" t="s">
        <v>11823</v>
      </c>
      <c r="B1190" t="s">
        <v>5781</v>
      </c>
      <c r="C1190" t="s">
        <v>53</v>
      </c>
      <c r="D1190" t="s">
        <v>11824</v>
      </c>
      <c r="E1190" t="s">
        <v>11825</v>
      </c>
      <c r="F1190" t="s">
        <v>11826</v>
      </c>
      <c r="G1190" t="s">
        <v>15</v>
      </c>
      <c r="H1190" t="s">
        <v>11827</v>
      </c>
      <c r="I1190" t="s">
        <v>93</v>
      </c>
      <c r="J1190" t="s">
        <v>389</v>
      </c>
      <c r="K1190" t="s">
        <v>197</v>
      </c>
      <c r="L1190" t="s">
        <v>77</v>
      </c>
      <c r="M1190" t="s">
        <v>11828</v>
      </c>
      <c r="N1190" t="s">
        <v>127</v>
      </c>
      <c r="O1190" t="s">
        <v>393</v>
      </c>
      <c r="P1190" t="s">
        <v>81</v>
      </c>
      <c r="Q1190" t="s">
        <v>82</v>
      </c>
      <c r="R1190" t="s">
        <v>11829</v>
      </c>
      <c r="S1190" t="s">
        <v>1138</v>
      </c>
      <c r="T1190" t="s">
        <v>726</v>
      </c>
      <c r="U1190" t="s">
        <v>11830</v>
      </c>
      <c r="V1190" t="s">
        <v>11828</v>
      </c>
      <c r="W1190" t="s">
        <v>11831</v>
      </c>
      <c r="X1190" t="s">
        <v>11832</v>
      </c>
      <c r="Y1190" t="s">
        <v>11833</v>
      </c>
    </row>
    <row r="1191" ht="409.5" spans="1:25">
      <c r="A1191" t="s">
        <v>11834</v>
      </c>
      <c r="B1191" t="s">
        <v>5781</v>
      </c>
      <c r="C1191" t="s">
        <v>53</v>
      </c>
      <c r="D1191" t="s">
        <v>11835</v>
      </c>
      <c r="E1191" t="s">
        <v>11836</v>
      </c>
      <c r="F1191" t="s">
        <v>11837</v>
      </c>
      <c r="G1191" t="s">
        <v>15</v>
      </c>
      <c r="H1191" t="s">
        <v>11270</v>
      </c>
      <c r="I1191" t="s">
        <v>93</v>
      </c>
      <c r="J1191" t="s">
        <v>2406</v>
      </c>
      <c r="K1191" t="s">
        <v>197</v>
      </c>
      <c r="L1191" t="s">
        <v>125</v>
      </c>
      <c r="M1191" t="s">
        <v>1077</v>
      </c>
      <c r="N1191" t="s">
        <v>3386</v>
      </c>
      <c r="O1191" t="s">
        <v>1752</v>
      </c>
      <c r="P1191" t="s">
        <v>81</v>
      </c>
      <c r="Q1191" t="s">
        <v>99</v>
      </c>
      <c r="R1191" t="s">
        <v>11838</v>
      </c>
      <c r="S1191" t="s">
        <v>11839</v>
      </c>
      <c r="T1191" t="s">
        <v>11840</v>
      </c>
      <c r="U1191" t="s">
        <v>3386</v>
      </c>
      <c r="V1191" t="s">
        <v>2406</v>
      </c>
      <c r="W1191" t="s">
        <v>11841</v>
      </c>
      <c r="X1191" t="s">
        <v>11842</v>
      </c>
      <c r="Y1191" s="1" t="s">
        <v>11843</v>
      </c>
    </row>
    <row r="1192" spans="1:25">
      <c r="A1192" t="s">
        <v>11844</v>
      </c>
      <c r="B1192" t="s">
        <v>5781</v>
      </c>
      <c r="C1192" t="s">
        <v>53</v>
      </c>
      <c r="D1192" t="s">
        <v>11845</v>
      </c>
      <c r="E1192" t="s">
        <v>11846</v>
      </c>
      <c r="F1192" t="s">
        <v>11847</v>
      </c>
      <c r="G1192" t="s">
        <v>15</v>
      </c>
      <c r="H1192" t="s">
        <v>11848</v>
      </c>
      <c r="I1192" t="s">
        <v>93</v>
      </c>
      <c r="J1192" t="s">
        <v>7198</v>
      </c>
      <c r="K1192" t="s">
        <v>197</v>
      </c>
      <c r="L1192" t="s">
        <v>77</v>
      </c>
      <c r="M1192" t="s">
        <v>419</v>
      </c>
      <c r="N1192" t="s">
        <v>1347</v>
      </c>
      <c r="O1192" t="s">
        <v>310</v>
      </c>
      <c r="P1192" t="s">
        <v>113</v>
      </c>
      <c r="Q1192" t="s">
        <v>82</v>
      </c>
      <c r="R1192" t="s">
        <v>11849</v>
      </c>
      <c r="S1192" t="s">
        <v>11850</v>
      </c>
      <c r="T1192" t="s">
        <v>1367</v>
      </c>
      <c r="U1192" t="s">
        <v>11851</v>
      </c>
      <c r="V1192" t="s">
        <v>11852</v>
      </c>
      <c r="W1192" t="s">
        <v>11853</v>
      </c>
      <c r="X1192" t="s">
        <v>11854</v>
      </c>
      <c r="Y1192" t="s">
        <v>11855</v>
      </c>
    </row>
    <row r="1193" spans="1:25">
      <c r="A1193" t="s">
        <v>11856</v>
      </c>
      <c r="B1193" t="s">
        <v>5781</v>
      </c>
      <c r="C1193" t="s">
        <v>53</v>
      </c>
      <c r="D1193" t="s">
        <v>11857</v>
      </c>
      <c r="E1193" t="s">
        <v>2511</v>
      </c>
      <c r="F1193" t="s">
        <v>11858</v>
      </c>
      <c r="G1193" t="s">
        <v>15</v>
      </c>
      <c r="H1193" t="s">
        <v>11859</v>
      </c>
      <c r="I1193" t="s">
        <v>5796</v>
      </c>
      <c r="J1193" t="s">
        <v>373</v>
      </c>
      <c r="K1193" t="s">
        <v>11634</v>
      </c>
      <c r="L1193" t="s">
        <v>125</v>
      </c>
      <c r="M1193" t="s">
        <v>217</v>
      </c>
      <c r="N1193" t="s">
        <v>8828</v>
      </c>
      <c r="O1193" t="s">
        <v>310</v>
      </c>
      <c r="P1193" t="s">
        <v>113</v>
      </c>
      <c r="Q1193" t="s">
        <v>201</v>
      </c>
      <c r="R1193" t="s">
        <v>80</v>
      </c>
      <c r="S1193" t="s">
        <v>11860</v>
      </c>
      <c r="T1193" t="s">
        <v>2411</v>
      </c>
      <c r="U1193" t="s">
        <v>11861</v>
      </c>
      <c r="V1193" t="s">
        <v>338</v>
      </c>
      <c r="W1193" t="s">
        <v>11862</v>
      </c>
      <c r="X1193" t="s">
        <v>11863</v>
      </c>
      <c r="Y1193" t="s">
        <v>11864</v>
      </c>
    </row>
    <row r="1194" spans="1:25">
      <c r="A1194" t="s">
        <v>11865</v>
      </c>
      <c r="B1194" t="s">
        <v>5781</v>
      </c>
      <c r="C1194" t="s">
        <v>53</v>
      </c>
      <c r="D1194" t="s">
        <v>11866</v>
      </c>
      <c r="E1194" t="s">
        <v>888</v>
      </c>
      <c r="F1194" t="s">
        <v>11867</v>
      </c>
      <c r="G1194" t="s">
        <v>15</v>
      </c>
      <c r="H1194" t="s">
        <v>4402</v>
      </c>
      <c r="I1194" t="s">
        <v>93</v>
      </c>
      <c r="J1194" t="s">
        <v>447</v>
      </c>
      <c r="K1194" t="s">
        <v>216</v>
      </c>
      <c r="L1194" t="s">
        <v>77</v>
      </c>
      <c r="M1194" t="s">
        <v>407</v>
      </c>
      <c r="N1194" t="s">
        <v>535</v>
      </c>
      <c r="O1194" t="s">
        <v>677</v>
      </c>
      <c r="P1194" t="s">
        <v>81</v>
      </c>
      <c r="Q1194" t="s">
        <v>82</v>
      </c>
      <c r="R1194" t="s">
        <v>80</v>
      </c>
      <c r="S1194" t="s">
        <v>11868</v>
      </c>
      <c r="T1194" t="s">
        <v>80</v>
      </c>
      <c r="U1194" t="s">
        <v>80</v>
      </c>
      <c r="V1194" t="s">
        <v>80</v>
      </c>
      <c r="W1194" t="s">
        <v>80</v>
      </c>
      <c r="X1194" t="s">
        <v>11869</v>
      </c>
      <c r="Y1194" t="s">
        <v>80</v>
      </c>
    </row>
    <row r="1195" ht="409.5" spans="1:25">
      <c r="A1195" t="s">
        <v>11870</v>
      </c>
      <c r="B1195" t="s">
        <v>5781</v>
      </c>
      <c r="C1195" t="s">
        <v>53</v>
      </c>
      <c r="D1195" t="s">
        <v>11871</v>
      </c>
      <c r="E1195" t="s">
        <v>11872</v>
      </c>
      <c r="F1195" t="s">
        <v>11873</v>
      </c>
      <c r="G1195" t="s">
        <v>15</v>
      </c>
      <c r="H1195" t="s">
        <v>11874</v>
      </c>
      <c r="I1195" t="s">
        <v>93</v>
      </c>
      <c r="J1195" t="s">
        <v>473</v>
      </c>
      <c r="K1195" t="s">
        <v>197</v>
      </c>
      <c r="L1195" t="s">
        <v>125</v>
      </c>
      <c r="M1195" t="s">
        <v>11875</v>
      </c>
      <c r="N1195" t="s">
        <v>3946</v>
      </c>
      <c r="O1195" t="s">
        <v>11876</v>
      </c>
      <c r="P1195" t="s">
        <v>113</v>
      </c>
      <c r="Q1195" t="s">
        <v>99</v>
      </c>
      <c r="R1195" t="s">
        <v>11877</v>
      </c>
      <c r="S1195" t="s">
        <v>11878</v>
      </c>
      <c r="T1195" t="s">
        <v>6418</v>
      </c>
      <c r="U1195" t="s">
        <v>11879</v>
      </c>
      <c r="V1195" t="s">
        <v>11880</v>
      </c>
      <c r="W1195" t="s">
        <v>11881</v>
      </c>
      <c r="X1195" s="1" t="s">
        <v>11882</v>
      </c>
      <c r="Y1195" t="s">
        <v>11883</v>
      </c>
    </row>
    <row r="1196" spans="1:25">
      <c r="A1196" t="s">
        <v>11884</v>
      </c>
      <c r="B1196" t="s">
        <v>5781</v>
      </c>
      <c r="C1196" t="s">
        <v>53</v>
      </c>
      <c r="D1196" t="s">
        <v>11885</v>
      </c>
      <c r="E1196" t="s">
        <v>11886</v>
      </c>
      <c r="F1196" t="s">
        <v>11887</v>
      </c>
      <c r="G1196" t="s">
        <v>15</v>
      </c>
      <c r="H1196" t="s">
        <v>11888</v>
      </c>
      <c r="I1196" t="s">
        <v>93</v>
      </c>
      <c r="J1196" t="s">
        <v>11889</v>
      </c>
      <c r="K1196" t="s">
        <v>197</v>
      </c>
      <c r="L1196" t="s">
        <v>125</v>
      </c>
      <c r="M1196" t="s">
        <v>643</v>
      </c>
      <c r="N1196" t="s">
        <v>4125</v>
      </c>
      <c r="O1196" t="s">
        <v>80</v>
      </c>
      <c r="P1196" t="s">
        <v>113</v>
      </c>
      <c r="Q1196" t="s">
        <v>114</v>
      </c>
      <c r="R1196" t="s">
        <v>80</v>
      </c>
      <c r="S1196" t="s">
        <v>11890</v>
      </c>
      <c r="T1196" t="s">
        <v>11891</v>
      </c>
      <c r="U1196" t="s">
        <v>11892</v>
      </c>
      <c r="V1196" t="s">
        <v>932</v>
      </c>
      <c r="W1196" t="s">
        <v>11893</v>
      </c>
      <c r="X1196" t="s">
        <v>11894</v>
      </c>
      <c r="Y1196" t="s">
        <v>11895</v>
      </c>
    </row>
    <row r="1197" spans="1:25">
      <c r="A1197" t="s">
        <v>11896</v>
      </c>
      <c r="B1197" t="s">
        <v>5781</v>
      </c>
      <c r="C1197" t="s">
        <v>53</v>
      </c>
      <c r="D1197" t="s">
        <v>11897</v>
      </c>
      <c r="E1197" t="s">
        <v>11898</v>
      </c>
      <c r="F1197" t="s">
        <v>11899</v>
      </c>
      <c r="G1197" t="s">
        <v>31</v>
      </c>
      <c r="H1197" t="s">
        <v>11900</v>
      </c>
      <c r="I1197" t="s">
        <v>93</v>
      </c>
      <c r="J1197" t="s">
        <v>522</v>
      </c>
      <c r="K1197" t="s">
        <v>197</v>
      </c>
      <c r="L1197" t="s">
        <v>77</v>
      </c>
      <c r="M1197" t="s">
        <v>335</v>
      </c>
      <c r="N1197" t="s">
        <v>1384</v>
      </c>
      <c r="O1197" t="s">
        <v>310</v>
      </c>
      <c r="P1197" t="s">
        <v>81</v>
      </c>
      <c r="Q1197" t="s">
        <v>82</v>
      </c>
      <c r="R1197" t="s">
        <v>80</v>
      </c>
      <c r="S1197" t="s">
        <v>11901</v>
      </c>
      <c r="T1197" t="s">
        <v>204</v>
      </c>
      <c r="U1197" t="s">
        <v>1078</v>
      </c>
      <c r="V1197" t="s">
        <v>522</v>
      </c>
      <c r="W1197" t="s">
        <v>80</v>
      </c>
      <c r="X1197" t="s">
        <v>11902</v>
      </c>
      <c r="Y1197" t="s">
        <v>11903</v>
      </c>
    </row>
    <row r="1198" spans="1:25">
      <c r="A1198" t="s">
        <v>11904</v>
      </c>
      <c r="B1198" t="s">
        <v>5781</v>
      </c>
      <c r="C1198" t="s">
        <v>53</v>
      </c>
      <c r="D1198" t="s">
        <v>11905</v>
      </c>
      <c r="E1198" t="s">
        <v>11906</v>
      </c>
      <c r="F1198" t="s">
        <v>11907</v>
      </c>
      <c r="G1198" t="s">
        <v>15</v>
      </c>
      <c r="H1198" t="s">
        <v>11908</v>
      </c>
      <c r="I1198" t="s">
        <v>93</v>
      </c>
      <c r="J1198" t="s">
        <v>230</v>
      </c>
      <c r="K1198" t="s">
        <v>11909</v>
      </c>
      <c r="L1198" t="s">
        <v>125</v>
      </c>
      <c r="M1198" t="s">
        <v>3566</v>
      </c>
      <c r="N1198" t="s">
        <v>11910</v>
      </c>
      <c r="O1198" t="s">
        <v>677</v>
      </c>
      <c r="P1198" t="s">
        <v>113</v>
      </c>
      <c r="Q1198" t="s">
        <v>201</v>
      </c>
      <c r="R1198" t="s">
        <v>11911</v>
      </c>
      <c r="S1198" t="s">
        <v>11912</v>
      </c>
      <c r="T1198" t="s">
        <v>204</v>
      </c>
      <c r="U1198" t="s">
        <v>11913</v>
      </c>
      <c r="V1198" t="s">
        <v>80</v>
      </c>
      <c r="W1198" t="s">
        <v>11914</v>
      </c>
      <c r="X1198" t="s">
        <v>11915</v>
      </c>
      <c r="Y1198" t="s">
        <v>11916</v>
      </c>
    </row>
    <row r="1199" spans="1:25">
      <c r="A1199" t="s">
        <v>11917</v>
      </c>
      <c r="B1199" t="s">
        <v>5781</v>
      </c>
      <c r="C1199" t="s">
        <v>53</v>
      </c>
      <c r="D1199" t="s">
        <v>11918</v>
      </c>
      <c r="E1199" t="s">
        <v>11919</v>
      </c>
      <c r="F1199" t="s">
        <v>11920</v>
      </c>
      <c r="G1199" t="s">
        <v>15</v>
      </c>
      <c r="H1199" t="s">
        <v>11921</v>
      </c>
      <c r="I1199" t="s">
        <v>93</v>
      </c>
      <c r="J1199" t="s">
        <v>11922</v>
      </c>
      <c r="K1199" t="s">
        <v>197</v>
      </c>
      <c r="L1199" t="s">
        <v>77</v>
      </c>
      <c r="M1199" t="s">
        <v>335</v>
      </c>
      <c r="N1199" t="s">
        <v>1347</v>
      </c>
      <c r="O1199" t="s">
        <v>310</v>
      </c>
      <c r="P1199" t="s">
        <v>113</v>
      </c>
      <c r="Q1199" t="s">
        <v>82</v>
      </c>
      <c r="R1199" t="s">
        <v>80</v>
      </c>
      <c r="S1199" t="s">
        <v>11923</v>
      </c>
      <c r="T1199" t="s">
        <v>100</v>
      </c>
      <c r="U1199" t="s">
        <v>3956</v>
      </c>
      <c r="V1199" t="s">
        <v>80</v>
      </c>
      <c r="W1199" t="s">
        <v>11924</v>
      </c>
      <c r="X1199" t="s">
        <v>11925</v>
      </c>
      <c r="Y1199" t="s">
        <v>11926</v>
      </c>
    </row>
    <row r="1200" spans="1:25">
      <c r="A1200" t="s">
        <v>11927</v>
      </c>
      <c r="B1200" t="s">
        <v>5781</v>
      </c>
      <c r="C1200" t="s">
        <v>53</v>
      </c>
      <c r="D1200" t="s">
        <v>11928</v>
      </c>
      <c r="E1200" t="s">
        <v>11929</v>
      </c>
      <c r="F1200" t="s">
        <v>11930</v>
      </c>
      <c r="G1200" t="s">
        <v>15</v>
      </c>
      <c r="H1200" t="s">
        <v>10996</v>
      </c>
      <c r="I1200" t="s">
        <v>93</v>
      </c>
      <c r="J1200" t="s">
        <v>2283</v>
      </c>
      <c r="K1200" t="s">
        <v>197</v>
      </c>
      <c r="L1200" t="s">
        <v>77</v>
      </c>
      <c r="M1200" t="s">
        <v>11931</v>
      </c>
      <c r="N1200" t="s">
        <v>11932</v>
      </c>
      <c r="O1200" t="s">
        <v>254</v>
      </c>
      <c r="P1200" t="s">
        <v>113</v>
      </c>
      <c r="Q1200" t="s">
        <v>142</v>
      </c>
      <c r="R1200" t="s">
        <v>80</v>
      </c>
      <c r="S1200" t="s">
        <v>11933</v>
      </c>
      <c r="T1200" t="s">
        <v>11637</v>
      </c>
      <c r="U1200" t="s">
        <v>11934</v>
      </c>
      <c r="V1200" t="s">
        <v>80</v>
      </c>
      <c r="W1200" t="s">
        <v>80</v>
      </c>
      <c r="X1200" t="s">
        <v>11935</v>
      </c>
      <c r="Y1200" t="s">
        <v>80</v>
      </c>
    </row>
    <row r="1201" spans="1:25">
      <c r="A1201" t="s">
        <v>11936</v>
      </c>
      <c r="B1201" t="s">
        <v>5781</v>
      </c>
      <c r="C1201" t="s">
        <v>53</v>
      </c>
      <c r="D1201" t="s">
        <v>11937</v>
      </c>
      <c r="E1201" t="s">
        <v>11938</v>
      </c>
      <c r="F1201" t="s">
        <v>11939</v>
      </c>
      <c r="G1201" t="s">
        <v>15</v>
      </c>
      <c r="H1201" t="s">
        <v>11940</v>
      </c>
      <c r="I1201" t="s">
        <v>93</v>
      </c>
      <c r="J1201" t="s">
        <v>4230</v>
      </c>
      <c r="K1201" t="s">
        <v>197</v>
      </c>
      <c r="L1201" t="s">
        <v>77</v>
      </c>
      <c r="M1201" t="s">
        <v>11941</v>
      </c>
      <c r="N1201" t="s">
        <v>11942</v>
      </c>
      <c r="O1201" t="s">
        <v>80</v>
      </c>
      <c r="P1201" t="s">
        <v>942</v>
      </c>
      <c r="Q1201" t="s">
        <v>82</v>
      </c>
      <c r="R1201" t="s">
        <v>80</v>
      </c>
      <c r="S1201" t="s">
        <v>11943</v>
      </c>
      <c r="T1201" t="s">
        <v>80</v>
      </c>
      <c r="U1201" t="s">
        <v>80</v>
      </c>
      <c r="V1201" t="s">
        <v>80</v>
      </c>
      <c r="W1201" t="s">
        <v>80</v>
      </c>
      <c r="X1201" t="s">
        <v>11944</v>
      </c>
      <c r="Y1201" t="s">
        <v>80</v>
      </c>
    </row>
    <row r="1202" ht="202.5" spans="1:25">
      <c r="A1202" t="s">
        <v>11945</v>
      </c>
      <c r="B1202" t="s">
        <v>5781</v>
      </c>
      <c r="C1202" t="s">
        <v>53</v>
      </c>
      <c r="D1202" t="s">
        <v>11946</v>
      </c>
      <c r="E1202" t="s">
        <v>11947</v>
      </c>
      <c r="F1202" t="s">
        <v>11948</v>
      </c>
      <c r="G1202" t="s">
        <v>15</v>
      </c>
      <c r="H1202" t="s">
        <v>11949</v>
      </c>
      <c r="I1202" t="s">
        <v>93</v>
      </c>
      <c r="J1202" t="s">
        <v>373</v>
      </c>
      <c r="K1202" t="s">
        <v>197</v>
      </c>
      <c r="L1202" t="s">
        <v>125</v>
      </c>
      <c r="M1202" t="s">
        <v>6388</v>
      </c>
      <c r="N1202" t="s">
        <v>336</v>
      </c>
      <c r="O1202" t="s">
        <v>80</v>
      </c>
      <c r="P1202" t="s">
        <v>81</v>
      </c>
      <c r="Q1202" t="s">
        <v>99</v>
      </c>
      <c r="R1202" t="s">
        <v>80</v>
      </c>
      <c r="S1202" t="s">
        <v>11950</v>
      </c>
      <c r="T1202" t="s">
        <v>5601</v>
      </c>
      <c r="U1202" t="s">
        <v>336</v>
      </c>
      <c r="V1202" t="s">
        <v>80</v>
      </c>
      <c r="W1202" t="s">
        <v>11951</v>
      </c>
      <c r="X1202" t="s">
        <v>11952</v>
      </c>
      <c r="Y1202" s="1" t="s">
        <v>11953</v>
      </c>
    </row>
    <row r="1203" spans="1:25">
      <c r="A1203" t="s">
        <v>11954</v>
      </c>
      <c r="B1203" t="s">
        <v>5781</v>
      </c>
      <c r="C1203" t="s">
        <v>53</v>
      </c>
      <c r="D1203" t="s">
        <v>11955</v>
      </c>
      <c r="E1203" t="s">
        <v>11956</v>
      </c>
      <c r="F1203" t="s">
        <v>11957</v>
      </c>
      <c r="G1203" t="s">
        <v>15</v>
      </c>
      <c r="H1203" t="s">
        <v>11958</v>
      </c>
      <c r="I1203" t="s">
        <v>93</v>
      </c>
      <c r="J1203" t="s">
        <v>373</v>
      </c>
      <c r="K1203" t="s">
        <v>197</v>
      </c>
      <c r="L1203" t="s">
        <v>77</v>
      </c>
      <c r="M1203" t="s">
        <v>882</v>
      </c>
      <c r="N1203" t="s">
        <v>10488</v>
      </c>
      <c r="O1203" t="s">
        <v>677</v>
      </c>
      <c r="P1203" t="s">
        <v>113</v>
      </c>
      <c r="Q1203" t="s">
        <v>201</v>
      </c>
      <c r="R1203" t="s">
        <v>80</v>
      </c>
      <c r="S1203" t="s">
        <v>11959</v>
      </c>
      <c r="T1203" t="s">
        <v>1367</v>
      </c>
      <c r="U1203" t="s">
        <v>10488</v>
      </c>
      <c r="V1203" t="s">
        <v>397</v>
      </c>
      <c r="W1203" t="s">
        <v>11960</v>
      </c>
      <c r="X1203" t="s">
        <v>11961</v>
      </c>
      <c r="Y1203" t="s">
        <v>80</v>
      </c>
    </row>
    <row r="1204" spans="1:25">
      <c r="A1204" t="s">
        <v>11962</v>
      </c>
      <c r="B1204" t="s">
        <v>5781</v>
      </c>
      <c r="C1204" t="s">
        <v>53</v>
      </c>
      <c r="D1204" t="s">
        <v>11963</v>
      </c>
      <c r="E1204" t="s">
        <v>11964</v>
      </c>
      <c r="F1204" t="s">
        <v>11965</v>
      </c>
      <c r="G1204" t="s">
        <v>15</v>
      </c>
      <c r="H1204" t="s">
        <v>720</v>
      </c>
      <c r="I1204" t="s">
        <v>93</v>
      </c>
      <c r="J1204" t="s">
        <v>1326</v>
      </c>
      <c r="K1204" t="s">
        <v>197</v>
      </c>
      <c r="L1204" t="s">
        <v>77</v>
      </c>
      <c r="M1204" t="s">
        <v>1317</v>
      </c>
      <c r="N1204" t="s">
        <v>2297</v>
      </c>
      <c r="O1204" t="s">
        <v>98</v>
      </c>
      <c r="P1204" t="s">
        <v>113</v>
      </c>
      <c r="Q1204" t="s">
        <v>82</v>
      </c>
      <c r="R1204" t="s">
        <v>11966</v>
      </c>
      <c r="S1204" t="s">
        <v>11967</v>
      </c>
      <c r="T1204" t="s">
        <v>80</v>
      </c>
      <c r="U1204" t="s">
        <v>80</v>
      </c>
      <c r="V1204" t="s">
        <v>80</v>
      </c>
      <c r="W1204" t="s">
        <v>80</v>
      </c>
      <c r="X1204" t="s">
        <v>11968</v>
      </c>
      <c r="Y1204" t="s">
        <v>80</v>
      </c>
    </row>
    <row r="1205" spans="1:25">
      <c r="A1205" t="s">
        <v>11969</v>
      </c>
      <c r="B1205" t="s">
        <v>5781</v>
      </c>
      <c r="C1205" t="s">
        <v>53</v>
      </c>
      <c r="D1205" t="s">
        <v>11970</v>
      </c>
      <c r="E1205" t="s">
        <v>11971</v>
      </c>
      <c r="F1205" t="s">
        <v>11972</v>
      </c>
      <c r="G1205" t="s">
        <v>15</v>
      </c>
      <c r="H1205" t="s">
        <v>11973</v>
      </c>
      <c r="I1205" t="s">
        <v>93</v>
      </c>
      <c r="J1205" t="s">
        <v>1199</v>
      </c>
      <c r="K1205" t="s">
        <v>197</v>
      </c>
      <c r="L1205" t="s">
        <v>77</v>
      </c>
      <c r="M1205" t="s">
        <v>11974</v>
      </c>
      <c r="N1205" t="s">
        <v>11975</v>
      </c>
      <c r="O1205" t="s">
        <v>1471</v>
      </c>
      <c r="P1205" t="s">
        <v>81</v>
      </c>
      <c r="Q1205" t="s">
        <v>99</v>
      </c>
      <c r="R1205" t="s">
        <v>80</v>
      </c>
      <c r="S1205" t="s">
        <v>11976</v>
      </c>
      <c r="T1205" t="s">
        <v>172</v>
      </c>
      <c r="U1205" t="s">
        <v>172</v>
      </c>
      <c r="V1205" t="s">
        <v>11977</v>
      </c>
      <c r="W1205" t="s">
        <v>11978</v>
      </c>
      <c r="X1205" t="s">
        <v>11979</v>
      </c>
      <c r="Y1205" t="s">
        <v>11980</v>
      </c>
    </row>
    <row r="1206" spans="1:25">
      <c r="A1206" t="s">
        <v>11981</v>
      </c>
      <c r="B1206" t="s">
        <v>5781</v>
      </c>
      <c r="C1206" t="s">
        <v>53</v>
      </c>
      <c r="D1206" t="s">
        <v>11982</v>
      </c>
      <c r="E1206" t="s">
        <v>11983</v>
      </c>
      <c r="F1206" t="s">
        <v>11984</v>
      </c>
      <c r="G1206" t="s">
        <v>15</v>
      </c>
      <c r="H1206" t="s">
        <v>11985</v>
      </c>
      <c r="I1206" t="s">
        <v>93</v>
      </c>
      <c r="J1206" t="s">
        <v>1608</v>
      </c>
      <c r="K1206" t="s">
        <v>197</v>
      </c>
      <c r="L1206" t="s">
        <v>77</v>
      </c>
      <c r="M1206" t="s">
        <v>11986</v>
      </c>
      <c r="N1206" t="s">
        <v>11987</v>
      </c>
      <c r="O1206" t="s">
        <v>80</v>
      </c>
      <c r="P1206" t="s">
        <v>942</v>
      </c>
      <c r="Q1206" t="s">
        <v>142</v>
      </c>
      <c r="R1206" t="s">
        <v>80</v>
      </c>
      <c r="S1206" t="s">
        <v>11988</v>
      </c>
      <c r="T1206" t="s">
        <v>187</v>
      </c>
      <c r="U1206" t="s">
        <v>11989</v>
      </c>
      <c r="V1206" t="s">
        <v>80</v>
      </c>
      <c r="W1206" t="s">
        <v>80</v>
      </c>
      <c r="X1206" t="s">
        <v>11990</v>
      </c>
      <c r="Y1206" t="s">
        <v>80</v>
      </c>
    </row>
    <row r="1207" spans="1:25">
      <c r="A1207" t="s">
        <v>11991</v>
      </c>
      <c r="B1207" t="s">
        <v>5781</v>
      </c>
      <c r="C1207" t="s">
        <v>53</v>
      </c>
      <c r="D1207" t="s">
        <v>11992</v>
      </c>
      <c r="E1207" t="s">
        <v>11993</v>
      </c>
      <c r="F1207" t="s">
        <v>11994</v>
      </c>
      <c r="G1207" t="s">
        <v>15</v>
      </c>
      <c r="H1207" t="s">
        <v>11995</v>
      </c>
      <c r="I1207" t="s">
        <v>93</v>
      </c>
      <c r="J1207" t="s">
        <v>11996</v>
      </c>
      <c r="K1207" t="s">
        <v>216</v>
      </c>
      <c r="L1207" t="s">
        <v>609</v>
      </c>
      <c r="M1207" t="s">
        <v>1524</v>
      </c>
      <c r="N1207" t="s">
        <v>11997</v>
      </c>
      <c r="O1207" t="s">
        <v>10377</v>
      </c>
      <c r="P1207" t="s">
        <v>81</v>
      </c>
      <c r="Q1207" t="s">
        <v>82</v>
      </c>
      <c r="R1207" t="s">
        <v>80</v>
      </c>
      <c r="S1207" t="s">
        <v>11998</v>
      </c>
      <c r="T1207" t="s">
        <v>7557</v>
      </c>
      <c r="U1207" t="s">
        <v>424</v>
      </c>
      <c r="V1207" t="s">
        <v>11999</v>
      </c>
      <c r="W1207" t="s">
        <v>12000</v>
      </c>
      <c r="X1207" t="s">
        <v>12001</v>
      </c>
      <c r="Y1207" t="s">
        <v>80</v>
      </c>
    </row>
    <row r="1208" spans="1:25">
      <c r="A1208" t="s">
        <v>12002</v>
      </c>
      <c r="B1208" t="s">
        <v>5781</v>
      </c>
      <c r="C1208" t="s">
        <v>53</v>
      </c>
      <c r="D1208" t="s">
        <v>12003</v>
      </c>
      <c r="E1208" t="s">
        <v>12004</v>
      </c>
      <c r="F1208" t="s">
        <v>12005</v>
      </c>
      <c r="G1208" t="s">
        <v>31</v>
      </c>
      <c r="H1208" t="s">
        <v>12006</v>
      </c>
      <c r="I1208" t="s">
        <v>93</v>
      </c>
      <c r="J1208" t="s">
        <v>1199</v>
      </c>
      <c r="K1208" t="s">
        <v>197</v>
      </c>
      <c r="L1208" t="s">
        <v>77</v>
      </c>
      <c r="M1208" t="s">
        <v>4955</v>
      </c>
      <c r="N1208" t="s">
        <v>4805</v>
      </c>
      <c r="O1208" t="s">
        <v>773</v>
      </c>
      <c r="P1208" t="s">
        <v>200</v>
      </c>
      <c r="Q1208" t="s">
        <v>82</v>
      </c>
      <c r="R1208" t="s">
        <v>12007</v>
      </c>
      <c r="S1208" t="s">
        <v>12008</v>
      </c>
      <c r="T1208" t="s">
        <v>80</v>
      </c>
      <c r="U1208" t="s">
        <v>80</v>
      </c>
      <c r="V1208" t="s">
        <v>12009</v>
      </c>
      <c r="W1208" t="s">
        <v>2368</v>
      </c>
      <c r="X1208" t="s">
        <v>12010</v>
      </c>
      <c r="Y1208" t="s">
        <v>80</v>
      </c>
    </row>
    <row r="1209" spans="1:25">
      <c r="A1209" t="s">
        <v>12011</v>
      </c>
      <c r="B1209" t="s">
        <v>5781</v>
      </c>
      <c r="C1209" t="s">
        <v>53</v>
      </c>
      <c r="D1209" t="s">
        <v>12012</v>
      </c>
      <c r="E1209" t="s">
        <v>12013</v>
      </c>
      <c r="F1209" t="s">
        <v>12014</v>
      </c>
      <c r="G1209" t="s">
        <v>15</v>
      </c>
      <c r="H1209" t="s">
        <v>12015</v>
      </c>
      <c r="I1209" t="s">
        <v>93</v>
      </c>
      <c r="J1209" t="s">
        <v>94</v>
      </c>
      <c r="K1209" t="s">
        <v>197</v>
      </c>
      <c r="L1209" t="s">
        <v>125</v>
      </c>
      <c r="M1209" t="s">
        <v>296</v>
      </c>
      <c r="N1209" t="s">
        <v>253</v>
      </c>
      <c r="O1209" t="s">
        <v>80</v>
      </c>
      <c r="P1209" t="s">
        <v>81</v>
      </c>
      <c r="Q1209" t="s">
        <v>114</v>
      </c>
      <c r="R1209" t="s">
        <v>80</v>
      </c>
      <c r="S1209" t="s">
        <v>12016</v>
      </c>
      <c r="T1209" t="s">
        <v>204</v>
      </c>
      <c r="U1209" t="s">
        <v>80</v>
      </c>
      <c r="V1209" t="s">
        <v>80</v>
      </c>
      <c r="W1209" t="s">
        <v>80</v>
      </c>
      <c r="X1209" t="s">
        <v>12017</v>
      </c>
      <c r="Y1209" t="s">
        <v>80</v>
      </c>
    </row>
    <row r="1210" spans="1:25">
      <c r="A1210" t="s">
        <v>12018</v>
      </c>
      <c r="B1210" t="s">
        <v>5781</v>
      </c>
      <c r="C1210" t="s">
        <v>53</v>
      </c>
      <c r="D1210" t="s">
        <v>12019</v>
      </c>
      <c r="E1210" t="s">
        <v>6088</v>
      </c>
      <c r="F1210" t="s">
        <v>12020</v>
      </c>
      <c r="G1210" t="s">
        <v>15</v>
      </c>
      <c r="H1210" t="s">
        <v>12021</v>
      </c>
      <c r="I1210" t="s">
        <v>93</v>
      </c>
      <c r="J1210" t="s">
        <v>1199</v>
      </c>
      <c r="K1210" t="s">
        <v>197</v>
      </c>
      <c r="L1210" t="s">
        <v>77</v>
      </c>
      <c r="M1210" t="s">
        <v>4155</v>
      </c>
      <c r="N1210" t="s">
        <v>253</v>
      </c>
      <c r="O1210" t="s">
        <v>450</v>
      </c>
      <c r="P1210" t="s">
        <v>172</v>
      </c>
      <c r="Q1210" t="s">
        <v>82</v>
      </c>
      <c r="R1210" t="s">
        <v>12022</v>
      </c>
      <c r="S1210" t="s">
        <v>12023</v>
      </c>
      <c r="T1210" t="s">
        <v>2411</v>
      </c>
      <c r="U1210" t="s">
        <v>253</v>
      </c>
      <c r="V1210" t="s">
        <v>9156</v>
      </c>
      <c r="W1210" t="s">
        <v>12024</v>
      </c>
      <c r="X1210" t="s">
        <v>12025</v>
      </c>
      <c r="Y1210" t="s">
        <v>12026</v>
      </c>
    </row>
    <row r="1211" spans="1:25">
      <c r="A1211" t="s">
        <v>12027</v>
      </c>
      <c r="B1211" t="s">
        <v>5781</v>
      </c>
      <c r="C1211" t="s">
        <v>53</v>
      </c>
      <c r="D1211" t="s">
        <v>12028</v>
      </c>
      <c r="E1211" t="s">
        <v>12029</v>
      </c>
      <c r="F1211" t="s">
        <v>12030</v>
      </c>
      <c r="G1211" t="s">
        <v>15</v>
      </c>
      <c r="H1211" t="s">
        <v>12031</v>
      </c>
      <c r="I1211" t="s">
        <v>93</v>
      </c>
      <c r="J1211" t="s">
        <v>11755</v>
      </c>
      <c r="K1211" t="s">
        <v>12032</v>
      </c>
      <c r="L1211" t="s">
        <v>77</v>
      </c>
      <c r="M1211" t="s">
        <v>1077</v>
      </c>
      <c r="N1211" t="s">
        <v>112</v>
      </c>
      <c r="O1211" t="s">
        <v>80</v>
      </c>
      <c r="P1211" t="s">
        <v>113</v>
      </c>
      <c r="Q1211" t="s">
        <v>142</v>
      </c>
      <c r="R1211" t="s">
        <v>80</v>
      </c>
      <c r="S1211" t="s">
        <v>12033</v>
      </c>
      <c r="T1211" t="s">
        <v>12034</v>
      </c>
      <c r="U1211" t="s">
        <v>12035</v>
      </c>
      <c r="V1211" t="s">
        <v>12036</v>
      </c>
      <c r="W1211" t="s">
        <v>12037</v>
      </c>
      <c r="X1211" t="s">
        <v>12038</v>
      </c>
      <c r="Y1211" t="s">
        <v>80</v>
      </c>
    </row>
    <row r="1212" ht="409.5" spans="1:25">
      <c r="A1212" t="s">
        <v>12039</v>
      </c>
      <c r="B1212" t="s">
        <v>5781</v>
      </c>
      <c r="C1212" t="s">
        <v>53</v>
      </c>
      <c r="D1212" t="s">
        <v>12040</v>
      </c>
      <c r="E1212" t="s">
        <v>12041</v>
      </c>
      <c r="F1212" t="s">
        <v>12042</v>
      </c>
      <c r="G1212" t="s">
        <v>15</v>
      </c>
      <c r="H1212" t="s">
        <v>12043</v>
      </c>
      <c r="I1212" t="s">
        <v>93</v>
      </c>
      <c r="J1212" t="s">
        <v>4413</v>
      </c>
      <c r="K1212" t="s">
        <v>181</v>
      </c>
      <c r="L1212" t="s">
        <v>125</v>
      </c>
      <c r="M1212" t="s">
        <v>4155</v>
      </c>
      <c r="N1212" t="s">
        <v>5659</v>
      </c>
      <c r="O1212" t="s">
        <v>3612</v>
      </c>
      <c r="P1212" t="s">
        <v>81</v>
      </c>
      <c r="Q1212" t="s">
        <v>99</v>
      </c>
      <c r="R1212" t="s">
        <v>12044</v>
      </c>
      <c r="S1212" t="s">
        <v>12045</v>
      </c>
      <c r="T1212" t="s">
        <v>80</v>
      </c>
      <c r="U1212" t="s">
        <v>80</v>
      </c>
      <c r="V1212" t="s">
        <v>80</v>
      </c>
      <c r="W1212" t="s">
        <v>12046</v>
      </c>
      <c r="X1212" s="1" t="s">
        <v>12047</v>
      </c>
      <c r="Y1212" t="s">
        <v>80</v>
      </c>
    </row>
    <row r="1213" spans="1:25">
      <c r="A1213" t="s">
        <v>12048</v>
      </c>
      <c r="B1213" t="s">
        <v>5781</v>
      </c>
      <c r="C1213" t="s">
        <v>53</v>
      </c>
      <c r="D1213" t="s">
        <v>12049</v>
      </c>
      <c r="E1213" t="s">
        <v>12050</v>
      </c>
      <c r="F1213" t="s">
        <v>12051</v>
      </c>
      <c r="G1213" t="s">
        <v>15</v>
      </c>
      <c r="H1213" t="s">
        <v>3792</v>
      </c>
      <c r="I1213" t="s">
        <v>5796</v>
      </c>
      <c r="J1213" t="s">
        <v>5944</v>
      </c>
      <c r="K1213" t="s">
        <v>11634</v>
      </c>
      <c r="L1213" t="s">
        <v>77</v>
      </c>
      <c r="M1213" t="s">
        <v>12052</v>
      </c>
      <c r="N1213" t="s">
        <v>535</v>
      </c>
      <c r="O1213" t="s">
        <v>80</v>
      </c>
      <c r="P1213" t="s">
        <v>81</v>
      </c>
      <c r="Q1213" t="s">
        <v>82</v>
      </c>
      <c r="R1213" t="s">
        <v>80</v>
      </c>
      <c r="S1213" t="s">
        <v>12053</v>
      </c>
      <c r="T1213" t="s">
        <v>12054</v>
      </c>
      <c r="U1213" t="s">
        <v>12055</v>
      </c>
      <c r="V1213" t="s">
        <v>12056</v>
      </c>
      <c r="W1213" t="s">
        <v>12057</v>
      </c>
      <c r="X1213" t="s">
        <v>12058</v>
      </c>
      <c r="Y1213" t="s">
        <v>80</v>
      </c>
    </row>
    <row r="1214" spans="1:25">
      <c r="A1214" t="s">
        <v>12059</v>
      </c>
      <c r="B1214" t="s">
        <v>5781</v>
      </c>
      <c r="C1214" t="s">
        <v>53</v>
      </c>
      <c r="D1214" t="s">
        <v>12060</v>
      </c>
      <c r="E1214" t="s">
        <v>12061</v>
      </c>
      <c r="F1214" t="s">
        <v>12062</v>
      </c>
      <c r="G1214" t="s">
        <v>15</v>
      </c>
      <c r="H1214" t="s">
        <v>9057</v>
      </c>
      <c r="I1214" t="s">
        <v>5796</v>
      </c>
      <c r="J1214" t="s">
        <v>5860</v>
      </c>
      <c r="K1214" t="s">
        <v>11634</v>
      </c>
      <c r="L1214" t="s">
        <v>77</v>
      </c>
      <c r="M1214" t="s">
        <v>797</v>
      </c>
      <c r="N1214" t="s">
        <v>535</v>
      </c>
      <c r="O1214" t="s">
        <v>2188</v>
      </c>
      <c r="P1214" t="s">
        <v>81</v>
      </c>
      <c r="Q1214" t="s">
        <v>142</v>
      </c>
      <c r="R1214" t="s">
        <v>80</v>
      </c>
      <c r="S1214" t="s">
        <v>12063</v>
      </c>
      <c r="T1214" t="s">
        <v>12064</v>
      </c>
      <c r="U1214" t="s">
        <v>7381</v>
      </c>
      <c r="V1214" t="s">
        <v>80</v>
      </c>
      <c r="W1214" t="s">
        <v>12065</v>
      </c>
      <c r="X1214" t="s">
        <v>12066</v>
      </c>
      <c r="Y1214" t="s">
        <v>12067</v>
      </c>
    </row>
    <row r="1215" spans="1:25">
      <c r="A1215" t="s">
        <v>12068</v>
      </c>
      <c r="B1215" t="s">
        <v>5781</v>
      </c>
      <c r="C1215" t="s">
        <v>53</v>
      </c>
      <c r="D1215" t="s">
        <v>12069</v>
      </c>
      <c r="E1215" t="s">
        <v>12070</v>
      </c>
      <c r="F1215" t="s">
        <v>12071</v>
      </c>
      <c r="G1215" t="s">
        <v>15</v>
      </c>
      <c r="H1215" t="s">
        <v>2255</v>
      </c>
      <c r="I1215" t="s">
        <v>93</v>
      </c>
      <c r="J1215" t="s">
        <v>12072</v>
      </c>
      <c r="K1215" t="s">
        <v>11384</v>
      </c>
      <c r="L1215" t="s">
        <v>77</v>
      </c>
      <c r="M1215" t="s">
        <v>4155</v>
      </c>
      <c r="N1215" t="s">
        <v>5507</v>
      </c>
      <c r="O1215" t="s">
        <v>12073</v>
      </c>
      <c r="P1215" t="s">
        <v>81</v>
      </c>
      <c r="Q1215" t="s">
        <v>142</v>
      </c>
      <c r="R1215" t="s">
        <v>12074</v>
      </c>
      <c r="S1215" t="s">
        <v>12075</v>
      </c>
      <c r="T1215" t="s">
        <v>5601</v>
      </c>
      <c r="U1215" t="s">
        <v>2824</v>
      </c>
      <c r="V1215" t="s">
        <v>12076</v>
      </c>
      <c r="W1215" t="s">
        <v>12077</v>
      </c>
      <c r="X1215" t="s">
        <v>12078</v>
      </c>
      <c r="Y1215" t="s">
        <v>80</v>
      </c>
    </row>
    <row r="1216" spans="1:25">
      <c r="A1216" t="s">
        <v>12079</v>
      </c>
      <c r="B1216" t="s">
        <v>5781</v>
      </c>
      <c r="C1216" t="s">
        <v>53</v>
      </c>
      <c r="D1216" t="s">
        <v>12080</v>
      </c>
      <c r="E1216" t="s">
        <v>12081</v>
      </c>
      <c r="F1216" t="s">
        <v>12082</v>
      </c>
      <c r="G1216" t="s">
        <v>15</v>
      </c>
      <c r="H1216" t="s">
        <v>12083</v>
      </c>
      <c r="I1216" t="s">
        <v>93</v>
      </c>
      <c r="J1216" t="s">
        <v>12084</v>
      </c>
      <c r="K1216" t="s">
        <v>216</v>
      </c>
      <c r="L1216" t="s">
        <v>77</v>
      </c>
      <c r="M1216" t="s">
        <v>1524</v>
      </c>
      <c r="N1216" t="s">
        <v>79</v>
      </c>
      <c r="O1216" t="s">
        <v>12085</v>
      </c>
      <c r="P1216" t="s">
        <v>200</v>
      </c>
      <c r="Q1216" t="s">
        <v>114</v>
      </c>
      <c r="R1216" t="s">
        <v>12086</v>
      </c>
      <c r="S1216" t="s">
        <v>12087</v>
      </c>
      <c r="T1216" t="s">
        <v>80</v>
      </c>
      <c r="U1216" t="s">
        <v>80</v>
      </c>
      <c r="V1216" t="s">
        <v>12088</v>
      </c>
      <c r="W1216" t="s">
        <v>3070</v>
      </c>
      <c r="X1216" t="s">
        <v>12089</v>
      </c>
      <c r="Y1216" t="s">
        <v>12090</v>
      </c>
    </row>
    <row r="1217" ht="409.5" spans="1:25">
      <c r="A1217" t="s">
        <v>12091</v>
      </c>
      <c r="B1217" t="s">
        <v>5781</v>
      </c>
      <c r="C1217" t="s">
        <v>53</v>
      </c>
      <c r="D1217" t="s">
        <v>12092</v>
      </c>
      <c r="E1217" t="s">
        <v>12093</v>
      </c>
      <c r="F1217" t="s">
        <v>12094</v>
      </c>
      <c r="G1217" t="s">
        <v>15</v>
      </c>
      <c r="H1217" t="s">
        <v>11297</v>
      </c>
      <c r="I1217" t="s">
        <v>93</v>
      </c>
      <c r="J1217" t="s">
        <v>165</v>
      </c>
      <c r="K1217" t="s">
        <v>216</v>
      </c>
      <c r="L1217" t="s">
        <v>77</v>
      </c>
      <c r="M1217" t="s">
        <v>1917</v>
      </c>
      <c r="N1217" t="s">
        <v>321</v>
      </c>
      <c r="O1217" t="s">
        <v>677</v>
      </c>
      <c r="P1217" t="s">
        <v>172</v>
      </c>
      <c r="Q1217" t="s">
        <v>99</v>
      </c>
      <c r="R1217" t="s">
        <v>12095</v>
      </c>
      <c r="S1217" t="s">
        <v>12094</v>
      </c>
      <c r="T1217" t="s">
        <v>12096</v>
      </c>
      <c r="U1217" t="s">
        <v>12097</v>
      </c>
      <c r="V1217" t="s">
        <v>165</v>
      </c>
      <c r="W1217" t="s">
        <v>12098</v>
      </c>
      <c r="X1217" s="1" t="s">
        <v>12099</v>
      </c>
      <c r="Y1217" t="s">
        <v>12100</v>
      </c>
    </row>
    <row r="1218" spans="1:25">
      <c r="A1218" t="s">
        <v>12101</v>
      </c>
      <c r="B1218" t="s">
        <v>5781</v>
      </c>
      <c r="C1218" t="s">
        <v>63</v>
      </c>
      <c r="D1218" t="s">
        <v>12102</v>
      </c>
      <c r="E1218" t="s">
        <v>12103</v>
      </c>
      <c r="F1218" t="s">
        <v>12104</v>
      </c>
      <c r="G1218" t="s">
        <v>15</v>
      </c>
      <c r="H1218" t="s">
        <v>8586</v>
      </c>
      <c r="I1218" t="s">
        <v>93</v>
      </c>
      <c r="J1218" t="s">
        <v>2470</v>
      </c>
      <c r="K1218" t="s">
        <v>9251</v>
      </c>
      <c r="L1218" t="s">
        <v>77</v>
      </c>
      <c r="M1218" t="s">
        <v>335</v>
      </c>
      <c r="N1218" t="s">
        <v>199</v>
      </c>
      <c r="O1218" t="s">
        <v>310</v>
      </c>
      <c r="P1218" t="s">
        <v>81</v>
      </c>
      <c r="Q1218" t="s">
        <v>82</v>
      </c>
      <c r="R1218" t="s">
        <v>80</v>
      </c>
      <c r="S1218" t="s">
        <v>12105</v>
      </c>
      <c r="T1218" t="s">
        <v>12106</v>
      </c>
      <c r="U1218" t="s">
        <v>80</v>
      </c>
      <c r="V1218" t="s">
        <v>80</v>
      </c>
      <c r="W1218" t="s">
        <v>80</v>
      </c>
      <c r="X1218" t="s">
        <v>12107</v>
      </c>
      <c r="Y1218" t="s">
        <v>80</v>
      </c>
    </row>
    <row r="1219" spans="1:25">
      <c r="A1219" t="s">
        <v>12108</v>
      </c>
      <c r="B1219" t="s">
        <v>5781</v>
      </c>
      <c r="C1219" t="s">
        <v>63</v>
      </c>
      <c r="D1219" t="s">
        <v>12109</v>
      </c>
      <c r="E1219" t="s">
        <v>12110</v>
      </c>
      <c r="F1219" t="s">
        <v>12111</v>
      </c>
      <c r="G1219" t="s">
        <v>15</v>
      </c>
      <c r="H1219" t="s">
        <v>12112</v>
      </c>
      <c r="I1219" t="s">
        <v>93</v>
      </c>
      <c r="J1219" t="s">
        <v>12113</v>
      </c>
      <c r="K1219" t="s">
        <v>2117</v>
      </c>
      <c r="L1219" t="s">
        <v>125</v>
      </c>
      <c r="M1219" t="s">
        <v>296</v>
      </c>
      <c r="N1219" t="s">
        <v>12114</v>
      </c>
      <c r="O1219" t="s">
        <v>677</v>
      </c>
      <c r="P1219" t="s">
        <v>81</v>
      </c>
      <c r="Q1219" t="s">
        <v>142</v>
      </c>
      <c r="R1219" t="s">
        <v>12115</v>
      </c>
      <c r="S1219" t="s">
        <v>12116</v>
      </c>
      <c r="T1219" t="s">
        <v>12117</v>
      </c>
      <c r="U1219" t="s">
        <v>7751</v>
      </c>
      <c r="V1219" t="s">
        <v>12118</v>
      </c>
      <c r="W1219" t="s">
        <v>6234</v>
      </c>
      <c r="X1219" t="s">
        <v>12119</v>
      </c>
      <c r="Y1219" t="s">
        <v>80</v>
      </c>
    </row>
    <row r="1220" spans="1:25">
      <c r="A1220" t="s">
        <v>12120</v>
      </c>
      <c r="B1220" t="s">
        <v>5781</v>
      </c>
      <c r="C1220" t="s">
        <v>63</v>
      </c>
      <c r="D1220" t="s">
        <v>12121</v>
      </c>
      <c r="E1220" t="s">
        <v>12122</v>
      </c>
      <c r="F1220" t="s">
        <v>12123</v>
      </c>
      <c r="G1220" t="s">
        <v>15</v>
      </c>
      <c r="H1220" t="s">
        <v>12124</v>
      </c>
      <c r="I1220" t="s">
        <v>93</v>
      </c>
      <c r="J1220" t="s">
        <v>1262</v>
      </c>
      <c r="K1220" t="s">
        <v>12125</v>
      </c>
      <c r="L1220" t="s">
        <v>77</v>
      </c>
      <c r="M1220" t="s">
        <v>1524</v>
      </c>
      <c r="N1220" t="s">
        <v>12126</v>
      </c>
      <c r="O1220" t="s">
        <v>80</v>
      </c>
      <c r="P1220" t="s">
        <v>81</v>
      </c>
      <c r="Q1220" t="s">
        <v>82</v>
      </c>
      <c r="R1220" t="s">
        <v>12127</v>
      </c>
      <c r="S1220" t="s">
        <v>12128</v>
      </c>
      <c r="T1220" t="s">
        <v>12129</v>
      </c>
      <c r="U1220" t="s">
        <v>12130</v>
      </c>
      <c r="V1220" t="s">
        <v>171</v>
      </c>
      <c r="W1220" t="s">
        <v>12131</v>
      </c>
      <c r="X1220" t="s">
        <v>12132</v>
      </c>
      <c r="Y1220" t="s">
        <v>12133</v>
      </c>
    </row>
    <row r="1221" spans="1:25">
      <c r="A1221" t="s">
        <v>12134</v>
      </c>
      <c r="B1221" t="s">
        <v>5781</v>
      </c>
      <c r="C1221" t="s">
        <v>63</v>
      </c>
      <c r="D1221" t="s">
        <v>12135</v>
      </c>
      <c r="E1221" t="s">
        <v>12136</v>
      </c>
      <c r="F1221" t="s">
        <v>12137</v>
      </c>
      <c r="G1221" t="s">
        <v>15</v>
      </c>
      <c r="H1221" t="s">
        <v>5521</v>
      </c>
      <c r="I1221" t="s">
        <v>5796</v>
      </c>
      <c r="J1221" t="s">
        <v>6147</v>
      </c>
      <c r="K1221" t="s">
        <v>12138</v>
      </c>
      <c r="L1221" t="s">
        <v>77</v>
      </c>
      <c r="M1221" t="s">
        <v>296</v>
      </c>
      <c r="N1221" t="s">
        <v>199</v>
      </c>
      <c r="O1221" t="s">
        <v>677</v>
      </c>
      <c r="P1221" t="s">
        <v>81</v>
      </c>
      <c r="Q1221" t="s">
        <v>99</v>
      </c>
      <c r="R1221" t="s">
        <v>12139</v>
      </c>
      <c r="S1221" t="s">
        <v>12140</v>
      </c>
      <c r="T1221" t="s">
        <v>80</v>
      </c>
      <c r="U1221" t="s">
        <v>80</v>
      </c>
      <c r="V1221" t="s">
        <v>80</v>
      </c>
      <c r="W1221" t="s">
        <v>12141</v>
      </c>
      <c r="X1221" t="s">
        <v>12142</v>
      </c>
      <c r="Y1221" t="s">
        <v>12143</v>
      </c>
    </row>
    <row r="1222" ht="409.5" spans="1:25">
      <c r="A1222" t="s">
        <v>12144</v>
      </c>
      <c r="B1222" t="s">
        <v>5781</v>
      </c>
      <c r="C1222" t="s">
        <v>63</v>
      </c>
      <c r="D1222" t="s">
        <v>12145</v>
      </c>
      <c r="E1222" t="s">
        <v>12146</v>
      </c>
      <c r="F1222" t="s">
        <v>12147</v>
      </c>
      <c r="G1222" t="s">
        <v>15</v>
      </c>
      <c r="H1222" t="s">
        <v>12148</v>
      </c>
      <c r="I1222" t="s">
        <v>93</v>
      </c>
      <c r="J1222" t="s">
        <v>306</v>
      </c>
      <c r="K1222" t="s">
        <v>12117</v>
      </c>
      <c r="L1222" t="s">
        <v>125</v>
      </c>
      <c r="M1222" t="s">
        <v>4672</v>
      </c>
      <c r="N1222" t="s">
        <v>1958</v>
      </c>
      <c r="O1222" t="s">
        <v>80</v>
      </c>
      <c r="P1222" t="s">
        <v>81</v>
      </c>
      <c r="Q1222" t="s">
        <v>82</v>
      </c>
      <c r="R1222" t="s">
        <v>12149</v>
      </c>
      <c r="S1222" t="s">
        <v>4155</v>
      </c>
      <c r="T1222" t="s">
        <v>12150</v>
      </c>
      <c r="U1222" t="s">
        <v>749</v>
      </c>
      <c r="V1222" t="s">
        <v>306</v>
      </c>
      <c r="W1222" t="s">
        <v>12151</v>
      </c>
      <c r="X1222" s="1" t="s">
        <v>12152</v>
      </c>
      <c r="Y1222" s="1" t="s">
        <v>12153</v>
      </c>
    </row>
    <row r="1223" spans="1:25">
      <c r="A1223" t="s">
        <v>12154</v>
      </c>
      <c r="B1223" t="s">
        <v>5781</v>
      </c>
      <c r="C1223" t="s">
        <v>63</v>
      </c>
      <c r="D1223" t="s">
        <v>12155</v>
      </c>
      <c r="E1223" t="s">
        <v>12156</v>
      </c>
      <c r="F1223" t="s">
        <v>12157</v>
      </c>
      <c r="G1223" t="s">
        <v>15</v>
      </c>
      <c r="H1223" t="s">
        <v>5177</v>
      </c>
      <c r="I1223" t="s">
        <v>93</v>
      </c>
      <c r="J1223" t="s">
        <v>2742</v>
      </c>
      <c r="K1223" t="s">
        <v>12158</v>
      </c>
      <c r="L1223" t="s">
        <v>125</v>
      </c>
      <c r="M1223" t="s">
        <v>3066</v>
      </c>
      <c r="N1223" t="s">
        <v>253</v>
      </c>
      <c r="O1223" t="s">
        <v>310</v>
      </c>
      <c r="P1223" t="s">
        <v>81</v>
      </c>
      <c r="Q1223" t="s">
        <v>82</v>
      </c>
      <c r="R1223" t="s">
        <v>12159</v>
      </c>
      <c r="S1223" t="s">
        <v>12160</v>
      </c>
      <c r="T1223" t="s">
        <v>80</v>
      </c>
      <c r="U1223" t="s">
        <v>80</v>
      </c>
      <c r="V1223" t="s">
        <v>2742</v>
      </c>
      <c r="W1223" t="s">
        <v>12161</v>
      </c>
      <c r="X1223" t="s">
        <v>12162</v>
      </c>
      <c r="Y1223" t="s">
        <v>172</v>
      </c>
    </row>
    <row r="1224" spans="1:25">
      <c r="A1224" t="s">
        <v>12163</v>
      </c>
      <c r="B1224" t="s">
        <v>5781</v>
      </c>
      <c r="C1224" t="s">
        <v>63</v>
      </c>
      <c r="D1224" t="s">
        <v>12164</v>
      </c>
      <c r="E1224" t="s">
        <v>12165</v>
      </c>
      <c r="F1224" t="s">
        <v>12166</v>
      </c>
      <c r="G1224" t="s">
        <v>15</v>
      </c>
      <c r="H1224" t="s">
        <v>12167</v>
      </c>
      <c r="I1224" t="s">
        <v>5796</v>
      </c>
      <c r="J1224" t="s">
        <v>5944</v>
      </c>
      <c r="K1224" t="s">
        <v>12138</v>
      </c>
      <c r="L1224" t="s">
        <v>125</v>
      </c>
      <c r="M1224" t="s">
        <v>242</v>
      </c>
      <c r="N1224" t="s">
        <v>199</v>
      </c>
      <c r="O1224" t="s">
        <v>310</v>
      </c>
      <c r="P1224" t="s">
        <v>81</v>
      </c>
      <c r="Q1224" t="s">
        <v>82</v>
      </c>
      <c r="R1224" t="s">
        <v>12168</v>
      </c>
      <c r="S1224" t="s">
        <v>12169</v>
      </c>
      <c r="T1224" t="s">
        <v>12170</v>
      </c>
      <c r="U1224" t="s">
        <v>4274</v>
      </c>
      <c r="V1224" t="s">
        <v>5944</v>
      </c>
      <c r="W1224" t="s">
        <v>6272</v>
      </c>
      <c r="X1224" t="s">
        <v>12171</v>
      </c>
      <c r="Y1224" t="s">
        <v>12172</v>
      </c>
    </row>
    <row r="1225" spans="1:25">
      <c r="A1225" t="s">
        <v>12173</v>
      </c>
      <c r="B1225" t="s">
        <v>5781</v>
      </c>
      <c r="C1225" t="s">
        <v>63</v>
      </c>
      <c r="D1225" t="s">
        <v>12174</v>
      </c>
      <c r="E1225" t="s">
        <v>12175</v>
      </c>
      <c r="F1225" t="s">
        <v>12176</v>
      </c>
      <c r="G1225" t="s">
        <v>31</v>
      </c>
      <c r="H1225" t="s">
        <v>12177</v>
      </c>
      <c r="I1225" t="s">
        <v>5796</v>
      </c>
      <c r="J1225" t="s">
        <v>123</v>
      </c>
      <c r="K1225" t="s">
        <v>12138</v>
      </c>
      <c r="L1225" t="s">
        <v>77</v>
      </c>
      <c r="M1225" t="s">
        <v>12178</v>
      </c>
      <c r="N1225" t="s">
        <v>12179</v>
      </c>
      <c r="O1225" t="s">
        <v>310</v>
      </c>
      <c r="P1225" t="s">
        <v>113</v>
      </c>
      <c r="Q1225" t="s">
        <v>172</v>
      </c>
      <c r="R1225" t="s">
        <v>12180</v>
      </c>
      <c r="S1225" t="s">
        <v>12181</v>
      </c>
      <c r="T1225" t="s">
        <v>9276</v>
      </c>
      <c r="U1225" t="s">
        <v>12182</v>
      </c>
      <c r="V1225" t="s">
        <v>419</v>
      </c>
      <c r="W1225" t="s">
        <v>12183</v>
      </c>
      <c r="X1225" t="s">
        <v>12184</v>
      </c>
      <c r="Y1225" t="s">
        <v>80</v>
      </c>
    </row>
    <row r="1226" spans="1:25">
      <c r="A1226" t="s">
        <v>12185</v>
      </c>
      <c r="B1226" t="s">
        <v>5781</v>
      </c>
      <c r="C1226" t="s">
        <v>63</v>
      </c>
      <c r="D1226" t="s">
        <v>12186</v>
      </c>
      <c r="E1226" t="s">
        <v>12187</v>
      </c>
      <c r="F1226" t="s">
        <v>12188</v>
      </c>
      <c r="G1226" t="s">
        <v>15</v>
      </c>
      <c r="H1226" t="s">
        <v>12189</v>
      </c>
      <c r="I1226" t="s">
        <v>5796</v>
      </c>
      <c r="J1226" t="s">
        <v>6147</v>
      </c>
      <c r="K1226" t="s">
        <v>12138</v>
      </c>
      <c r="L1226" t="s">
        <v>77</v>
      </c>
      <c r="M1226" t="s">
        <v>772</v>
      </c>
      <c r="N1226" t="s">
        <v>253</v>
      </c>
      <c r="O1226" t="s">
        <v>80</v>
      </c>
      <c r="P1226" t="s">
        <v>81</v>
      </c>
      <c r="Q1226" t="s">
        <v>82</v>
      </c>
      <c r="R1226" t="s">
        <v>80</v>
      </c>
      <c r="S1226" t="s">
        <v>12190</v>
      </c>
      <c r="T1226" t="s">
        <v>80</v>
      </c>
      <c r="U1226" t="s">
        <v>80</v>
      </c>
      <c r="V1226" t="s">
        <v>80</v>
      </c>
      <c r="W1226" t="s">
        <v>12191</v>
      </c>
      <c r="X1226" t="s">
        <v>12192</v>
      </c>
      <c r="Y1226" t="s">
        <v>80</v>
      </c>
    </row>
    <row r="1227" spans="1:25">
      <c r="A1227" t="s">
        <v>12193</v>
      </c>
      <c r="B1227" t="s">
        <v>5781</v>
      </c>
      <c r="C1227" t="s">
        <v>63</v>
      </c>
      <c r="D1227" t="s">
        <v>12194</v>
      </c>
      <c r="E1227" t="s">
        <v>12195</v>
      </c>
      <c r="F1227" t="s">
        <v>12196</v>
      </c>
      <c r="G1227" t="s">
        <v>15</v>
      </c>
      <c r="H1227" t="s">
        <v>2447</v>
      </c>
      <c r="I1227" t="s">
        <v>93</v>
      </c>
      <c r="J1227" t="s">
        <v>2742</v>
      </c>
      <c r="K1227" t="s">
        <v>12158</v>
      </c>
      <c r="L1227" t="s">
        <v>77</v>
      </c>
      <c r="M1227" t="s">
        <v>5343</v>
      </c>
      <c r="N1227" t="s">
        <v>12197</v>
      </c>
      <c r="O1227" t="s">
        <v>12198</v>
      </c>
      <c r="P1227" t="s">
        <v>200</v>
      </c>
      <c r="Q1227" t="s">
        <v>82</v>
      </c>
      <c r="R1227" t="s">
        <v>12199</v>
      </c>
      <c r="S1227" t="s">
        <v>12200</v>
      </c>
      <c r="T1227" t="s">
        <v>12201</v>
      </c>
      <c r="U1227" t="s">
        <v>10313</v>
      </c>
      <c r="V1227" t="s">
        <v>80</v>
      </c>
      <c r="W1227" t="s">
        <v>6234</v>
      </c>
      <c r="X1227" t="s">
        <v>12202</v>
      </c>
      <c r="Y1227" t="s">
        <v>80</v>
      </c>
    </row>
    <row r="1228" spans="1:25">
      <c r="A1228" t="s">
        <v>12203</v>
      </c>
      <c r="B1228" t="s">
        <v>5781</v>
      </c>
      <c r="C1228" t="s">
        <v>63</v>
      </c>
      <c r="D1228" t="s">
        <v>12204</v>
      </c>
      <c r="E1228" t="s">
        <v>12205</v>
      </c>
      <c r="F1228" t="s">
        <v>12206</v>
      </c>
      <c r="G1228" t="s">
        <v>15</v>
      </c>
      <c r="H1228" t="s">
        <v>6279</v>
      </c>
      <c r="I1228" t="s">
        <v>93</v>
      </c>
      <c r="J1228" t="s">
        <v>1047</v>
      </c>
      <c r="K1228" t="s">
        <v>2117</v>
      </c>
      <c r="L1228" t="s">
        <v>77</v>
      </c>
      <c r="M1228" t="s">
        <v>296</v>
      </c>
      <c r="N1228" t="s">
        <v>1091</v>
      </c>
      <c r="O1228" t="s">
        <v>310</v>
      </c>
      <c r="P1228" t="s">
        <v>113</v>
      </c>
      <c r="Q1228" t="s">
        <v>82</v>
      </c>
      <c r="R1228" t="s">
        <v>12207</v>
      </c>
      <c r="S1228" t="s">
        <v>12208</v>
      </c>
      <c r="T1228" t="s">
        <v>726</v>
      </c>
      <c r="U1228" t="s">
        <v>1091</v>
      </c>
      <c r="V1228" t="s">
        <v>80</v>
      </c>
      <c r="W1228" t="s">
        <v>80</v>
      </c>
      <c r="X1228" t="s">
        <v>12209</v>
      </c>
      <c r="Y1228" t="s">
        <v>12210</v>
      </c>
    </row>
    <row r="1229" spans="1:25">
      <c r="A1229" t="s">
        <v>12211</v>
      </c>
      <c r="B1229" t="s">
        <v>5781</v>
      </c>
      <c r="C1229" t="s">
        <v>63</v>
      </c>
      <c r="D1229" t="s">
        <v>12212</v>
      </c>
      <c r="E1229" t="s">
        <v>12213</v>
      </c>
      <c r="F1229" t="s">
        <v>12214</v>
      </c>
      <c r="G1229" t="s">
        <v>15</v>
      </c>
      <c r="H1229" t="s">
        <v>12215</v>
      </c>
      <c r="I1229" t="s">
        <v>93</v>
      </c>
      <c r="J1229" t="s">
        <v>12216</v>
      </c>
      <c r="K1229" t="s">
        <v>12217</v>
      </c>
      <c r="L1229" t="s">
        <v>77</v>
      </c>
      <c r="M1229" t="s">
        <v>12218</v>
      </c>
      <c r="N1229" t="s">
        <v>1649</v>
      </c>
      <c r="O1229" t="s">
        <v>98</v>
      </c>
      <c r="P1229" t="s">
        <v>81</v>
      </c>
      <c r="Q1229" t="s">
        <v>201</v>
      </c>
      <c r="R1229" t="s">
        <v>12219</v>
      </c>
      <c r="S1229" t="s">
        <v>12220</v>
      </c>
      <c r="T1229" t="s">
        <v>80</v>
      </c>
      <c r="U1229" t="s">
        <v>80</v>
      </c>
      <c r="V1229" t="s">
        <v>80</v>
      </c>
      <c r="W1229" t="s">
        <v>80</v>
      </c>
      <c r="X1229" t="s">
        <v>12221</v>
      </c>
      <c r="Y1229" t="s">
        <v>80</v>
      </c>
    </row>
    <row r="1230" spans="1:25">
      <c r="A1230" t="s">
        <v>12222</v>
      </c>
      <c r="B1230" t="s">
        <v>5781</v>
      </c>
      <c r="C1230" t="s">
        <v>63</v>
      </c>
      <c r="D1230" t="s">
        <v>12223</v>
      </c>
      <c r="E1230" t="s">
        <v>12224</v>
      </c>
      <c r="F1230" t="s">
        <v>12225</v>
      </c>
      <c r="G1230" t="s">
        <v>15</v>
      </c>
      <c r="H1230" t="s">
        <v>12226</v>
      </c>
      <c r="I1230" t="s">
        <v>93</v>
      </c>
      <c r="J1230" t="s">
        <v>4793</v>
      </c>
      <c r="K1230" t="s">
        <v>12227</v>
      </c>
      <c r="L1230" t="s">
        <v>125</v>
      </c>
      <c r="M1230" t="s">
        <v>419</v>
      </c>
      <c r="N1230" t="s">
        <v>12228</v>
      </c>
      <c r="O1230" t="s">
        <v>310</v>
      </c>
      <c r="P1230" t="s">
        <v>113</v>
      </c>
      <c r="Q1230" t="s">
        <v>82</v>
      </c>
      <c r="R1230" t="s">
        <v>80</v>
      </c>
      <c r="S1230" t="s">
        <v>12229</v>
      </c>
      <c r="T1230" t="s">
        <v>80</v>
      </c>
      <c r="U1230" t="s">
        <v>80</v>
      </c>
      <c r="V1230" t="s">
        <v>80</v>
      </c>
      <c r="W1230" t="s">
        <v>80</v>
      </c>
      <c r="X1230" t="s">
        <v>12230</v>
      </c>
      <c r="Y1230" t="s">
        <v>80</v>
      </c>
    </row>
    <row r="1231" spans="1:25">
      <c r="A1231" t="s">
        <v>12231</v>
      </c>
      <c r="B1231" t="s">
        <v>5781</v>
      </c>
      <c r="C1231" t="s">
        <v>63</v>
      </c>
      <c r="D1231" t="s">
        <v>12232</v>
      </c>
      <c r="E1231" t="s">
        <v>12233</v>
      </c>
      <c r="F1231" t="s">
        <v>12234</v>
      </c>
      <c r="G1231" t="s">
        <v>15</v>
      </c>
      <c r="H1231" t="s">
        <v>7279</v>
      </c>
      <c r="I1231" t="s">
        <v>93</v>
      </c>
      <c r="J1231" t="s">
        <v>12235</v>
      </c>
      <c r="K1231" t="s">
        <v>6387</v>
      </c>
      <c r="L1231" t="s">
        <v>77</v>
      </c>
      <c r="M1231" t="s">
        <v>12236</v>
      </c>
      <c r="N1231" t="s">
        <v>708</v>
      </c>
      <c r="O1231" t="s">
        <v>80</v>
      </c>
      <c r="P1231" t="s">
        <v>113</v>
      </c>
      <c r="Q1231" t="s">
        <v>82</v>
      </c>
      <c r="R1231" t="s">
        <v>80</v>
      </c>
      <c r="S1231" t="s">
        <v>12237</v>
      </c>
      <c r="T1231" t="s">
        <v>80</v>
      </c>
      <c r="U1231" t="s">
        <v>80</v>
      </c>
      <c r="V1231" t="s">
        <v>80</v>
      </c>
      <c r="W1231" t="s">
        <v>80</v>
      </c>
      <c r="X1231" t="s">
        <v>12238</v>
      </c>
      <c r="Y1231" t="s">
        <v>12239</v>
      </c>
    </row>
    <row r="1232" spans="1:25">
      <c r="A1232" t="s">
        <v>12240</v>
      </c>
      <c r="B1232" t="s">
        <v>5781</v>
      </c>
      <c r="C1232" t="s">
        <v>63</v>
      </c>
      <c r="D1232" t="s">
        <v>12241</v>
      </c>
      <c r="E1232" t="s">
        <v>12242</v>
      </c>
      <c r="F1232" t="s">
        <v>12243</v>
      </c>
      <c r="G1232" t="s">
        <v>15</v>
      </c>
      <c r="H1232" t="s">
        <v>3520</v>
      </c>
      <c r="I1232" t="s">
        <v>93</v>
      </c>
      <c r="J1232" t="s">
        <v>373</v>
      </c>
      <c r="K1232" t="s">
        <v>2117</v>
      </c>
      <c r="L1232" t="s">
        <v>125</v>
      </c>
      <c r="M1232" t="s">
        <v>12244</v>
      </c>
      <c r="N1232" t="s">
        <v>1347</v>
      </c>
      <c r="O1232" t="s">
        <v>80</v>
      </c>
      <c r="P1232" t="s">
        <v>942</v>
      </c>
      <c r="Q1232" t="s">
        <v>142</v>
      </c>
      <c r="R1232" t="s">
        <v>12245</v>
      </c>
      <c r="S1232" t="s">
        <v>12246</v>
      </c>
      <c r="T1232" t="s">
        <v>80</v>
      </c>
      <c r="U1232" t="s">
        <v>80</v>
      </c>
      <c r="V1232" t="s">
        <v>4556</v>
      </c>
      <c r="W1232" t="s">
        <v>80</v>
      </c>
      <c r="X1232" t="s">
        <v>12247</v>
      </c>
      <c r="Y1232" t="s">
        <v>12248</v>
      </c>
    </row>
    <row r="1233" spans="1:25">
      <c r="A1233" t="s">
        <v>12249</v>
      </c>
      <c r="B1233" t="s">
        <v>5781</v>
      </c>
      <c r="C1233" t="s">
        <v>63</v>
      </c>
      <c r="D1233" t="s">
        <v>12250</v>
      </c>
      <c r="E1233" t="s">
        <v>12251</v>
      </c>
      <c r="F1233" t="s">
        <v>12252</v>
      </c>
      <c r="G1233" t="s">
        <v>15</v>
      </c>
      <c r="H1233" t="s">
        <v>12253</v>
      </c>
      <c r="I1233" t="s">
        <v>93</v>
      </c>
      <c r="J1233" t="s">
        <v>4171</v>
      </c>
      <c r="K1233" t="s">
        <v>12254</v>
      </c>
      <c r="L1233" t="s">
        <v>77</v>
      </c>
      <c r="M1233" t="s">
        <v>12255</v>
      </c>
      <c r="N1233" t="s">
        <v>12256</v>
      </c>
      <c r="O1233" t="s">
        <v>80</v>
      </c>
      <c r="P1233" t="s">
        <v>113</v>
      </c>
      <c r="Q1233" t="s">
        <v>142</v>
      </c>
      <c r="R1233" t="s">
        <v>80</v>
      </c>
      <c r="S1233" t="s">
        <v>12257</v>
      </c>
      <c r="T1233" t="s">
        <v>612</v>
      </c>
      <c r="U1233" t="s">
        <v>12258</v>
      </c>
      <c r="V1233" t="s">
        <v>12259</v>
      </c>
      <c r="W1233" t="s">
        <v>80</v>
      </c>
      <c r="X1233" t="s">
        <v>12260</v>
      </c>
      <c r="Y1233" t="s">
        <v>80</v>
      </c>
    </row>
    <row r="1234" spans="1:25">
      <c r="A1234" t="s">
        <v>12261</v>
      </c>
      <c r="B1234" t="s">
        <v>5781</v>
      </c>
      <c r="C1234" t="s">
        <v>63</v>
      </c>
      <c r="D1234" t="s">
        <v>12262</v>
      </c>
      <c r="E1234" t="s">
        <v>12263</v>
      </c>
      <c r="F1234" t="s">
        <v>12264</v>
      </c>
      <c r="G1234" t="s">
        <v>15</v>
      </c>
      <c r="H1234" t="s">
        <v>12265</v>
      </c>
      <c r="I1234" t="s">
        <v>93</v>
      </c>
      <c r="J1234" t="s">
        <v>94</v>
      </c>
      <c r="K1234" t="s">
        <v>6387</v>
      </c>
      <c r="L1234" t="s">
        <v>77</v>
      </c>
      <c r="M1234" t="s">
        <v>10157</v>
      </c>
      <c r="N1234" t="s">
        <v>1484</v>
      </c>
      <c r="O1234" t="s">
        <v>7423</v>
      </c>
      <c r="P1234" t="s">
        <v>81</v>
      </c>
      <c r="Q1234" t="s">
        <v>82</v>
      </c>
      <c r="R1234" t="s">
        <v>12266</v>
      </c>
      <c r="S1234" t="s">
        <v>12267</v>
      </c>
      <c r="T1234" t="s">
        <v>204</v>
      </c>
      <c r="U1234" t="s">
        <v>1484</v>
      </c>
      <c r="V1234" t="s">
        <v>94</v>
      </c>
      <c r="W1234" t="s">
        <v>6234</v>
      </c>
      <c r="X1234" t="s">
        <v>12268</v>
      </c>
      <c r="Y1234" t="s">
        <v>12269</v>
      </c>
    </row>
    <row r="1235" spans="1:25">
      <c r="A1235" t="s">
        <v>12270</v>
      </c>
      <c r="B1235" t="s">
        <v>5781</v>
      </c>
      <c r="C1235" t="s">
        <v>63</v>
      </c>
      <c r="D1235" t="s">
        <v>12271</v>
      </c>
      <c r="E1235" t="s">
        <v>12272</v>
      </c>
      <c r="F1235" t="s">
        <v>12273</v>
      </c>
      <c r="G1235" t="s">
        <v>31</v>
      </c>
      <c r="H1235" t="s">
        <v>12274</v>
      </c>
      <c r="I1235" t="s">
        <v>93</v>
      </c>
      <c r="J1235" t="s">
        <v>12275</v>
      </c>
      <c r="K1235" t="s">
        <v>6387</v>
      </c>
      <c r="L1235" t="s">
        <v>77</v>
      </c>
      <c r="M1235" t="s">
        <v>1077</v>
      </c>
      <c r="N1235" t="s">
        <v>3956</v>
      </c>
      <c r="O1235" t="s">
        <v>254</v>
      </c>
      <c r="P1235" t="s">
        <v>113</v>
      </c>
      <c r="Q1235" t="s">
        <v>142</v>
      </c>
      <c r="R1235" t="s">
        <v>12276</v>
      </c>
      <c r="S1235" t="s">
        <v>12277</v>
      </c>
      <c r="T1235" t="s">
        <v>7105</v>
      </c>
      <c r="U1235" t="s">
        <v>12278</v>
      </c>
      <c r="V1235" t="s">
        <v>932</v>
      </c>
      <c r="W1235" t="s">
        <v>80</v>
      </c>
      <c r="X1235" t="s">
        <v>12279</v>
      </c>
      <c r="Y1235" t="s">
        <v>80</v>
      </c>
    </row>
    <row r="1236" spans="1:25">
      <c r="A1236" t="s">
        <v>12280</v>
      </c>
      <c r="B1236" t="s">
        <v>5781</v>
      </c>
      <c r="C1236" t="s">
        <v>63</v>
      </c>
      <c r="D1236" t="s">
        <v>12281</v>
      </c>
      <c r="E1236" t="s">
        <v>4159</v>
      </c>
      <c r="F1236" t="s">
        <v>12282</v>
      </c>
      <c r="G1236" t="s">
        <v>15</v>
      </c>
      <c r="H1236" t="s">
        <v>12283</v>
      </c>
      <c r="I1236" t="s">
        <v>74</v>
      </c>
      <c r="J1236" t="s">
        <v>12284</v>
      </c>
      <c r="K1236" t="s">
        <v>12285</v>
      </c>
      <c r="L1236" t="s">
        <v>125</v>
      </c>
      <c r="M1236" t="s">
        <v>12286</v>
      </c>
      <c r="N1236" t="s">
        <v>438</v>
      </c>
      <c r="O1236" t="s">
        <v>310</v>
      </c>
      <c r="P1236" t="s">
        <v>81</v>
      </c>
      <c r="Q1236" t="s">
        <v>99</v>
      </c>
      <c r="R1236" t="s">
        <v>12287</v>
      </c>
      <c r="S1236" t="s">
        <v>12288</v>
      </c>
      <c r="T1236" t="s">
        <v>12150</v>
      </c>
      <c r="U1236" t="s">
        <v>2909</v>
      </c>
      <c r="V1236" t="s">
        <v>12289</v>
      </c>
      <c r="W1236" t="s">
        <v>12290</v>
      </c>
      <c r="X1236" t="s">
        <v>12291</v>
      </c>
      <c r="Y1236" t="s">
        <v>12292</v>
      </c>
    </row>
    <row r="1237" ht="409.5" spans="1:25">
      <c r="A1237" t="s">
        <v>12293</v>
      </c>
      <c r="B1237" t="s">
        <v>5781</v>
      </c>
      <c r="C1237" t="s">
        <v>63</v>
      </c>
      <c r="D1237" t="s">
        <v>12294</v>
      </c>
      <c r="E1237" t="s">
        <v>2861</v>
      </c>
      <c r="F1237" t="s">
        <v>12295</v>
      </c>
      <c r="G1237" t="s">
        <v>31</v>
      </c>
      <c r="H1237" t="s">
        <v>12296</v>
      </c>
      <c r="I1237" t="s">
        <v>93</v>
      </c>
      <c r="J1237" t="s">
        <v>12297</v>
      </c>
      <c r="K1237" t="s">
        <v>12298</v>
      </c>
      <c r="L1237" t="s">
        <v>77</v>
      </c>
      <c r="M1237" t="s">
        <v>1583</v>
      </c>
      <c r="N1237" t="s">
        <v>7033</v>
      </c>
      <c r="O1237" t="s">
        <v>80</v>
      </c>
      <c r="P1237" t="s">
        <v>113</v>
      </c>
      <c r="Q1237" t="s">
        <v>82</v>
      </c>
      <c r="R1237" t="s">
        <v>12299</v>
      </c>
      <c r="S1237" t="s">
        <v>12300</v>
      </c>
      <c r="T1237" t="s">
        <v>12301</v>
      </c>
      <c r="U1237" t="s">
        <v>4338</v>
      </c>
      <c r="V1237" t="s">
        <v>380</v>
      </c>
      <c r="W1237" t="s">
        <v>12302</v>
      </c>
      <c r="X1237" t="s">
        <v>12303</v>
      </c>
      <c r="Y1237" s="1" t="s">
        <v>12304</v>
      </c>
    </row>
    <row r="1238" spans="1:25">
      <c r="A1238" t="s">
        <v>12305</v>
      </c>
      <c r="B1238" t="s">
        <v>5781</v>
      </c>
      <c r="C1238" t="s">
        <v>63</v>
      </c>
      <c r="D1238" t="s">
        <v>12306</v>
      </c>
      <c r="E1238" t="s">
        <v>12307</v>
      </c>
      <c r="F1238" t="s">
        <v>12308</v>
      </c>
      <c r="G1238" t="s">
        <v>15</v>
      </c>
      <c r="H1238" t="s">
        <v>12309</v>
      </c>
      <c r="I1238" t="s">
        <v>93</v>
      </c>
      <c r="J1238" t="s">
        <v>2551</v>
      </c>
      <c r="K1238" t="s">
        <v>2117</v>
      </c>
      <c r="L1238" t="s">
        <v>77</v>
      </c>
      <c r="M1238" t="s">
        <v>12310</v>
      </c>
      <c r="N1238" t="s">
        <v>233</v>
      </c>
      <c r="O1238" t="s">
        <v>8547</v>
      </c>
      <c r="P1238" t="s">
        <v>113</v>
      </c>
      <c r="Q1238" t="s">
        <v>82</v>
      </c>
      <c r="R1238" t="s">
        <v>12311</v>
      </c>
      <c r="S1238" t="s">
        <v>12310</v>
      </c>
      <c r="T1238" t="s">
        <v>12312</v>
      </c>
      <c r="U1238" t="s">
        <v>1008</v>
      </c>
      <c r="V1238" t="s">
        <v>932</v>
      </c>
      <c r="W1238" t="s">
        <v>12313</v>
      </c>
      <c r="X1238" t="s">
        <v>12314</v>
      </c>
      <c r="Y1238" t="s">
        <v>12315</v>
      </c>
    </row>
    <row r="1239" spans="1:25">
      <c r="A1239" t="s">
        <v>12316</v>
      </c>
      <c r="B1239" t="s">
        <v>5781</v>
      </c>
      <c r="C1239" t="s">
        <v>63</v>
      </c>
      <c r="D1239" t="s">
        <v>12317</v>
      </c>
      <c r="E1239" t="s">
        <v>12318</v>
      </c>
      <c r="F1239" t="s">
        <v>12319</v>
      </c>
      <c r="G1239" t="s">
        <v>15</v>
      </c>
      <c r="H1239" t="s">
        <v>12320</v>
      </c>
      <c r="I1239" t="s">
        <v>93</v>
      </c>
      <c r="J1239" t="s">
        <v>12321</v>
      </c>
      <c r="K1239" t="s">
        <v>2117</v>
      </c>
      <c r="L1239" t="s">
        <v>125</v>
      </c>
      <c r="M1239" t="s">
        <v>643</v>
      </c>
      <c r="N1239" t="s">
        <v>141</v>
      </c>
      <c r="O1239" t="s">
        <v>80</v>
      </c>
      <c r="P1239" t="s">
        <v>113</v>
      </c>
      <c r="Q1239" t="s">
        <v>114</v>
      </c>
      <c r="R1239" t="s">
        <v>80</v>
      </c>
      <c r="S1239" t="s">
        <v>12322</v>
      </c>
      <c r="T1239" t="s">
        <v>80</v>
      </c>
      <c r="U1239" t="s">
        <v>80</v>
      </c>
      <c r="V1239" t="s">
        <v>12323</v>
      </c>
      <c r="W1239" t="s">
        <v>12324</v>
      </c>
      <c r="X1239" t="s">
        <v>12325</v>
      </c>
      <c r="Y1239" t="s">
        <v>12326</v>
      </c>
    </row>
    <row r="1240" spans="1:25">
      <c r="A1240" t="s">
        <v>12327</v>
      </c>
      <c r="B1240" t="s">
        <v>5781</v>
      </c>
      <c r="C1240" t="s">
        <v>63</v>
      </c>
      <c r="D1240" t="s">
        <v>12328</v>
      </c>
      <c r="E1240" t="s">
        <v>12329</v>
      </c>
      <c r="F1240" t="s">
        <v>12330</v>
      </c>
      <c r="G1240" t="s">
        <v>15</v>
      </c>
      <c r="H1240" t="s">
        <v>12331</v>
      </c>
      <c r="I1240" t="s">
        <v>93</v>
      </c>
      <c r="J1240" t="s">
        <v>12332</v>
      </c>
      <c r="K1240" t="s">
        <v>12333</v>
      </c>
      <c r="L1240" t="s">
        <v>77</v>
      </c>
      <c r="M1240" t="s">
        <v>1077</v>
      </c>
      <c r="N1240" t="s">
        <v>12334</v>
      </c>
      <c r="O1240" t="s">
        <v>80</v>
      </c>
      <c r="P1240" t="s">
        <v>81</v>
      </c>
      <c r="Q1240" t="s">
        <v>82</v>
      </c>
      <c r="R1240" t="s">
        <v>80</v>
      </c>
      <c r="S1240" t="s">
        <v>4738</v>
      </c>
      <c r="T1240" t="s">
        <v>80</v>
      </c>
      <c r="U1240" t="s">
        <v>80</v>
      </c>
      <c r="V1240" t="s">
        <v>80</v>
      </c>
      <c r="W1240" t="s">
        <v>80</v>
      </c>
      <c r="X1240" t="s">
        <v>12335</v>
      </c>
      <c r="Y1240" t="s">
        <v>12336</v>
      </c>
    </row>
    <row r="1241" spans="1:25">
      <c r="A1241" t="s">
        <v>12337</v>
      </c>
      <c r="B1241" t="s">
        <v>5781</v>
      </c>
      <c r="C1241" t="s">
        <v>63</v>
      </c>
      <c r="D1241" t="s">
        <v>12338</v>
      </c>
      <c r="E1241" t="s">
        <v>12339</v>
      </c>
      <c r="F1241" t="s">
        <v>12340</v>
      </c>
      <c r="G1241" t="s">
        <v>15</v>
      </c>
      <c r="H1241" t="s">
        <v>6090</v>
      </c>
      <c r="I1241" t="s">
        <v>93</v>
      </c>
      <c r="J1241" t="s">
        <v>94</v>
      </c>
      <c r="K1241" t="s">
        <v>6234</v>
      </c>
      <c r="L1241" t="s">
        <v>609</v>
      </c>
      <c r="M1241" t="s">
        <v>12341</v>
      </c>
      <c r="N1241" t="s">
        <v>127</v>
      </c>
      <c r="O1241" t="s">
        <v>80</v>
      </c>
      <c r="P1241" t="s">
        <v>81</v>
      </c>
      <c r="Q1241" t="s">
        <v>142</v>
      </c>
      <c r="R1241" t="s">
        <v>80</v>
      </c>
      <c r="S1241" t="s">
        <v>12342</v>
      </c>
      <c r="T1241" t="s">
        <v>12301</v>
      </c>
      <c r="U1241" t="s">
        <v>1895</v>
      </c>
      <c r="V1241" t="s">
        <v>12343</v>
      </c>
      <c r="W1241" t="s">
        <v>12344</v>
      </c>
      <c r="X1241" t="s">
        <v>12345</v>
      </c>
      <c r="Y1241" t="s">
        <v>12346</v>
      </c>
    </row>
    <row r="1242" spans="1:25">
      <c r="A1242" t="s">
        <v>12347</v>
      </c>
      <c r="B1242" t="s">
        <v>5781</v>
      </c>
      <c r="C1242" t="s">
        <v>63</v>
      </c>
      <c r="D1242" t="s">
        <v>12348</v>
      </c>
      <c r="E1242" t="s">
        <v>12349</v>
      </c>
      <c r="F1242" t="s">
        <v>12350</v>
      </c>
      <c r="G1242" t="s">
        <v>31</v>
      </c>
      <c r="H1242" t="s">
        <v>12351</v>
      </c>
      <c r="I1242" t="s">
        <v>93</v>
      </c>
      <c r="J1242" t="s">
        <v>3695</v>
      </c>
      <c r="K1242" t="s">
        <v>6234</v>
      </c>
      <c r="L1242" t="s">
        <v>77</v>
      </c>
      <c r="M1242" t="s">
        <v>296</v>
      </c>
      <c r="N1242" t="s">
        <v>258</v>
      </c>
      <c r="O1242" t="s">
        <v>677</v>
      </c>
      <c r="P1242" t="s">
        <v>81</v>
      </c>
      <c r="Q1242" t="s">
        <v>82</v>
      </c>
      <c r="R1242" t="s">
        <v>12352</v>
      </c>
      <c r="S1242" t="s">
        <v>12353</v>
      </c>
      <c r="T1242" t="s">
        <v>12354</v>
      </c>
      <c r="U1242" t="s">
        <v>2397</v>
      </c>
      <c r="V1242" t="s">
        <v>932</v>
      </c>
      <c r="W1242" t="s">
        <v>6234</v>
      </c>
      <c r="X1242" t="s">
        <v>12355</v>
      </c>
      <c r="Y1242" t="s">
        <v>12356</v>
      </c>
    </row>
    <row r="1243" spans="1:25">
      <c r="A1243" t="s">
        <v>12357</v>
      </c>
      <c r="B1243" t="s">
        <v>5781</v>
      </c>
      <c r="C1243" t="s">
        <v>63</v>
      </c>
      <c r="D1243" t="s">
        <v>12358</v>
      </c>
      <c r="E1243" t="s">
        <v>12359</v>
      </c>
      <c r="F1243" t="s">
        <v>12360</v>
      </c>
      <c r="G1243" t="s">
        <v>15</v>
      </c>
      <c r="H1243" t="s">
        <v>12361</v>
      </c>
      <c r="I1243" t="s">
        <v>93</v>
      </c>
      <c r="J1243" t="s">
        <v>447</v>
      </c>
      <c r="K1243" t="s">
        <v>2117</v>
      </c>
      <c r="L1243" t="s">
        <v>77</v>
      </c>
      <c r="M1243" t="s">
        <v>1544</v>
      </c>
      <c r="N1243" t="s">
        <v>258</v>
      </c>
      <c r="O1243" t="s">
        <v>677</v>
      </c>
      <c r="P1243" t="s">
        <v>81</v>
      </c>
      <c r="Q1243" t="s">
        <v>82</v>
      </c>
      <c r="R1243" t="s">
        <v>12362</v>
      </c>
      <c r="S1243" t="s">
        <v>12363</v>
      </c>
      <c r="T1243" t="s">
        <v>12129</v>
      </c>
      <c r="U1243" t="s">
        <v>9265</v>
      </c>
      <c r="V1243" t="s">
        <v>12364</v>
      </c>
      <c r="W1243" t="s">
        <v>172</v>
      </c>
      <c r="X1243" t="s">
        <v>12365</v>
      </c>
      <c r="Y1243" t="s">
        <v>12366</v>
      </c>
    </row>
    <row r="1244" spans="1:25">
      <c r="A1244" t="s">
        <v>12367</v>
      </c>
      <c r="B1244" t="s">
        <v>5781</v>
      </c>
      <c r="C1244" t="s">
        <v>63</v>
      </c>
      <c r="D1244" t="s">
        <v>12368</v>
      </c>
      <c r="E1244" t="s">
        <v>12369</v>
      </c>
      <c r="F1244" t="s">
        <v>12370</v>
      </c>
      <c r="G1244" t="s">
        <v>15</v>
      </c>
      <c r="H1244" t="s">
        <v>12371</v>
      </c>
      <c r="I1244" t="s">
        <v>93</v>
      </c>
      <c r="J1244" t="s">
        <v>12372</v>
      </c>
      <c r="K1244" t="s">
        <v>12373</v>
      </c>
      <c r="L1244" t="s">
        <v>125</v>
      </c>
      <c r="M1244" t="s">
        <v>12374</v>
      </c>
      <c r="N1244" t="s">
        <v>12375</v>
      </c>
      <c r="O1244" t="s">
        <v>80</v>
      </c>
      <c r="P1244" t="s">
        <v>81</v>
      </c>
      <c r="Q1244" t="s">
        <v>142</v>
      </c>
      <c r="R1244" t="s">
        <v>80</v>
      </c>
      <c r="S1244" t="s">
        <v>12376</v>
      </c>
      <c r="T1244" t="s">
        <v>80</v>
      </c>
      <c r="U1244" t="s">
        <v>80</v>
      </c>
      <c r="V1244" t="s">
        <v>80</v>
      </c>
      <c r="W1244" t="s">
        <v>80</v>
      </c>
      <c r="X1244" t="s">
        <v>12377</v>
      </c>
      <c r="Y1244" t="s">
        <v>80</v>
      </c>
    </row>
    <row r="1245" spans="1:25">
      <c r="A1245" t="s">
        <v>12378</v>
      </c>
      <c r="B1245" t="s">
        <v>5781</v>
      </c>
      <c r="C1245" t="s">
        <v>63</v>
      </c>
      <c r="D1245" t="s">
        <v>12379</v>
      </c>
      <c r="E1245" t="s">
        <v>12380</v>
      </c>
      <c r="F1245" t="s">
        <v>12381</v>
      </c>
      <c r="G1245" t="s">
        <v>15</v>
      </c>
      <c r="H1245" t="s">
        <v>8108</v>
      </c>
      <c r="I1245" t="s">
        <v>93</v>
      </c>
      <c r="J1245" t="s">
        <v>1429</v>
      </c>
      <c r="K1245" t="s">
        <v>6387</v>
      </c>
      <c r="L1245" t="s">
        <v>77</v>
      </c>
      <c r="M1245" t="s">
        <v>990</v>
      </c>
      <c r="N1245" t="s">
        <v>1408</v>
      </c>
      <c r="O1245" t="s">
        <v>310</v>
      </c>
      <c r="P1245" t="s">
        <v>200</v>
      </c>
      <c r="Q1245" t="s">
        <v>201</v>
      </c>
      <c r="R1245" t="s">
        <v>80</v>
      </c>
      <c r="S1245" t="s">
        <v>12382</v>
      </c>
      <c r="T1245" t="s">
        <v>80</v>
      </c>
      <c r="U1245" t="s">
        <v>80</v>
      </c>
      <c r="V1245" t="s">
        <v>80</v>
      </c>
      <c r="W1245" t="s">
        <v>80</v>
      </c>
      <c r="X1245" t="s">
        <v>12383</v>
      </c>
      <c r="Y1245" t="s">
        <v>80</v>
      </c>
    </row>
    <row r="1246" spans="1:25">
      <c r="A1246" t="s">
        <v>12384</v>
      </c>
      <c r="B1246" t="s">
        <v>5781</v>
      </c>
      <c r="C1246" t="s">
        <v>63</v>
      </c>
      <c r="D1246" t="s">
        <v>12385</v>
      </c>
      <c r="E1246" t="s">
        <v>12386</v>
      </c>
      <c r="F1246" t="s">
        <v>12387</v>
      </c>
      <c r="G1246" t="s">
        <v>15</v>
      </c>
      <c r="H1246" t="s">
        <v>12388</v>
      </c>
      <c r="I1246" t="s">
        <v>93</v>
      </c>
      <c r="J1246" t="s">
        <v>3680</v>
      </c>
      <c r="K1246" t="s">
        <v>9251</v>
      </c>
      <c r="L1246" t="s">
        <v>125</v>
      </c>
      <c r="M1246" t="s">
        <v>335</v>
      </c>
      <c r="N1246" t="s">
        <v>253</v>
      </c>
      <c r="O1246" t="s">
        <v>450</v>
      </c>
      <c r="P1246" t="s">
        <v>81</v>
      </c>
      <c r="Q1246" t="s">
        <v>201</v>
      </c>
      <c r="R1246" t="s">
        <v>12389</v>
      </c>
      <c r="S1246" t="s">
        <v>1290</v>
      </c>
      <c r="T1246" t="s">
        <v>12312</v>
      </c>
      <c r="U1246" t="s">
        <v>6699</v>
      </c>
      <c r="V1246" t="s">
        <v>80</v>
      </c>
      <c r="W1246" t="s">
        <v>6272</v>
      </c>
      <c r="X1246" t="s">
        <v>12390</v>
      </c>
      <c r="Y1246" t="s">
        <v>80</v>
      </c>
    </row>
    <row r="1247" spans="1:25">
      <c r="A1247" t="s">
        <v>12391</v>
      </c>
      <c r="B1247" t="s">
        <v>5781</v>
      </c>
      <c r="C1247" t="s">
        <v>63</v>
      </c>
      <c r="D1247" t="s">
        <v>12392</v>
      </c>
      <c r="E1247" t="s">
        <v>12393</v>
      </c>
      <c r="F1247" t="s">
        <v>12394</v>
      </c>
      <c r="G1247" t="s">
        <v>15</v>
      </c>
      <c r="H1247" t="s">
        <v>12395</v>
      </c>
      <c r="I1247" t="s">
        <v>93</v>
      </c>
      <c r="J1247" t="s">
        <v>12396</v>
      </c>
      <c r="K1247" t="s">
        <v>12397</v>
      </c>
      <c r="L1247" t="s">
        <v>77</v>
      </c>
      <c r="M1247" t="s">
        <v>308</v>
      </c>
      <c r="N1247" t="s">
        <v>9980</v>
      </c>
      <c r="O1247" t="s">
        <v>310</v>
      </c>
      <c r="P1247" t="s">
        <v>81</v>
      </c>
      <c r="Q1247" t="s">
        <v>82</v>
      </c>
      <c r="R1247" t="s">
        <v>12398</v>
      </c>
      <c r="S1247" t="s">
        <v>12399</v>
      </c>
      <c r="T1247" t="s">
        <v>12170</v>
      </c>
      <c r="U1247" t="s">
        <v>12400</v>
      </c>
      <c r="V1247" t="s">
        <v>11852</v>
      </c>
      <c r="W1247" t="s">
        <v>12401</v>
      </c>
      <c r="X1247" t="s">
        <v>12402</v>
      </c>
      <c r="Y1247" t="s">
        <v>12403</v>
      </c>
    </row>
    <row r="1248" spans="1:25">
      <c r="A1248" t="s">
        <v>12404</v>
      </c>
      <c r="B1248" t="s">
        <v>5781</v>
      </c>
      <c r="C1248" t="s">
        <v>63</v>
      </c>
      <c r="D1248" t="s">
        <v>12405</v>
      </c>
      <c r="E1248" t="s">
        <v>12406</v>
      </c>
      <c r="F1248" t="s">
        <v>12407</v>
      </c>
      <c r="G1248" t="s">
        <v>31</v>
      </c>
      <c r="H1248" t="s">
        <v>12408</v>
      </c>
      <c r="I1248" t="s">
        <v>93</v>
      </c>
      <c r="J1248" t="s">
        <v>12409</v>
      </c>
      <c r="K1248" t="s">
        <v>6234</v>
      </c>
      <c r="L1248" t="s">
        <v>77</v>
      </c>
      <c r="M1248" t="s">
        <v>797</v>
      </c>
      <c r="N1248" t="s">
        <v>12410</v>
      </c>
      <c r="O1248" t="s">
        <v>80</v>
      </c>
      <c r="P1248" t="s">
        <v>81</v>
      </c>
      <c r="Q1248" t="s">
        <v>142</v>
      </c>
      <c r="R1248" t="s">
        <v>80</v>
      </c>
      <c r="S1248" t="s">
        <v>12411</v>
      </c>
      <c r="T1248" t="s">
        <v>80</v>
      </c>
      <c r="U1248" t="s">
        <v>80</v>
      </c>
      <c r="V1248" t="s">
        <v>80</v>
      </c>
      <c r="W1248" t="s">
        <v>80</v>
      </c>
      <c r="X1248" t="s">
        <v>12412</v>
      </c>
      <c r="Y1248" t="s">
        <v>12413</v>
      </c>
    </row>
    <row r="1249" spans="1:25">
      <c r="A1249" t="s">
        <v>12414</v>
      </c>
      <c r="B1249" t="s">
        <v>5781</v>
      </c>
      <c r="C1249" t="s">
        <v>63</v>
      </c>
      <c r="D1249" t="s">
        <v>12415</v>
      </c>
      <c r="E1249" t="s">
        <v>12416</v>
      </c>
      <c r="F1249" t="s">
        <v>12417</v>
      </c>
      <c r="G1249" t="s">
        <v>15</v>
      </c>
      <c r="H1249" t="s">
        <v>879</v>
      </c>
      <c r="I1249" t="s">
        <v>93</v>
      </c>
      <c r="J1249" t="s">
        <v>1363</v>
      </c>
      <c r="K1249" t="s">
        <v>2117</v>
      </c>
      <c r="L1249" t="s">
        <v>125</v>
      </c>
      <c r="M1249" t="s">
        <v>12418</v>
      </c>
      <c r="N1249" t="s">
        <v>258</v>
      </c>
      <c r="O1249" t="s">
        <v>12419</v>
      </c>
      <c r="P1249" t="s">
        <v>81</v>
      </c>
      <c r="Q1249" t="s">
        <v>99</v>
      </c>
      <c r="R1249" t="s">
        <v>12420</v>
      </c>
      <c r="S1249" t="s">
        <v>12421</v>
      </c>
      <c r="T1249" t="s">
        <v>12201</v>
      </c>
      <c r="U1249" t="s">
        <v>1008</v>
      </c>
      <c r="V1249" t="s">
        <v>12422</v>
      </c>
      <c r="W1249" t="s">
        <v>12423</v>
      </c>
      <c r="X1249" t="s">
        <v>12424</v>
      </c>
      <c r="Y1249" t="s">
        <v>12425</v>
      </c>
    </row>
    <row r="1250" spans="1:25">
      <c r="A1250" t="s">
        <v>12426</v>
      </c>
      <c r="B1250" t="s">
        <v>5781</v>
      </c>
      <c r="C1250" t="s">
        <v>63</v>
      </c>
      <c r="D1250" t="s">
        <v>12427</v>
      </c>
      <c r="E1250" t="s">
        <v>12428</v>
      </c>
      <c r="F1250" t="s">
        <v>12429</v>
      </c>
      <c r="G1250" t="s">
        <v>15</v>
      </c>
      <c r="H1250" t="s">
        <v>12430</v>
      </c>
      <c r="I1250" t="s">
        <v>93</v>
      </c>
      <c r="J1250" t="s">
        <v>12431</v>
      </c>
      <c r="K1250" t="s">
        <v>2117</v>
      </c>
      <c r="L1250" t="s">
        <v>125</v>
      </c>
      <c r="M1250" t="s">
        <v>242</v>
      </c>
      <c r="N1250" t="s">
        <v>11997</v>
      </c>
      <c r="O1250" t="s">
        <v>6748</v>
      </c>
      <c r="P1250" t="s">
        <v>81</v>
      </c>
      <c r="Q1250" t="s">
        <v>82</v>
      </c>
      <c r="R1250" t="s">
        <v>12432</v>
      </c>
      <c r="S1250" t="s">
        <v>12433</v>
      </c>
      <c r="T1250" t="s">
        <v>12434</v>
      </c>
      <c r="U1250" t="s">
        <v>80</v>
      </c>
      <c r="V1250" t="s">
        <v>5721</v>
      </c>
      <c r="W1250" t="s">
        <v>6234</v>
      </c>
      <c r="X1250" t="s">
        <v>12435</v>
      </c>
      <c r="Y1250" t="s">
        <v>80</v>
      </c>
    </row>
    <row r="1251" spans="1:25">
      <c r="A1251" t="s">
        <v>12436</v>
      </c>
      <c r="B1251" t="s">
        <v>5781</v>
      </c>
      <c r="C1251" t="s">
        <v>63</v>
      </c>
      <c r="D1251" t="s">
        <v>12437</v>
      </c>
      <c r="E1251" t="s">
        <v>12438</v>
      </c>
      <c r="F1251" t="s">
        <v>12439</v>
      </c>
      <c r="G1251" t="s">
        <v>15</v>
      </c>
      <c r="H1251" t="s">
        <v>817</v>
      </c>
      <c r="I1251" t="s">
        <v>93</v>
      </c>
      <c r="J1251" t="s">
        <v>346</v>
      </c>
      <c r="K1251" t="s">
        <v>12227</v>
      </c>
      <c r="L1251" t="s">
        <v>125</v>
      </c>
      <c r="M1251" t="s">
        <v>407</v>
      </c>
      <c r="N1251" t="s">
        <v>420</v>
      </c>
      <c r="O1251" t="s">
        <v>461</v>
      </c>
      <c r="P1251" t="s">
        <v>81</v>
      </c>
      <c r="Q1251" t="s">
        <v>142</v>
      </c>
      <c r="R1251" t="s">
        <v>12440</v>
      </c>
      <c r="S1251" t="s">
        <v>12441</v>
      </c>
      <c r="T1251" t="s">
        <v>12117</v>
      </c>
      <c r="U1251" t="s">
        <v>12442</v>
      </c>
      <c r="V1251" t="s">
        <v>12443</v>
      </c>
      <c r="W1251" t="s">
        <v>80</v>
      </c>
      <c r="X1251" t="s">
        <v>12444</v>
      </c>
      <c r="Y1251" t="s">
        <v>80</v>
      </c>
    </row>
    <row r="1252" spans="1:25">
      <c r="A1252" t="s">
        <v>12445</v>
      </c>
      <c r="B1252" t="s">
        <v>5781</v>
      </c>
      <c r="C1252" t="s">
        <v>63</v>
      </c>
      <c r="D1252" t="s">
        <v>12446</v>
      </c>
      <c r="E1252" t="s">
        <v>12447</v>
      </c>
      <c r="F1252" t="s">
        <v>12448</v>
      </c>
      <c r="G1252" t="s">
        <v>15</v>
      </c>
      <c r="H1252" t="s">
        <v>12449</v>
      </c>
      <c r="I1252" t="s">
        <v>93</v>
      </c>
      <c r="J1252" t="s">
        <v>447</v>
      </c>
      <c r="K1252" t="s">
        <v>9251</v>
      </c>
      <c r="L1252" t="s">
        <v>77</v>
      </c>
      <c r="M1252" t="s">
        <v>12450</v>
      </c>
      <c r="N1252" t="s">
        <v>243</v>
      </c>
      <c r="O1252" t="s">
        <v>677</v>
      </c>
      <c r="P1252" t="s">
        <v>81</v>
      </c>
      <c r="Q1252" t="s">
        <v>7758</v>
      </c>
      <c r="R1252" t="s">
        <v>12451</v>
      </c>
      <c r="S1252" t="s">
        <v>12452</v>
      </c>
      <c r="T1252" t="s">
        <v>12129</v>
      </c>
      <c r="U1252" t="s">
        <v>9265</v>
      </c>
      <c r="V1252" t="s">
        <v>1210</v>
      </c>
      <c r="W1252" t="s">
        <v>6234</v>
      </c>
      <c r="X1252" t="s">
        <v>12453</v>
      </c>
      <c r="Y1252" t="s">
        <v>12454</v>
      </c>
    </row>
    <row r="1253" spans="1:25">
      <c r="A1253" t="s">
        <v>12455</v>
      </c>
      <c r="B1253" t="s">
        <v>5781</v>
      </c>
      <c r="C1253" t="s">
        <v>63</v>
      </c>
      <c r="D1253" t="s">
        <v>12456</v>
      </c>
      <c r="E1253" t="s">
        <v>12457</v>
      </c>
      <c r="F1253" t="s">
        <v>12458</v>
      </c>
      <c r="G1253" t="s">
        <v>31</v>
      </c>
      <c r="H1253" t="s">
        <v>12459</v>
      </c>
      <c r="I1253" t="s">
        <v>93</v>
      </c>
      <c r="J1253" t="s">
        <v>432</v>
      </c>
      <c r="K1253" t="s">
        <v>6387</v>
      </c>
      <c r="L1253" t="s">
        <v>77</v>
      </c>
      <c r="M1253" t="s">
        <v>12460</v>
      </c>
      <c r="N1253" t="s">
        <v>1700</v>
      </c>
      <c r="O1253" t="s">
        <v>80</v>
      </c>
      <c r="P1253" t="s">
        <v>113</v>
      </c>
      <c r="Q1253" t="s">
        <v>114</v>
      </c>
      <c r="R1253" t="s">
        <v>80</v>
      </c>
      <c r="S1253" t="s">
        <v>12461</v>
      </c>
      <c r="T1253" t="s">
        <v>80</v>
      </c>
      <c r="U1253" t="s">
        <v>80</v>
      </c>
      <c r="V1253" t="s">
        <v>80</v>
      </c>
      <c r="W1253" t="s">
        <v>80</v>
      </c>
      <c r="X1253" t="s">
        <v>12462</v>
      </c>
      <c r="Y1253" t="s">
        <v>12463</v>
      </c>
    </row>
    <row r="1254" spans="1:25">
      <c r="A1254" t="s">
        <v>12464</v>
      </c>
      <c r="B1254" t="s">
        <v>5781</v>
      </c>
      <c r="C1254" t="s">
        <v>63</v>
      </c>
      <c r="D1254" t="s">
        <v>12465</v>
      </c>
      <c r="E1254" t="s">
        <v>12466</v>
      </c>
      <c r="F1254" t="s">
        <v>12467</v>
      </c>
      <c r="G1254" t="s">
        <v>15</v>
      </c>
      <c r="H1254" t="s">
        <v>12468</v>
      </c>
      <c r="I1254" t="s">
        <v>93</v>
      </c>
      <c r="J1254" t="s">
        <v>389</v>
      </c>
      <c r="K1254" t="s">
        <v>6387</v>
      </c>
      <c r="L1254" t="s">
        <v>77</v>
      </c>
      <c r="M1254" t="s">
        <v>12469</v>
      </c>
      <c r="N1254" t="s">
        <v>233</v>
      </c>
      <c r="O1254" t="s">
        <v>80</v>
      </c>
      <c r="P1254" t="s">
        <v>113</v>
      </c>
      <c r="Q1254" t="s">
        <v>82</v>
      </c>
      <c r="R1254" t="s">
        <v>80</v>
      </c>
      <c r="S1254" t="s">
        <v>12470</v>
      </c>
      <c r="T1254" t="s">
        <v>12471</v>
      </c>
      <c r="U1254" t="s">
        <v>218</v>
      </c>
      <c r="V1254" t="s">
        <v>12472</v>
      </c>
      <c r="W1254" t="s">
        <v>80</v>
      </c>
      <c r="X1254" t="s">
        <v>12473</v>
      </c>
      <c r="Y1254" t="s">
        <v>12474</v>
      </c>
    </row>
    <row r="1255" spans="1:25">
      <c r="A1255" t="s">
        <v>12475</v>
      </c>
      <c r="B1255" t="s">
        <v>5781</v>
      </c>
      <c r="C1255" t="s">
        <v>63</v>
      </c>
      <c r="D1255" t="s">
        <v>12476</v>
      </c>
      <c r="E1255" t="s">
        <v>12477</v>
      </c>
      <c r="F1255" t="s">
        <v>12478</v>
      </c>
      <c r="G1255" t="s">
        <v>31</v>
      </c>
      <c r="H1255" t="s">
        <v>12479</v>
      </c>
      <c r="I1255" t="s">
        <v>93</v>
      </c>
      <c r="J1255" t="s">
        <v>12480</v>
      </c>
      <c r="K1255" t="s">
        <v>6387</v>
      </c>
      <c r="L1255" t="s">
        <v>125</v>
      </c>
      <c r="M1255" t="s">
        <v>335</v>
      </c>
      <c r="N1255" t="s">
        <v>233</v>
      </c>
      <c r="O1255" t="s">
        <v>80</v>
      </c>
      <c r="P1255" t="s">
        <v>81</v>
      </c>
      <c r="Q1255" t="s">
        <v>142</v>
      </c>
      <c r="R1255" t="s">
        <v>80</v>
      </c>
      <c r="S1255" t="s">
        <v>12481</v>
      </c>
      <c r="T1255" t="s">
        <v>80</v>
      </c>
      <c r="U1255" t="s">
        <v>80</v>
      </c>
      <c r="V1255" t="s">
        <v>80</v>
      </c>
      <c r="W1255" t="s">
        <v>80</v>
      </c>
      <c r="X1255" t="s">
        <v>12482</v>
      </c>
      <c r="Y1255" t="s">
        <v>80</v>
      </c>
    </row>
    <row r="1256" spans="1:25">
      <c r="A1256" t="s">
        <v>12483</v>
      </c>
      <c r="B1256" t="s">
        <v>5781</v>
      </c>
      <c r="C1256" t="s">
        <v>63</v>
      </c>
      <c r="D1256" t="s">
        <v>12484</v>
      </c>
      <c r="E1256" t="s">
        <v>12485</v>
      </c>
      <c r="F1256" t="s">
        <v>12486</v>
      </c>
      <c r="G1256" t="s">
        <v>15</v>
      </c>
      <c r="H1256" t="s">
        <v>12487</v>
      </c>
      <c r="I1256" t="s">
        <v>93</v>
      </c>
      <c r="J1256" t="s">
        <v>1047</v>
      </c>
      <c r="K1256" t="s">
        <v>12488</v>
      </c>
      <c r="L1256" t="s">
        <v>125</v>
      </c>
      <c r="M1256" t="s">
        <v>12489</v>
      </c>
      <c r="N1256" t="s">
        <v>1091</v>
      </c>
      <c r="O1256" t="s">
        <v>310</v>
      </c>
      <c r="P1256" t="s">
        <v>113</v>
      </c>
      <c r="Q1256" t="s">
        <v>82</v>
      </c>
      <c r="R1256" t="s">
        <v>80</v>
      </c>
      <c r="S1256" t="s">
        <v>12490</v>
      </c>
      <c r="T1256" t="s">
        <v>3474</v>
      </c>
      <c r="U1256" t="s">
        <v>962</v>
      </c>
      <c r="V1256" t="s">
        <v>80</v>
      </c>
      <c r="W1256" t="s">
        <v>4306</v>
      </c>
      <c r="X1256" t="s">
        <v>12491</v>
      </c>
      <c r="Y1256" t="s">
        <v>80</v>
      </c>
    </row>
    <row r="1257" spans="1:25">
      <c r="A1257" t="s">
        <v>12492</v>
      </c>
      <c r="B1257" t="s">
        <v>5781</v>
      </c>
      <c r="C1257" t="s">
        <v>63</v>
      </c>
      <c r="D1257" t="s">
        <v>12493</v>
      </c>
      <c r="E1257" t="s">
        <v>12494</v>
      </c>
      <c r="F1257" t="s">
        <v>12495</v>
      </c>
      <c r="G1257" t="s">
        <v>15</v>
      </c>
      <c r="H1257" t="s">
        <v>12496</v>
      </c>
      <c r="I1257" t="s">
        <v>93</v>
      </c>
      <c r="J1257" t="s">
        <v>12497</v>
      </c>
      <c r="K1257" t="s">
        <v>6387</v>
      </c>
      <c r="L1257" t="s">
        <v>77</v>
      </c>
      <c r="M1257" t="s">
        <v>12498</v>
      </c>
      <c r="N1257" t="s">
        <v>12499</v>
      </c>
      <c r="O1257" t="s">
        <v>80</v>
      </c>
      <c r="P1257" t="s">
        <v>81</v>
      </c>
      <c r="Q1257" t="s">
        <v>142</v>
      </c>
      <c r="R1257" t="s">
        <v>12500</v>
      </c>
      <c r="S1257" t="s">
        <v>1317</v>
      </c>
      <c r="T1257" t="s">
        <v>1367</v>
      </c>
      <c r="U1257" t="s">
        <v>408</v>
      </c>
      <c r="V1257" t="s">
        <v>12501</v>
      </c>
      <c r="W1257" t="s">
        <v>12502</v>
      </c>
      <c r="X1257" t="s">
        <v>12503</v>
      </c>
      <c r="Y1257" t="s">
        <v>80</v>
      </c>
    </row>
    <row r="1258" spans="1:25">
      <c r="A1258" t="s">
        <v>12504</v>
      </c>
      <c r="B1258" t="s">
        <v>5781</v>
      </c>
      <c r="C1258" t="s">
        <v>63</v>
      </c>
      <c r="D1258" t="s">
        <v>12505</v>
      </c>
      <c r="E1258" t="s">
        <v>12506</v>
      </c>
      <c r="F1258" t="s">
        <v>12507</v>
      </c>
      <c r="G1258" t="s">
        <v>15</v>
      </c>
      <c r="H1258" t="s">
        <v>12508</v>
      </c>
      <c r="I1258" t="s">
        <v>93</v>
      </c>
      <c r="J1258" t="s">
        <v>12509</v>
      </c>
      <c r="K1258" t="s">
        <v>2117</v>
      </c>
      <c r="L1258" t="s">
        <v>125</v>
      </c>
      <c r="M1258" t="s">
        <v>407</v>
      </c>
      <c r="N1258" t="s">
        <v>12510</v>
      </c>
      <c r="O1258" t="s">
        <v>80</v>
      </c>
      <c r="P1258" t="s">
        <v>200</v>
      </c>
      <c r="Q1258" t="s">
        <v>201</v>
      </c>
      <c r="R1258" t="s">
        <v>80</v>
      </c>
      <c r="S1258" t="s">
        <v>12511</v>
      </c>
      <c r="T1258" t="s">
        <v>12170</v>
      </c>
      <c r="U1258" t="s">
        <v>6095</v>
      </c>
      <c r="V1258" t="s">
        <v>80</v>
      </c>
      <c r="W1258" t="s">
        <v>12512</v>
      </c>
      <c r="X1258" t="s">
        <v>12513</v>
      </c>
      <c r="Y1258" t="s">
        <v>80</v>
      </c>
    </row>
    <row r="1259" spans="1:25">
      <c r="A1259" t="s">
        <v>12514</v>
      </c>
      <c r="B1259" t="s">
        <v>5781</v>
      </c>
      <c r="C1259" t="s">
        <v>63</v>
      </c>
      <c r="D1259" t="s">
        <v>12515</v>
      </c>
      <c r="E1259" t="s">
        <v>12516</v>
      </c>
      <c r="F1259" t="s">
        <v>12517</v>
      </c>
      <c r="G1259" t="s">
        <v>15</v>
      </c>
      <c r="H1259" t="s">
        <v>12253</v>
      </c>
      <c r="I1259" t="s">
        <v>93</v>
      </c>
      <c r="J1259" t="s">
        <v>12518</v>
      </c>
      <c r="K1259" t="s">
        <v>12488</v>
      </c>
      <c r="L1259" t="s">
        <v>77</v>
      </c>
      <c r="M1259" t="s">
        <v>12519</v>
      </c>
      <c r="N1259" t="s">
        <v>12520</v>
      </c>
      <c r="O1259" t="s">
        <v>12521</v>
      </c>
      <c r="P1259" t="s">
        <v>113</v>
      </c>
      <c r="Q1259" t="s">
        <v>142</v>
      </c>
      <c r="R1259" t="s">
        <v>80</v>
      </c>
      <c r="S1259" t="s">
        <v>12522</v>
      </c>
      <c r="T1259" t="s">
        <v>80</v>
      </c>
      <c r="U1259" t="s">
        <v>80</v>
      </c>
      <c r="V1259" t="s">
        <v>80</v>
      </c>
      <c r="W1259" t="s">
        <v>80</v>
      </c>
      <c r="X1259" t="s">
        <v>12523</v>
      </c>
      <c r="Y1259" t="s">
        <v>80</v>
      </c>
    </row>
    <row r="1260" spans="1:25">
      <c r="A1260" t="s">
        <v>12524</v>
      </c>
      <c r="B1260" t="s">
        <v>5781</v>
      </c>
      <c r="C1260" t="s">
        <v>63</v>
      </c>
      <c r="D1260" t="s">
        <v>12525</v>
      </c>
      <c r="E1260" t="s">
        <v>12526</v>
      </c>
      <c r="F1260" t="s">
        <v>12527</v>
      </c>
      <c r="G1260" t="s">
        <v>15</v>
      </c>
      <c r="H1260" t="s">
        <v>12528</v>
      </c>
      <c r="I1260" t="s">
        <v>93</v>
      </c>
      <c r="J1260" t="s">
        <v>12084</v>
      </c>
      <c r="K1260" t="s">
        <v>12217</v>
      </c>
      <c r="L1260" t="s">
        <v>77</v>
      </c>
      <c r="M1260" t="s">
        <v>374</v>
      </c>
      <c r="N1260" t="s">
        <v>5140</v>
      </c>
      <c r="O1260" t="s">
        <v>2691</v>
      </c>
      <c r="P1260" t="s">
        <v>81</v>
      </c>
      <c r="Q1260" t="s">
        <v>82</v>
      </c>
      <c r="R1260" t="s">
        <v>12529</v>
      </c>
      <c r="S1260" t="s">
        <v>12530</v>
      </c>
      <c r="T1260" t="s">
        <v>12531</v>
      </c>
      <c r="U1260" t="s">
        <v>97</v>
      </c>
      <c r="V1260" t="s">
        <v>12532</v>
      </c>
      <c r="W1260" t="s">
        <v>12533</v>
      </c>
      <c r="X1260" t="s">
        <v>12534</v>
      </c>
      <c r="Y1260" t="s">
        <v>12535</v>
      </c>
    </row>
    <row r="1261" spans="1:25">
      <c r="A1261" t="s">
        <v>12536</v>
      </c>
      <c r="B1261" t="s">
        <v>5781</v>
      </c>
      <c r="C1261" t="s">
        <v>63</v>
      </c>
      <c r="D1261" t="s">
        <v>12537</v>
      </c>
      <c r="E1261" t="s">
        <v>12538</v>
      </c>
      <c r="F1261" t="s">
        <v>12539</v>
      </c>
      <c r="G1261" t="s">
        <v>15</v>
      </c>
      <c r="H1261" t="s">
        <v>11297</v>
      </c>
      <c r="I1261" t="s">
        <v>93</v>
      </c>
      <c r="J1261" t="s">
        <v>109</v>
      </c>
      <c r="K1261" t="s">
        <v>2117</v>
      </c>
      <c r="L1261" t="s">
        <v>77</v>
      </c>
      <c r="M1261" t="s">
        <v>296</v>
      </c>
      <c r="N1261" t="s">
        <v>708</v>
      </c>
      <c r="O1261" t="s">
        <v>677</v>
      </c>
      <c r="P1261" t="s">
        <v>200</v>
      </c>
      <c r="Q1261" t="s">
        <v>82</v>
      </c>
      <c r="R1261" t="s">
        <v>12540</v>
      </c>
      <c r="S1261" t="s">
        <v>12541</v>
      </c>
      <c r="T1261" t="s">
        <v>9542</v>
      </c>
      <c r="U1261" t="s">
        <v>1384</v>
      </c>
      <c r="V1261" t="s">
        <v>932</v>
      </c>
      <c r="W1261" t="s">
        <v>12542</v>
      </c>
      <c r="X1261" t="s">
        <v>12543</v>
      </c>
      <c r="Y1261" t="s">
        <v>12544</v>
      </c>
    </row>
    <row r="1262" spans="1:25">
      <c r="A1262" t="s">
        <v>12545</v>
      </c>
      <c r="B1262" t="s">
        <v>5781</v>
      </c>
      <c r="C1262" t="s">
        <v>63</v>
      </c>
      <c r="D1262" t="s">
        <v>12546</v>
      </c>
      <c r="E1262" t="s">
        <v>12547</v>
      </c>
      <c r="F1262" t="s">
        <v>12548</v>
      </c>
      <c r="G1262" t="s">
        <v>15</v>
      </c>
      <c r="H1262" t="s">
        <v>12549</v>
      </c>
      <c r="I1262" t="s">
        <v>93</v>
      </c>
      <c r="J1262" t="s">
        <v>12550</v>
      </c>
      <c r="K1262" t="s">
        <v>2117</v>
      </c>
      <c r="L1262" t="s">
        <v>125</v>
      </c>
      <c r="M1262" t="s">
        <v>419</v>
      </c>
      <c r="N1262" t="s">
        <v>1778</v>
      </c>
      <c r="O1262" t="s">
        <v>310</v>
      </c>
      <c r="P1262" t="s">
        <v>81</v>
      </c>
      <c r="Q1262" t="s">
        <v>114</v>
      </c>
      <c r="R1262" t="s">
        <v>12551</v>
      </c>
      <c r="S1262" t="s">
        <v>12552</v>
      </c>
      <c r="T1262" t="s">
        <v>12150</v>
      </c>
      <c r="U1262" t="s">
        <v>8038</v>
      </c>
      <c r="V1262" t="s">
        <v>1386</v>
      </c>
      <c r="W1262" t="s">
        <v>6234</v>
      </c>
      <c r="X1262" t="s">
        <v>12553</v>
      </c>
      <c r="Y1262" t="s">
        <v>12554</v>
      </c>
    </row>
    <row r="1263" spans="1:25">
      <c r="A1263" t="s">
        <v>12555</v>
      </c>
      <c r="B1263" t="s">
        <v>5781</v>
      </c>
      <c r="C1263" t="s">
        <v>63</v>
      </c>
      <c r="D1263" t="s">
        <v>12556</v>
      </c>
      <c r="E1263" t="s">
        <v>12557</v>
      </c>
      <c r="F1263" t="s">
        <v>12558</v>
      </c>
      <c r="G1263" t="s">
        <v>15</v>
      </c>
      <c r="H1263" t="s">
        <v>12559</v>
      </c>
      <c r="I1263" t="s">
        <v>93</v>
      </c>
      <c r="J1263" t="s">
        <v>447</v>
      </c>
      <c r="K1263" t="s">
        <v>2117</v>
      </c>
      <c r="L1263" t="s">
        <v>77</v>
      </c>
      <c r="M1263" t="s">
        <v>12560</v>
      </c>
      <c r="N1263" t="s">
        <v>2297</v>
      </c>
      <c r="O1263" t="s">
        <v>254</v>
      </c>
      <c r="P1263" t="s">
        <v>113</v>
      </c>
      <c r="Q1263" t="s">
        <v>142</v>
      </c>
      <c r="R1263" t="s">
        <v>12561</v>
      </c>
      <c r="S1263" t="s">
        <v>12562</v>
      </c>
      <c r="T1263" t="s">
        <v>337</v>
      </c>
      <c r="U1263" t="s">
        <v>12563</v>
      </c>
      <c r="V1263" t="s">
        <v>643</v>
      </c>
      <c r="W1263" t="s">
        <v>12564</v>
      </c>
      <c r="X1263" t="s">
        <v>12565</v>
      </c>
      <c r="Y1263" t="s">
        <v>12566</v>
      </c>
    </row>
    <row r="1264" spans="1:25">
      <c r="A1264" t="s">
        <v>12567</v>
      </c>
      <c r="B1264" t="s">
        <v>5781</v>
      </c>
      <c r="C1264" t="s">
        <v>63</v>
      </c>
      <c r="D1264" t="s">
        <v>12568</v>
      </c>
      <c r="E1264" t="s">
        <v>12569</v>
      </c>
      <c r="F1264" t="s">
        <v>12570</v>
      </c>
      <c r="G1264" t="s">
        <v>15</v>
      </c>
      <c r="H1264" t="s">
        <v>3573</v>
      </c>
      <c r="I1264" t="s">
        <v>93</v>
      </c>
      <c r="J1264" t="s">
        <v>432</v>
      </c>
      <c r="K1264" t="s">
        <v>9251</v>
      </c>
      <c r="L1264" t="s">
        <v>125</v>
      </c>
      <c r="M1264" t="s">
        <v>12571</v>
      </c>
      <c r="N1264" t="s">
        <v>4403</v>
      </c>
      <c r="O1264" t="s">
        <v>80</v>
      </c>
      <c r="P1264" t="s">
        <v>81</v>
      </c>
      <c r="Q1264" t="s">
        <v>82</v>
      </c>
      <c r="R1264" t="s">
        <v>80</v>
      </c>
      <c r="S1264" t="s">
        <v>12572</v>
      </c>
      <c r="T1264" t="s">
        <v>80</v>
      </c>
      <c r="U1264" t="s">
        <v>80</v>
      </c>
      <c r="V1264" t="s">
        <v>80</v>
      </c>
      <c r="W1264" t="s">
        <v>80</v>
      </c>
      <c r="X1264" t="s">
        <v>12573</v>
      </c>
      <c r="Y1264" t="s">
        <v>80</v>
      </c>
    </row>
    <row r="1265" spans="1:25">
      <c r="A1265" t="s">
        <v>12574</v>
      </c>
      <c r="B1265" t="s">
        <v>5781</v>
      </c>
      <c r="C1265" t="s">
        <v>63</v>
      </c>
      <c r="D1265" t="s">
        <v>12575</v>
      </c>
      <c r="E1265" t="s">
        <v>12576</v>
      </c>
      <c r="F1265" t="s">
        <v>12577</v>
      </c>
      <c r="G1265" t="s">
        <v>15</v>
      </c>
      <c r="H1265" t="s">
        <v>12578</v>
      </c>
      <c r="I1265" t="s">
        <v>93</v>
      </c>
      <c r="J1265" t="s">
        <v>5206</v>
      </c>
      <c r="K1265" t="s">
        <v>12579</v>
      </c>
      <c r="L1265" t="s">
        <v>125</v>
      </c>
      <c r="M1265" t="s">
        <v>1524</v>
      </c>
      <c r="N1265" t="s">
        <v>253</v>
      </c>
      <c r="O1265" t="s">
        <v>80</v>
      </c>
      <c r="P1265" t="s">
        <v>81</v>
      </c>
      <c r="Q1265" t="s">
        <v>82</v>
      </c>
      <c r="R1265" t="s">
        <v>80</v>
      </c>
      <c r="S1265" t="s">
        <v>12580</v>
      </c>
      <c r="T1265" t="s">
        <v>80</v>
      </c>
      <c r="U1265" t="s">
        <v>80</v>
      </c>
      <c r="V1265" t="s">
        <v>80</v>
      </c>
      <c r="W1265" t="s">
        <v>80</v>
      </c>
      <c r="X1265" t="s">
        <v>12581</v>
      </c>
      <c r="Y1265" t="s">
        <v>80</v>
      </c>
    </row>
    <row r="1266" spans="1:25">
      <c r="A1266" t="s">
        <v>12582</v>
      </c>
      <c r="B1266" t="s">
        <v>5781</v>
      </c>
      <c r="C1266" t="s">
        <v>63</v>
      </c>
      <c r="D1266" t="s">
        <v>12583</v>
      </c>
      <c r="E1266" t="s">
        <v>12584</v>
      </c>
      <c r="F1266" t="s">
        <v>12585</v>
      </c>
      <c r="G1266" t="s">
        <v>15</v>
      </c>
      <c r="H1266" t="s">
        <v>7877</v>
      </c>
      <c r="I1266" t="s">
        <v>93</v>
      </c>
      <c r="J1266" t="s">
        <v>12586</v>
      </c>
      <c r="K1266" t="s">
        <v>2117</v>
      </c>
      <c r="L1266" t="s">
        <v>77</v>
      </c>
      <c r="M1266" t="s">
        <v>12587</v>
      </c>
      <c r="N1266" t="s">
        <v>12588</v>
      </c>
      <c r="O1266" t="s">
        <v>393</v>
      </c>
      <c r="P1266" t="s">
        <v>12589</v>
      </c>
      <c r="Q1266" t="s">
        <v>142</v>
      </c>
      <c r="R1266" t="s">
        <v>12590</v>
      </c>
      <c r="S1266" t="s">
        <v>1269</v>
      </c>
      <c r="T1266" t="s">
        <v>337</v>
      </c>
      <c r="U1266" t="s">
        <v>12591</v>
      </c>
      <c r="V1266" t="s">
        <v>12592</v>
      </c>
      <c r="W1266" t="s">
        <v>12593</v>
      </c>
      <c r="X1266" t="s">
        <v>12594</v>
      </c>
      <c r="Y1266" t="s">
        <v>12595</v>
      </c>
    </row>
    <row r="1267" spans="1:25">
      <c r="A1267" t="s">
        <v>12596</v>
      </c>
      <c r="B1267" t="s">
        <v>5781</v>
      </c>
      <c r="C1267" t="s">
        <v>63</v>
      </c>
      <c r="D1267" t="s">
        <v>12597</v>
      </c>
      <c r="E1267" t="s">
        <v>12598</v>
      </c>
      <c r="F1267" t="s">
        <v>12599</v>
      </c>
      <c r="G1267" t="s">
        <v>15</v>
      </c>
      <c r="H1267" t="s">
        <v>12600</v>
      </c>
      <c r="I1267" t="s">
        <v>93</v>
      </c>
      <c r="J1267" t="s">
        <v>406</v>
      </c>
      <c r="K1267" t="s">
        <v>12217</v>
      </c>
      <c r="L1267" t="s">
        <v>125</v>
      </c>
      <c r="M1267" t="s">
        <v>419</v>
      </c>
      <c r="N1267" t="s">
        <v>11045</v>
      </c>
      <c r="O1267" t="s">
        <v>310</v>
      </c>
      <c r="P1267" t="s">
        <v>81</v>
      </c>
      <c r="Q1267" t="s">
        <v>114</v>
      </c>
      <c r="R1267" t="s">
        <v>12601</v>
      </c>
      <c r="S1267" t="s">
        <v>12602</v>
      </c>
      <c r="T1267" t="s">
        <v>80</v>
      </c>
      <c r="U1267" t="s">
        <v>80</v>
      </c>
      <c r="V1267" t="s">
        <v>80</v>
      </c>
      <c r="W1267" t="s">
        <v>80</v>
      </c>
      <c r="X1267" t="s">
        <v>12603</v>
      </c>
      <c r="Y1267" t="s">
        <v>80</v>
      </c>
    </row>
    <row r="1268" spans="1:25">
      <c r="A1268" t="s">
        <v>12604</v>
      </c>
      <c r="B1268" t="s">
        <v>5781</v>
      </c>
      <c r="C1268" t="s">
        <v>63</v>
      </c>
      <c r="D1268" t="s">
        <v>12605</v>
      </c>
      <c r="E1268" t="s">
        <v>12606</v>
      </c>
      <c r="F1268" t="s">
        <v>12607</v>
      </c>
      <c r="G1268" t="s">
        <v>15</v>
      </c>
      <c r="H1268" t="s">
        <v>2690</v>
      </c>
      <c r="I1268" t="s">
        <v>93</v>
      </c>
      <c r="J1268" t="s">
        <v>633</v>
      </c>
      <c r="K1268" t="s">
        <v>12608</v>
      </c>
      <c r="L1268" t="s">
        <v>77</v>
      </c>
      <c r="M1268" t="s">
        <v>4467</v>
      </c>
      <c r="N1268" t="s">
        <v>535</v>
      </c>
      <c r="O1268" t="s">
        <v>80</v>
      </c>
      <c r="P1268" t="s">
        <v>200</v>
      </c>
      <c r="Q1268" t="s">
        <v>99</v>
      </c>
      <c r="R1268" t="s">
        <v>80</v>
      </c>
      <c r="S1268" t="s">
        <v>12609</v>
      </c>
      <c r="T1268" t="s">
        <v>80</v>
      </c>
      <c r="U1268" t="s">
        <v>80</v>
      </c>
      <c r="V1268" t="s">
        <v>80</v>
      </c>
      <c r="W1268" t="s">
        <v>80</v>
      </c>
      <c r="X1268" t="s">
        <v>12610</v>
      </c>
      <c r="Y1268" t="s">
        <v>80</v>
      </c>
    </row>
    <row r="1269" spans="1:25">
      <c r="A1269" t="s">
        <v>12611</v>
      </c>
      <c r="B1269" t="s">
        <v>5781</v>
      </c>
      <c r="C1269" t="s">
        <v>63</v>
      </c>
      <c r="D1269" t="s">
        <v>12612</v>
      </c>
      <c r="E1269" t="s">
        <v>12613</v>
      </c>
      <c r="F1269" t="s">
        <v>12614</v>
      </c>
      <c r="G1269" t="s">
        <v>31</v>
      </c>
      <c r="H1269" t="s">
        <v>12615</v>
      </c>
      <c r="I1269" t="s">
        <v>93</v>
      </c>
      <c r="J1269" t="s">
        <v>633</v>
      </c>
      <c r="K1269" t="s">
        <v>9251</v>
      </c>
      <c r="L1269" t="s">
        <v>77</v>
      </c>
      <c r="M1269" t="s">
        <v>374</v>
      </c>
      <c r="N1269" t="s">
        <v>12616</v>
      </c>
      <c r="O1269" t="s">
        <v>12617</v>
      </c>
      <c r="P1269" t="s">
        <v>200</v>
      </c>
      <c r="Q1269" t="s">
        <v>142</v>
      </c>
      <c r="R1269" t="s">
        <v>12618</v>
      </c>
      <c r="S1269" t="s">
        <v>12619</v>
      </c>
      <c r="T1269" t="s">
        <v>80</v>
      </c>
      <c r="U1269" t="s">
        <v>80</v>
      </c>
      <c r="V1269" t="s">
        <v>4048</v>
      </c>
      <c r="W1269" t="s">
        <v>80</v>
      </c>
      <c r="X1269" t="s">
        <v>12620</v>
      </c>
      <c r="Y1269" t="s">
        <v>80</v>
      </c>
    </row>
    <row r="1270" ht="409.5" spans="1:25">
      <c r="A1270" t="s">
        <v>12621</v>
      </c>
      <c r="B1270" t="s">
        <v>5781</v>
      </c>
      <c r="C1270" t="s">
        <v>63</v>
      </c>
      <c r="D1270" t="s">
        <v>12622</v>
      </c>
      <c r="E1270" t="s">
        <v>12623</v>
      </c>
      <c r="F1270" t="s">
        <v>12624</v>
      </c>
      <c r="G1270" t="s">
        <v>31</v>
      </c>
      <c r="H1270" t="s">
        <v>12625</v>
      </c>
      <c r="I1270" t="s">
        <v>93</v>
      </c>
      <c r="J1270" t="s">
        <v>2470</v>
      </c>
      <c r="K1270" t="s">
        <v>2117</v>
      </c>
      <c r="L1270" t="s">
        <v>77</v>
      </c>
      <c r="M1270" t="s">
        <v>12626</v>
      </c>
      <c r="N1270" t="s">
        <v>309</v>
      </c>
      <c r="O1270" t="s">
        <v>254</v>
      </c>
      <c r="P1270" t="s">
        <v>113</v>
      </c>
      <c r="Q1270" t="s">
        <v>82</v>
      </c>
      <c r="R1270" t="s">
        <v>12627</v>
      </c>
      <c r="S1270" t="s">
        <v>12628</v>
      </c>
      <c r="T1270" t="s">
        <v>12629</v>
      </c>
      <c r="U1270" t="s">
        <v>353</v>
      </c>
      <c r="V1270" t="s">
        <v>12630</v>
      </c>
      <c r="W1270" t="s">
        <v>12631</v>
      </c>
      <c r="X1270" t="s">
        <v>12632</v>
      </c>
      <c r="Y1270" s="1" t="s">
        <v>12633</v>
      </c>
    </row>
    <row r="1271" spans="1:25">
      <c r="A1271" t="s">
        <v>12634</v>
      </c>
      <c r="B1271" t="s">
        <v>5781</v>
      </c>
      <c r="C1271" t="s">
        <v>63</v>
      </c>
      <c r="D1271" t="s">
        <v>12635</v>
      </c>
      <c r="E1271" t="s">
        <v>12636</v>
      </c>
      <c r="F1271" t="s">
        <v>12637</v>
      </c>
      <c r="G1271" t="s">
        <v>15</v>
      </c>
      <c r="H1271" t="s">
        <v>12638</v>
      </c>
      <c r="I1271" t="s">
        <v>93</v>
      </c>
      <c r="J1271" t="s">
        <v>1241</v>
      </c>
      <c r="K1271" t="s">
        <v>2552</v>
      </c>
      <c r="L1271" t="s">
        <v>77</v>
      </c>
      <c r="M1271" t="s">
        <v>5967</v>
      </c>
      <c r="N1271" t="s">
        <v>1649</v>
      </c>
      <c r="O1271" t="s">
        <v>80</v>
      </c>
      <c r="P1271" t="s">
        <v>81</v>
      </c>
      <c r="Q1271" t="s">
        <v>82</v>
      </c>
      <c r="R1271" t="s">
        <v>80</v>
      </c>
      <c r="S1271" t="s">
        <v>12639</v>
      </c>
      <c r="T1271" t="s">
        <v>80</v>
      </c>
      <c r="U1271" t="s">
        <v>80</v>
      </c>
      <c r="V1271" t="s">
        <v>1386</v>
      </c>
      <c r="W1271" t="s">
        <v>80</v>
      </c>
      <c r="X1271" t="s">
        <v>12640</v>
      </c>
      <c r="Y1271" t="s">
        <v>80</v>
      </c>
    </row>
    <row r="1272" spans="1:25">
      <c r="A1272" t="s">
        <v>12641</v>
      </c>
      <c r="B1272" t="s">
        <v>5781</v>
      </c>
      <c r="C1272" t="s">
        <v>63</v>
      </c>
      <c r="D1272" t="s">
        <v>12642</v>
      </c>
      <c r="E1272" t="s">
        <v>12643</v>
      </c>
      <c r="F1272" t="s">
        <v>12644</v>
      </c>
      <c r="G1272" t="s">
        <v>15</v>
      </c>
      <c r="H1272" t="s">
        <v>12645</v>
      </c>
      <c r="I1272" t="s">
        <v>93</v>
      </c>
      <c r="J1272" t="s">
        <v>1608</v>
      </c>
      <c r="K1272" t="s">
        <v>6387</v>
      </c>
      <c r="L1272" t="s">
        <v>609</v>
      </c>
      <c r="M1272" t="s">
        <v>12646</v>
      </c>
      <c r="N1272" t="s">
        <v>1484</v>
      </c>
      <c r="O1272" t="s">
        <v>698</v>
      </c>
      <c r="P1272" t="s">
        <v>81</v>
      </c>
      <c r="Q1272" t="s">
        <v>99</v>
      </c>
      <c r="R1272" t="s">
        <v>12647</v>
      </c>
      <c r="S1272" t="s">
        <v>12648</v>
      </c>
      <c r="T1272" t="s">
        <v>12649</v>
      </c>
      <c r="U1272" t="s">
        <v>836</v>
      </c>
      <c r="V1272" t="s">
        <v>1608</v>
      </c>
      <c r="W1272" t="s">
        <v>12650</v>
      </c>
      <c r="X1272" t="s">
        <v>12651</v>
      </c>
      <c r="Y1272" t="s">
        <v>12652</v>
      </c>
    </row>
    <row r="1273" spans="1:25">
      <c r="A1273" t="s">
        <v>12653</v>
      </c>
      <c r="B1273" t="s">
        <v>5781</v>
      </c>
      <c r="C1273" t="s">
        <v>63</v>
      </c>
      <c r="D1273" t="s">
        <v>12654</v>
      </c>
      <c r="E1273" t="s">
        <v>12655</v>
      </c>
      <c r="F1273" t="s">
        <v>12656</v>
      </c>
      <c r="G1273" t="s">
        <v>15</v>
      </c>
      <c r="H1273" t="s">
        <v>12657</v>
      </c>
      <c r="I1273" t="s">
        <v>93</v>
      </c>
      <c r="J1273" t="s">
        <v>12658</v>
      </c>
      <c r="K1273" t="s">
        <v>12579</v>
      </c>
      <c r="L1273" t="s">
        <v>77</v>
      </c>
      <c r="M1273" t="s">
        <v>12659</v>
      </c>
      <c r="N1273" t="s">
        <v>11997</v>
      </c>
      <c r="O1273" t="s">
        <v>310</v>
      </c>
      <c r="P1273" t="s">
        <v>113</v>
      </c>
      <c r="Q1273" t="s">
        <v>82</v>
      </c>
      <c r="R1273" t="s">
        <v>12660</v>
      </c>
      <c r="S1273" t="s">
        <v>12661</v>
      </c>
      <c r="T1273" t="s">
        <v>12662</v>
      </c>
      <c r="U1273" t="s">
        <v>12663</v>
      </c>
      <c r="V1273" t="s">
        <v>12664</v>
      </c>
      <c r="W1273" t="s">
        <v>12665</v>
      </c>
      <c r="X1273" t="s">
        <v>12666</v>
      </c>
      <c r="Y1273" t="s">
        <v>12667</v>
      </c>
    </row>
    <row r="1274" spans="1:25">
      <c r="A1274" t="s">
        <v>12668</v>
      </c>
      <c r="B1274" t="s">
        <v>5781</v>
      </c>
      <c r="C1274" t="s">
        <v>63</v>
      </c>
      <c r="D1274" t="s">
        <v>12669</v>
      </c>
      <c r="E1274" t="s">
        <v>12670</v>
      </c>
      <c r="F1274" t="s">
        <v>12671</v>
      </c>
      <c r="G1274" t="s">
        <v>15</v>
      </c>
      <c r="H1274" t="s">
        <v>12672</v>
      </c>
      <c r="I1274" t="s">
        <v>93</v>
      </c>
      <c r="J1274" t="s">
        <v>432</v>
      </c>
      <c r="K1274" t="s">
        <v>6387</v>
      </c>
      <c r="L1274" t="s">
        <v>77</v>
      </c>
      <c r="M1274" t="s">
        <v>296</v>
      </c>
      <c r="N1274" t="s">
        <v>12673</v>
      </c>
      <c r="O1274" t="s">
        <v>254</v>
      </c>
      <c r="P1274" t="s">
        <v>113</v>
      </c>
      <c r="Q1274" t="s">
        <v>82</v>
      </c>
      <c r="R1274" t="s">
        <v>12674</v>
      </c>
      <c r="S1274" t="s">
        <v>12675</v>
      </c>
      <c r="T1274" t="s">
        <v>973</v>
      </c>
      <c r="U1274" t="s">
        <v>12676</v>
      </c>
      <c r="V1274" t="s">
        <v>12677</v>
      </c>
      <c r="W1274" t="s">
        <v>12678</v>
      </c>
      <c r="X1274" t="s">
        <v>12679</v>
      </c>
      <c r="Y1274" t="s">
        <v>12680</v>
      </c>
    </row>
    <row r="1275" ht="409.5" spans="1:25">
      <c r="A1275" t="s">
        <v>12681</v>
      </c>
      <c r="B1275" t="s">
        <v>5781</v>
      </c>
      <c r="C1275" t="s">
        <v>63</v>
      </c>
      <c r="D1275" t="s">
        <v>12682</v>
      </c>
      <c r="E1275" t="s">
        <v>12683</v>
      </c>
      <c r="F1275" t="s">
        <v>12684</v>
      </c>
      <c r="G1275" t="s">
        <v>15</v>
      </c>
      <c r="H1275" t="s">
        <v>7042</v>
      </c>
      <c r="I1275" t="s">
        <v>93</v>
      </c>
      <c r="J1275" t="s">
        <v>12685</v>
      </c>
      <c r="K1275" t="s">
        <v>12608</v>
      </c>
      <c r="L1275" t="s">
        <v>77</v>
      </c>
      <c r="M1275" t="s">
        <v>6199</v>
      </c>
      <c r="N1275" t="s">
        <v>12334</v>
      </c>
      <c r="O1275" t="s">
        <v>12686</v>
      </c>
      <c r="P1275" t="s">
        <v>81</v>
      </c>
      <c r="Q1275" t="s">
        <v>201</v>
      </c>
      <c r="R1275" t="s">
        <v>12687</v>
      </c>
      <c r="S1275" t="s">
        <v>12688</v>
      </c>
      <c r="T1275" t="s">
        <v>12150</v>
      </c>
      <c r="U1275" t="s">
        <v>12689</v>
      </c>
      <c r="V1275" t="s">
        <v>12690</v>
      </c>
      <c r="W1275" t="s">
        <v>12691</v>
      </c>
      <c r="X1275" t="s">
        <v>12692</v>
      </c>
      <c r="Y1275" s="1" t="s">
        <v>12693</v>
      </c>
    </row>
    <row r="1276" spans="1:25">
      <c r="A1276" t="s">
        <v>12694</v>
      </c>
      <c r="B1276" t="s">
        <v>5781</v>
      </c>
      <c r="C1276" t="s">
        <v>63</v>
      </c>
      <c r="D1276" t="s">
        <v>12695</v>
      </c>
      <c r="E1276" t="s">
        <v>12696</v>
      </c>
      <c r="F1276" t="s">
        <v>12697</v>
      </c>
      <c r="G1276" t="s">
        <v>31</v>
      </c>
      <c r="H1276" t="s">
        <v>12698</v>
      </c>
      <c r="I1276" t="s">
        <v>93</v>
      </c>
      <c r="J1276" t="s">
        <v>12699</v>
      </c>
      <c r="K1276" t="s">
        <v>12217</v>
      </c>
      <c r="L1276" t="s">
        <v>125</v>
      </c>
      <c r="M1276" t="s">
        <v>12700</v>
      </c>
      <c r="N1276" t="s">
        <v>535</v>
      </c>
      <c r="O1276" t="s">
        <v>9026</v>
      </c>
      <c r="P1276" t="s">
        <v>81</v>
      </c>
      <c r="Q1276" t="s">
        <v>82</v>
      </c>
      <c r="R1276" t="s">
        <v>12701</v>
      </c>
      <c r="S1276" t="s">
        <v>12700</v>
      </c>
      <c r="T1276" t="s">
        <v>12312</v>
      </c>
      <c r="U1276" t="s">
        <v>253</v>
      </c>
      <c r="V1276" t="s">
        <v>12702</v>
      </c>
      <c r="W1276" t="s">
        <v>12703</v>
      </c>
      <c r="X1276" t="s">
        <v>12704</v>
      </c>
      <c r="Y1276" t="s">
        <v>12705</v>
      </c>
    </row>
    <row r="1277" spans="1:25">
      <c r="A1277" t="s">
        <v>12706</v>
      </c>
      <c r="B1277" t="s">
        <v>5781</v>
      </c>
      <c r="C1277" t="s">
        <v>63</v>
      </c>
      <c r="D1277" t="s">
        <v>12707</v>
      </c>
      <c r="E1277" t="s">
        <v>12708</v>
      </c>
      <c r="F1277" t="s">
        <v>12709</v>
      </c>
      <c r="G1277" t="s">
        <v>31</v>
      </c>
      <c r="H1277" t="s">
        <v>10865</v>
      </c>
      <c r="I1277" t="s">
        <v>93</v>
      </c>
      <c r="J1277" t="s">
        <v>12284</v>
      </c>
      <c r="K1277" t="s">
        <v>12710</v>
      </c>
      <c r="L1277" t="s">
        <v>125</v>
      </c>
      <c r="M1277" t="s">
        <v>6388</v>
      </c>
      <c r="N1277" t="s">
        <v>112</v>
      </c>
      <c r="O1277" t="s">
        <v>12711</v>
      </c>
      <c r="P1277" t="s">
        <v>81</v>
      </c>
      <c r="Q1277" t="s">
        <v>82</v>
      </c>
      <c r="R1277" t="s">
        <v>12712</v>
      </c>
      <c r="S1277" t="s">
        <v>12713</v>
      </c>
      <c r="T1277" t="s">
        <v>12714</v>
      </c>
      <c r="U1277" t="s">
        <v>253</v>
      </c>
      <c r="V1277" t="s">
        <v>80</v>
      </c>
      <c r="W1277" t="s">
        <v>80</v>
      </c>
      <c r="X1277" t="s">
        <v>12715</v>
      </c>
      <c r="Y1277" t="s">
        <v>12716</v>
      </c>
    </row>
    <row r="1278" spans="1:25">
      <c r="A1278" t="s">
        <v>12717</v>
      </c>
      <c r="B1278" t="s">
        <v>5781</v>
      </c>
      <c r="C1278" t="s">
        <v>63</v>
      </c>
      <c r="D1278" t="s">
        <v>12718</v>
      </c>
      <c r="E1278" t="s">
        <v>12719</v>
      </c>
      <c r="F1278" t="s">
        <v>12720</v>
      </c>
      <c r="G1278" t="s">
        <v>15</v>
      </c>
      <c r="H1278" t="s">
        <v>12721</v>
      </c>
      <c r="I1278" t="s">
        <v>93</v>
      </c>
      <c r="J1278" t="s">
        <v>2470</v>
      </c>
      <c r="K1278" t="s">
        <v>12579</v>
      </c>
      <c r="L1278" t="s">
        <v>77</v>
      </c>
      <c r="M1278" t="s">
        <v>1524</v>
      </c>
      <c r="N1278" t="s">
        <v>1336</v>
      </c>
      <c r="O1278" t="s">
        <v>12722</v>
      </c>
      <c r="P1278" t="s">
        <v>81</v>
      </c>
      <c r="Q1278" t="s">
        <v>82</v>
      </c>
      <c r="R1278" t="s">
        <v>12723</v>
      </c>
      <c r="S1278" t="s">
        <v>12724</v>
      </c>
      <c r="T1278" t="s">
        <v>12170</v>
      </c>
      <c r="U1278" t="s">
        <v>2485</v>
      </c>
      <c r="V1278" t="s">
        <v>5356</v>
      </c>
      <c r="W1278" t="s">
        <v>12725</v>
      </c>
      <c r="X1278" t="s">
        <v>12726</v>
      </c>
      <c r="Y1278" t="s">
        <v>12727</v>
      </c>
    </row>
    <row r="1279" ht="409.5" spans="1:25">
      <c r="A1279" t="s">
        <v>12728</v>
      </c>
      <c r="B1279" t="s">
        <v>5781</v>
      </c>
      <c r="C1279" t="s">
        <v>63</v>
      </c>
      <c r="D1279" t="s">
        <v>12729</v>
      </c>
      <c r="E1279" t="s">
        <v>12730</v>
      </c>
      <c r="F1279" t="s">
        <v>12731</v>
      </c>
      <c r="G1279" t="s">
        <v>15</v>
      </c>
      <c r="H1279" t="s">
        <v>12732</v>
      </c>
      <c r="I1279" t="s">
        <v>93</v>
      </c>
      <c r="J1279" t="s">
        <v>12733</v>
      </c>
      <c r="K1279" t="s">
        <v>12138</v>
      </c>
      <c r="L1279" t="s">
        <v>77</v>
      </c>
      <c r="M1279" t="s">
        <v>12734</v>
      </c>
      <c r="N1279" t="s">
        <v>10821</v>
      </c>
      <c r="O1279" t="s">
        <v>12735</v>
      </c>
      <c r="P1279" t="s">
        <v>113</v>
      </c>
      <c r="Q1279" t="s">
        <v>142</v>
      </c>
      <c r="R1279" t="s">
        <v>80</v>
      </c>
      <c r="S1279" t="s">
        <v>12736</v>
      </c>
      <c r="T1279" t="s">
        <v>612</v>
      </c>
      <c r="U1279" t="s">
        <v>12737</v>
      </c>
      <c r="V1279" t="s">
        <v>80</v>
      </c>
      <c r="W1279" t="s">
        <v>12738</v>
      </c>
      <c r="X1279" s="1" t="s">
        <v>12739</v>
      </c>
      <c r="Y1279" t="s">
        <v>80</v>
      </c>
    </row>
    <row r="1280" spans="1:25">
      <c r="A1280" t="s">
        <v>12740</v>
      </c>
      <c r="B1280" t="s">
        <v>5781</v>
      </c>
      <c r="C1280" t="s">
        <v>63</v>
      </c>
      <c r="D1280" t="s">
        <v>12741</v>
      </c>
      <c r="E1280" t="s">
        <v>11762</v>
      </c>
      <c r="F1280" t="s">
        <v>12742</v>
      </c>
      <c r="G1280" t="s">
        <v>15</v>
      </c>
      <c r="H1280" t="s">
        <v>7042</v>
      </c>
      <c r="I1280" t="s">
        <v>93</v>
      </c>
      <c r="J1280" t="s">
        <v>4218</v>
      </c>
      <c r="K1280" t="s">
        <v>2117</v>
      </c>
      <c r="L1280" t="s">
        <v>1764</v>
      </c>
      <c r="M1280" t="s">
        <v>12743</v>
      </c>
      <c r="N1280" t="s">
        <v>581</v>
      </c>
      <c r="O1280" t="s">
        <v>80</v>
      </c>
      <c r="P1280" t="s">
        <v>81</v>
      </c>
      <c r="Q1280" t="s">
        <v>142</v>
      </c>
      <c r="R1280" t="s">
        <v>80</v>
      </c>
      <c r="S1280" t="s">
        <v>12744</v>
      </c>
      <c r="T1280" t="s">
        <v>80</v>
      </c>
      <c r="U1280" t="s">
        <v>80</v>
      </c>
      <c r="V1280" t="s">
        <v>80</v>
      </c>
      <c r="W1280" t="s">
        <v>80</v>
      </c>
      <c r="X1280" t="s">
        <v>12745</v>
      </c>
      <c r="Y1280" t="s">
        <v>80</v>
      </c>
    </row>
    <row r="1281" spans="1:25">
      <c r="A1281" t="s">
        <v>12746</v>
      </c>
      <c r="B1281" t="s">
        <v>5781</v>
      </c>
      <c r="C1281" t="s">
        <v>63</v>
      </c>
      <c r="D1281" t="s">
        <v>12747</v>
      </c>
      <c r="E1281" t="s">
        <v>12748</v>
      </c>
      <c r="F1281" t="s">
        <v>12749</v>
      </c>
      <c r="G1281" t="s">
        <v>15</v>
      </c>
      <c r="H1281" t="s">
        <v>12750</v>
      </c>
      <c r="I1281" t="s">
        <v>93</v>
      </c>
      <c r="J1281" t="s">
        <v>406</v>
      </c>
      <c r="K1281" t="s">
        <v>2117</v>
      </c>
      <c r="L1281" t="s">
        <v>77</v>
      </c>
      <c r="M1281" t="s">
        <v>1937</v>
      </c>
      <c r="N1281" t="s">
        <v>4974</v>
      </c>
      <c r="O1281" t="s">
        <v>98</v>
      </c>
      <c r="P1281" t="s">
        <v>81</v>
      </c>
      <c r="Q1281" t="s">
        <v>201</v>
      </c>
      <c r="R1281" t="s">
        <v>12751</v>
      </c>
      <c r="S1281" t="s">
        <v>12752</v>
      </c>
      <c r="T1281" t="s">
        <v>80</v>
      </c>
      <c r="U1281" t="s">
        <v>80</v>
      </c>
      <c r="V1281" t="s">
        <v>80</v>
      </c>
      <c r="W1281" t="s">
        <v>12753</v>
      </c>
      <c r="X1281" t="s">
        <v>12754</v>
      </c>
      <c r="Y1281" t="s">
        <v>12755</v>
      </c>
    </row>
    <row r="1282" ht="409.5" spans="1:25">
      <c r="A1282" t="s">
        <v>12756</v>
      </c>
      <c r="B1282" t="s">
        <v>5781</v>
      </c>
      <c r="C1282" t="s">
        <v>63</v>
      </c>
      <c r="D1282" t="s">
        <v>12757</v>
      </c>
      <c r="E1282" t="s">
        <v>12758</v>
      </c>
      <c r="F1282" t="s">
        <v>12759</v>
      </c>
      <c r="G1282" t="s">
        <v>15</v>
      </c>
      <c r="H1282" t="s">
        <v>8471</v>
      </c>
      <c r="I1282" t="s">
        <v>93</v>
      </c>
      <c r="J1282" t="s">
        <v>12760</v>
      </c>
      <c r="K1282" t="s">
        <v>9251</v>
      </c>
      <c r="L1282" t="s">
        <v>125</v>
      </c>
      <c r="M1282" t="s">
        <v>374</v>
      </c>
      <c r="N1282" t="s">
        <v>1958</v>
      </c>
      <c r="O1282" t="s">
        <v>12761</v>
      </c>
      <c r="P1282" t="s">
        <v>81</v>
      </c>
      <c r="Q1282" t="s">
        <v>99</v>
      </c>
      <c r="R1282" t="s">
        <v>12762</v>
      </c>
      <c r="S1282" t="s">
        <v>12763</v>
      </c>
      <c r="T1282" t="s">
        <v>12301</v>
      </c>
      <c r="U1282" t="s">
        <v>545</v>
      </c>
      <c r="V1282" t="s">
        <v>12764</v>
      </c>
      <c r="W1282" t="s">
        <v>12765</v>
      </c>
      <c r="X1282" s="1" t="s">
        <v>12766</v>
      </c>
      <c r="Y1282" s="1" t="s">
        <v>12767</v>
      </c>
    </row>
    <row r="1283" spans="1:25">
      <c r="A1283" t="s">
        <v>12768</v>
      </c>
      <c r="B1283" t="s">
        <v>5781</v>
      </c>
      <c r="C1283" t="s">
        <v>63</v>
      </c>
      <c r="D1283" t="s">
        <v>12769</v>
      </c>
      <c r="E1283" t="s">
        <v>12770</v>
      </c>
      <c r="F1283" t="s">
        <v>12771</v>
      </c>
      <c r="G1283" t="s">
        <v>31</v>
      </c>
      <c r="H1283" t="s">
        <v>12772</v>
      </c>
      <c r="I1283" t="s">
        <v>93</v>
      </c>
      <c r="J1283" t="s">
        <v>109</v>
      </c>
      <c r="K1283" t="s">
        <v>6387</v>
      </c>
      <c r="L1283" t="s">
        <v>77</v>
      </c>
      <c r="M1283" t="s">
        <v>4155</v>
      </c>
      <c r="N1283" t="s">
        <v>7399</v>
      </c>
      <c r="O1283" t="s">
        <v>3612</v>
      </c>
      <c r="P1283" t="s">
        <v>81</v>
      </c>
      <c r="Q1283" t="s">
        <v>82</v>
      </c>
      <c r="R1283" t="s">
        <v>12773</v>
      </c>
      <c r="S1283" t="s">
        <v>12774</v>
      </c>
      <c r="T1283" t="s">
        <v>12775</v>
      </c>
      <c r="U1283" t="s">
        <v>12776</v>
      </c>
      <c r="V1283" t="s">
        <v>80</v>
      </c>
      <c r="W1283" t="s">
        <v>6272</v>
      </c>
      <c r="X1283" t="s">
        <v>12777</v>
      </c>
      <c r="Y1283" t="s">
        <v>12778</v>
      </c>
    </row>
    <row r="1284" spans="1:25">
      <c r="A1284" t="s">
        <v>12779</v>
      </c>
      <c r="B1284" t="s">
        <v>5781</v>
      </c>
      <c r="C1284" t="s">
        <v>63</v>
      </c>
      <c r="D1284" t="s">
        <v>12780</v>
      </c>
      <c r="E1284" t="s">
        <v>12781</v>
      </c>
      <c r="F1284" t="s">
        <v>12782</v>
      </c>
      <c r="G1284" t="s">
        <v>15</v>
      </c>
      <c r="H1284" t="s">
        <v>5568</v>
      </c>
      <c r="I1284" t="s">
        <v>93</v>
      </c>
      <c r="J1284" t="s">
        <v>12783</v>
      </c>
      <c r="K1284" t="s">
        <v>6387</v>
      </c>
      <c r="L1284" t="s">
        <v>77</v>
      </c>
      <c r="M1284" t="s">
        <v>78</v>
      </c>
      <c r="N1284" t="s">
        <v>97</v>
      </c>
      <c r="O1284" t="s">
        <v>254</v>
      </c>
      <c r="P1284" t="s">
        <v>81</v>
      </c>
      <c r="Q1284" t="s">
        <v>99</v>
      </c>
      <c r="R1284" t="s">
        <v>12784</v>
      </c>
      <c r="S1284" t="s">
        <v>6159</v>
      </c>
      <c r="T1284" t="s">
        <v>80</v>
      </c>
      <c r="U1284" t="s">
        <v>80</v>
      </c>
      <c r="V1284" t="s">
        <v>80</v>
      </c>
      <c r="W1284" t="s">
        <v>80</v>
      </c>
      <c r="X1284" t="s">
        <v>12785</v>
      </c>
      <c r="Y1284" t="s">
        <v>80</v>
      </c>
    </row>
    <row r="1285" spans="1:25">
      <c r="A1285" t="s">
        <v>12786</v>
      </c>
      <c r="B1285" t="s">
        <v>5781</v>
      </c>
      <c r="C1285" t="s">
        <v>63</v>
      </c>
      <c r="D1285" t="s">
        <v>12787</v>
      </c>
      <c r="E1285" t="s">
        <v>12788</v>
      </c>
      <c r="F1285" t="s">
        <v>12789</v>
      </c>
      <c r="G1285" t="s">
        <v>15</v>
      </c>
      <c r="H1285" t="s">
        <v>12790</v>
      </c>
      <c r="I1285" t="s">
        <v>93</v>
      </c>
      <c r="J1285" t="s">
        <v>12791</v>
      </c>
      <c r="K1285" t="s">
        <v>2117</v>
      </c>
      <c r="L1285" t="s">
        <v>77</v>
      </c>
      <c r="M1285" t="s">
        <v>12792</v>
      </c>
      <c r="N1285" t="s">
        <v>11464</v>
      </c>
      <c r="O1285" t="s">
        <v>12793</v>
      </c>
      <c r="P1285" t="s">
        <v>113</v>
      </c>
      <c r="Q1285" t="s">
        <v>142</v>
      </c>
      <c r="R1285" t="s">
        <v>12794</v>
      </c>
      <c r="S1285" t="s">
        <v>12792</v>
      </c>
      <c r="T1285" t="s">
        <v>12170</v>
      </c>
      <c r="U1285" t="s">
        <v>1778</v>
      </c>
      <c r="V1285" t="s">
        <v>12795</v>
      </c>
      <c r="W1285" t="s">
        <v>12796</v>
      </c>
      <c r="X1285" t="s">
        <v>12797</v>
      </c>
      <c r="Y1285" t="s">
        <v>12798</v>
      </c>
    </row>
    <row r="1286" spans="1:25">
      <c r="A1286" t="s">
        <v>12799</v>
      </c>
      <c r="B1286" t="s">
        <v>5781</v>
      </c>
      <c r="C1286" t="s">
        <v>63</v>
      </c>
      <c r="D1286" t="s">
        <v>12800</v>
      </c>
      <c r="E1286" t="s">
        <v>12801</v>
      </c>
      <c r="F1286" t="s">
        <v>12802</v>
      </c>
      <c r="G1286" t="s">
        <v>15</v>
      </c>
      <c r="H1286" t="s">
        <v>12803</v>
      </c>
      <c r="I1286" t="s">
        <v>93</v>
      </c>
      <c r="J1286" t="s">
        <v>12804</v>
      </c>
      <c r="K1286" t="s">
        <v>12488</v>
      </c>
      <c r="L1286" t="s">
        <v>77</v>
      </c>
      <c r="M1286" t="s">
        <v>12805</v>
      </c>
      <c r="N1286" t="s">
        <v>556</v>
      </c>
      <c r="O1286" t="s">
        <v>677</v>
      </c>
      <c r="P1286" t="s">
        <v>200</v>
      </c>
      <c r="Q1286" t="s">
        <v>82</v>
      </c>
      <c r="R1286" t="s">
        <v>12806</v>
      </c>
      <c r="S1286" t="s">
        <v>12807</v>
      </c>
      <c r="T1286" t="s">
        <v>100</v>
      </c>
      <c r="U1286" t="s">
        <v>12808</v>
      </c>
      <c r="V1286" t="s">
        <v>12809</v>
      </c>
      <c r="W1286" t="s">
        <v>12810</v>
      </c>
      <c r="X1286" t="s">
        <v>12811</v>
      </c>
      <c r="Y1286" t="s">
        <v>12812</v>
      </c>
    </row>
    <row r="1287" spans="1:25">
      <c r="A1287" t="s">
        <v>12813</v>
      </c>
      <c r="B1287" t="s">
        <v>5781</v>
      </c>
      <c r="C1287" t="s">
        <v>63</v>
      </c>
      <c r="D1287" t="s">
        <v>12814</v>
      </c>
      <c r="E1287" t="s">
        <v>2548</v>
      </c>
      <c r="F1287" t="s">
        <v>12815</v>
      </c>
      <c r="G1287" t="s">
        <v>15</v>
      </c>
      <c r="H1287" t="s">
        <v>12816</v>
      </c>
      <c r="I1287" t="s">
        <v>93</v>
      </c>
      <c r="J1287" t="s">
        <v>12817</v>
      </c>
      <c r="K1287" t="s">
        <v>12818</v>
      </c>
      <c r="L1287" t="s">
        <v>77</v>
      </c>
      <c r="M1287" t="s">
        <v>12819</v>
      </c>
      <c r="N1287" t="s">
        <v>12820</v>
      </c>
      <c r="O1287" t="s">
        <v>310</v>
      </c>
      <c r="P1287" t="s">
        <v>81</v>
      </c>
      <c r="Q1287" t="s">
        <v>142</v>
      </c>
      <c r="R1287" t="s">
        <v>80</v>
      </c>
      <c r="S1287" t="s">
        <v>12821</v>
      </c>
      <c r="T1287" t="s">
        <v>80</v>
      </c>
      <c r="U1287" t="s">
        <v>80</v>
      </c>
      <c r="V1287" t="s">
        <v>80</v>
      </c>
      <c r="W1287" t="s">
        <v>12822</v>
      </c>
      <c r="X1287" t="s">
        <v>12823</v>
      </c>
      <c r="Y1287" t="s">
        <v>80</v>
      </c>
    </row>
    <row r="1288" spans="1:25">
      <c r="A1288" t="s">
        <v>12824</v>
      </c>
      <c r="B1288" t="s">
        <v>5781</v>
      </c>
      <c r="C1288" t="s">
        <v>63</v>
      </c>
      <c r="D1288" t="s">
        <v>12825</v>
      </c>
      <c r="E1288" t="s">
        <v>12826</v>
      </c>
      <c r="F1288" t="s">
        <v>12827</v>
      </c>
      <c r="G1288" t="s">
        <v>15</v>
      </c>
      <c r="H1288" t="s">
        <v>12828</v>
      </c>
      <c r="I1288" t="s">
        <v>5796</v>
      </c>
      <c r="J1288" t="s">
        <v>2406</v>
      </c>
      <c r="K1288" t="s">
        <v>12138</v>
      </c>
      <c r="L1288" t="s">
        <v>77</v>
      </c>
      <c r="M1288" t="s">
        <v>296</v>
      </c>
      <c r="N1288" t="s">
        <v>12829</v>
      </c>
      <c r="O1288" t="s">
        <v>677</v>
      </c>
      <c r="P1288" t="s">
        <v>81</v>
      </c>
      <c r="Q1288" t="s">
        <v>99</v>
      </c>
      <c r="R1288" t="s">
        <v>12830</v>
      </c>
      <c r="S1288" t="s">
        <v>12831</v>
      </c>
      <c r="T1288" t="s">
        <v>12170</v>
      </c>
      <c r="U1288" t="s">
        <v>12832</v>
      </c>
      <c r="V1288" t="s">
        <v>12833</v>
      </c>
      <c r="W1288" t="s">
        <v>12834</v>
      </c>
      <c r="X1288" t="s">
        <v>12835</v>
      </c>
      <c r="Y1288" t="s">
        <v>12836</v>
      </c>
    </row>
    <row r="1289" spans="1:25">
      <c r="A1289" t="s">
        <v>12837</v>
      </c>
      <c r="B1289" t="s">
        <v>5781</v>
      </c>
      <c r="C1289" t="s">
        <v>63</v>
      </c>
      <c r="D1289" t="s">
        <v>12838</v>
      </c>
      <c r="E1289" t="s">
        <v>12839</v>
      </c>
      <c r="F1289" t="s">
        <v>12840</v>
      </c>
      <c r="G1289" t="s">
        <v>15</v>
      </c>
      <c r="H1289" t="s">
        <v>12841</v>
      </c>
      <c r="I1289" t="s">
        <v>5796</v>
      </c>
      <c r="J1289" t="s">
        <v>2406</v>
      </c>
      <c r="K1289" t="s">
        <v>12138</v>
      </c>
      <c r="L1289" t="s">
        <v>125</v>
      </c>
      <c r="M1289" t="s">
        <v>622</v>
      </c>
      <c r="N1289" t="s">
        <v>1649</v>
      </c>
      <c r="O1289" t="s">
        <v>461</v>
      </c>
      <c r="P1289" t="s">
        <v>81</v>
      </c>
      <c r="Q1289" t="s">
        <v>82</v>
      </c>
      <c r="R1289" t="s">
        <v>80</v>
      </c>
      <c r="S1289" t="s">
        <v>12842</v>
      </c>
      <c r="T1289" t="s">
        <v>12117</v>
      </c>
      <c r="U1289" t="s">
        <v>12843</v>
      </c>
      <c r="V1289" t="s">
        <v>1386</v>
      </c>
      <c r="W1289" t="s">
        <v>85</v>
      </c>
      <c r="X1289" t="s">
        <v>12844</v>
      </c>
      <c r="Y1289" t="s">
        <v>12845</v>
      </c>
    </row>
    <row r="1290" spans="1:25">
      <c r="A1290" t="s">
        <v>12846</v>
      </c>
      <c r="B1290" t="s">
        <v>5781</v>
      </c>
      <c r="C1290" t="s">
        <v>63</v>
      </c>
      <c r="D1290" t="s">
        <v>12847</v>
      </c>
      <c r="E1290" t="s">
        <v>12848</v>
      </c>
      <c r="F1290" t="s">
        <v>12849</v>
      </c>
      <c r="G1290" t="s">
        <v>15</v>
      </c>
      <c r="H1290" t="s">
        <v>12850</v>
      </c>
      <c r="I1290" t="s">
        <v>5796</v>
      </c>
      <c r="J1290" t="s">
        <v>9096</v>
      </c>
      <c r="K1290" t="s">
        <v>12138</v>
      </c>
      <c r="L1290" t="s">
        <v>77</v>
      </c>
      <c r="M1290" t="s">
        <v>990</v>
      </c>
      <c r="N1290" t="s">
        <v>763</v>
      </c>
      <c r="O1290" t="s">
        <v>80</v>
      </c>
      <c r="P1290" t="s">
        <v>113</v>
      </c>
      <c r="Q1290" t="s">
        <v>82</v>
      </c>
      <c r="R1290" t="s">
        <v>80</v>
      </c>
      <c r="S1290" t="s">
        <v>10058</v>
      </c>
      <c r="T1290" t="s">
        <v>80</v>
      </c>
      <c r="U1290" t="s">
        <v>80</v>
      </c>
      <c r="V1290" t="s">
        <v>80</v>
      </c>
      <c r="W1290" t="s">
        <v>80</v>
      </c>
      <c r="X1290" t="s">
        <v>12851</v>
      </c>
      <c r="Y1290" t="s">
        <v>80</v>
      </c>
    </row>
    <row r="1291" spans="1:25">
      <c r="A1291" t="s">
        <v>12852</v>
      </c>
      <c r="B1291" t="s">
        <v>5781</v>
      </c>
      <c r="C1291" t="s">
        <v>63</v>
      </c>
      <c r="D1291" t="s">
        <v>12853</v>
      </c>
      <c r="E1291" t="s">
        <v>12854</v>
      </c>
      <c r="F1291" t="s">
        <v>12855</v>
      </c>
      <c r="G1291" t="s">
        <v>15</v>
      </c>
      <c r="H1291" t="s">
        <v>12856</v>
      </c>
      <c r="I1291" t="s">
        <v>93</v>
      </c>
      <c r="J1291" t="s">
        <v>2116</v>
      </c>
      <c r="K1291" t="s">
        <v>6387</v>
      </c>
      <c r="L1291" t="s">
        <v>77</v>
      </c>
      <c r="M1291" t="s">
        <v>622</v>
      </c>
      <c r="N1291" t="s">
        <v>199</v>
      </c>
      <c r="O1291" t="s">
        <v>677</v>
      </c>
      <c r="P1291" t="s">
        <v>81</v>
      </c>
      <c r="Q1291" t="s">
        <v>82</v>
      </c>
      <c r="R1291" t="s">
        <v>12857</v>
      </c>
      <c r="S1291" t="s">
        <v>12858</v>
      </c>
      <c r="T1291" t="s">
        <v>80</v>
      </c>
      <c r="U1291" t="s">
        <v>80</v>
      </c>
      <c r="V1291" t="s">
        <v>80</v>
      </c>
      <c r="W1291" t="s">
        <v>80</v>
      </c>
      <c r="X1291" t="s">
        <v>12859</v>
      </c>
      <c r="Y1291" t="s">
        <v>80</v>
      </c>
    </row>
    <row r="1292" spans="1:25">
      <c r="A1292" t="s">
        <v>12860</v>
      </c>
      <c r="B1292" t="s">
        <v>5781</v>
      </c>
      <c r="C1292" t="s">
        <v>63</v>
      </c>
      <c r="D1292" t="s">
        <v>12861</v>
      </c>
      <c r="E1292" t="s">
        <v>12862</v>
      </c>
      <c r="F1292" t="s">
        <v>12863</v>
      </c>
      <c r="G1292" t="s">
        <v>15</v>
      </c>
      <c r="H1292" t="s">
        <v>12864</v>
      </c>
      <c r="I1292" t="s">
        <v>93</v>
      </c>
      <c r="J1292" t="s">
        <v>12865</v>
      </c>
      <c r="K1292" t="s">
        <v>12227</v>
      </c>
      <c r="L1292" t="s">
        <v>125</v>
      </c>
      <c r="M1292" t="s">
        <v>296</v>
      </c>
      <c r="N1292" t="s">
        <v>6448</v>
      </c>
      <c r="O1292" t="s">
        <v>80</v>
      </c>
      <c r="P1292" t="s">
        <v>81</v>
      </c>
      <c r="Q1292" t="s">
        <v>82</v>
      </c>
      <c r="R1292" t="s">
        <v>80</v>
      </c>
      <c r="S1292" t="s">
        <v>12866</v>
      </c>
      <c r="T1292" t="s">
        <v>12170</v>
      </c>
      <c r="U1292" t="s">
        <v>1008</v>
      </c>
      <c r="V1292" t="s">
        <v>80</v>
      </c>
      <c r="W1292" t="s">
        <v>80</v>
      </c>
      <c r="X1292" t="s">
        <v>12867</v>
      </c>
      <c r="Y1292" t="s">
        <v>80</v>
      </c>
    </row>
    <row r="1293" spans="1:25">
      <c r="A1293" t="s">
        <v>12868</v>
      </c>
      <c r="B1293" t="s">
        <v>5781</v>
      </c>
      <c r="C1293" t="s">
        <v>63</v>
      </c>
      <c r="D1293" t="s">
        <v>12869</v>
      </c>
      <c r="E1293" t="s">
        <v>12870</v>
      </c>
      <c r="F1293" t="s">
        <v>12871</v>
      </c>
      <c r="G1293" t="s">
        <v>15</v>
      </c>
      <c r="H1293" t="s">
        <v>12872</v>
      </c>
      <c r="I1293" t="s">
        <v>93</v>
      </c>
      <c r="J1293" t="s">
        <v>1608</v>
      </c>
      <c r="K1293" t="s">
        <v>6387</v>
      </c>
      <c r="L1293" t="s">
        <v>125</v>
      </c>
      <c r="M1293" t="s">
        <v>12873</v>
      </c>
      <c r="N1293" t="s">
        <v>221</v>
      </c>
      <c r="O1293" t="s">
        <v>80</v>
      </c>
      <c r="P1293" t="s">
        <v>81</v>
      </c>
      <c r="Q1293" t="s">
        <v>82</v>
      </c>
      <c r="R1293" t="s">
        <v>80</v>
      </c>
      <c r="S1293" t="s">
        <v>12874</v>
      </c>
      <c r="T1293" t="s">
        <v>80</v>
      </c>
      <c r="U1293" t="s">
        <v>80</v>
      </c>
      <c r="V1293" t="s">
        <v>80</v>
      </c>
      <c r="W1293" t="s">
        <v>80</v>
      </c>
      <c r="X1293" t="s">
        <v>12875</v>
      </c>
      <c r="Y1293" t="s">
        <v>80</v>
      </c>
    </row>
    <row r="1294" spans="1:25">
      <c r="A1294" t="s">
        <v>12876</v>
      </c>
      <c r="B1294" t="s">
        <v>5781</v>
      </c>
      <c r="C1294" t="s">
        <v>63</v>
      </c>
      <c r="D1294" t="s">
        <v>12877</v>
      </c>
      <c r="E1294" t="s">
        <v>12878</v>
      </c>
      <c r="F1294" t="s">
        <v>12879</v>
      </c>
      <c r="G1294" t="s">
        <v>15</v>
      </c>
      <c r="H1294" t="s">
        <v>12880</v>
      </c>
      <c r="I1294" t="s">
        <v>93</v>
      </c>
      <c r="J1294" t="s">
        <v>5058</v>
      </c>
      <c r="K1294" t="s">
        <v>6387</v>
      </c>
      <c r="L1294" t="s">
        <v>125</v>
      </c>
      <c r="M1294" t="s">
        <v>308</v>
      </c>
      <c r="N1294" t="s">
        <v>1037</v>
      </c>
      <c r="O1294" t="s">
        <v>80</v>
      </c>
      <c r="P1294" t="s">
        <v>81</v>
      </c>
      <c r="Q1294" t="s">
        <v>201</v>
      </c>
      <c r="R1294" t="s">
        <v>80</v>
      </c>
      <c r="S1294" t="s">
        <v>12881</v>
      </c>
      <c r="T1294" t="s">
        <v>80</v>
      </c>
      <c r="U1294" t="s">
        <v>80</v>
      </c>
      <c r="V1294" t="s">
        <v>80</v>
      </c>
      <c r="W1294" t="s">
        <v>80</v>
      </c>
      <c r="X1294" t="s">
        <v>12882</v>
      </c>
      <c r="Y1294" t="s">
        <v>80</v>
      </c>
    </row>
    <row r="1295" spans="1:25">
      <c r="A1295" t="s">
        <v>12883</v>
      </c>
      <c r="B1295" t="s">
        <v>5781</v>
      </c>
      <c r="C1295" t="s">
        <v>63</v>
      </c>
      <c r="D1295" t="s">
        <v>12884</v>
      </c>
      <c r="E1295" t="s">
        <v>12885</v>
      </c>
      <c r="F1295" t="s">
        <v>12886</v>
      </c>
      <c r="G1295" t="s">
        <v>15</v>
      </c>
      <c r="H1295" t="s">
        <v>12887</v>
      </c>
      <c r="I1295" t="s">
        <v>93</v>
      </c>
      <c r="J1295" t="s">
        <v>1199</v>
      </c>
      <c r="K1295" t="s">
        <v>12579</v>
      </c>
      <c r="L1295" t="s">
        <v>77</v>
      </c>
      <c r="M1295" t="s">
        <v>374</v>
      </c>
      <c r="N1295" t="s">
        <v>1336</v>
      </c>
      <c r="O1295" t="s">
        <v>80</v>
      </c>
      <c r="P1295" t="s">
        <v>113</v>
      </c>
      <c r="Q1295" t="s">
        <v>82</v>
      </c>
      <c r="R1295" t="s">
        <v>80</v>
      </c>
      <c r="S1295" t="s">
        <v>7392</v>
      </c>
      <c r="T1295" t="s">
        <v>9542</v>
      </c>
      <c r="U1295" t="s">
        <v>12888</v>
      </c>
      <c r="V1295" t="s">
        <v>80</v>
      </c>
      <c r="W1295" t="s">
        <v>80</v>
      </c>
      <c r="X1295" t="s">
        <v>12889</v>
      </c>
      <c r="Y1295" t="s">
        <v>80</v>
      </c>
    </row>
    <row r="1296" spans="1:25">
      <c r="A1296" t="s">
        <v>12890</v>
      </c>
      <c r="B1296" t="s">
        <v>5781</v>
      </c>
      <c r="C1296" t="s">
        <v>63</v>
      </c>
      <c r="D1296" t="s">
        <v>12891</v>
      </c>
      <c r="E1296" t="s">
        <v>12892</v>
      </c>
      <c r="F1296" t="s">
        <v>12893</v>
      </c>
      <c r="G1296" t="s">
        <v>15</v>
      </c>
      <c r="H1296" t="s">
        <v>12894</v>
      </c>
      <c r="I1296" t="s">
        <v>93</v>
      </c>
      <c r="J1296" t="s">
        <v>3250</v>
      </c>
      <c r="K1296" t="s">
        <v>12895</v>
      </c>
      <c r="L1296" t="s">
        <v>1764</v>
      </c>
      <c r="M1296" t="s">
        <v>5639</v>
      </c>
      <c r="N1296" t="s">
        <v>253</v>
      </c>
      <c r="O1296" t="s">
        <v>393</v>
      </c>
      <c r="P1296" t="s">
        <v>81</v>
      </c>
      <c r="Q1296" t="s">
        <v>99</v>
      </c>
      <c r="R1296" t="s">
        <v>12896</v>
      </c>
      <c r="S1296" t="s">
        <v>12897</v>
      </c>
      <c r="T1296" t="s">
        <v>12117</v>
      </c>
      <c r="U1296" t="s">
        <v>12898</v>
      </c>
      <c r="V1296" t="s">
        <v>12899</v>
      </c>
      <c r="W1296" t="s">
        <v>12900</v>
      </c>
      <c r="X1296" t="s">
        <v>12901</v>
      </c>
      <c r="Y1296" t="s">
        <v>80</v>
      </c>
    </row>
    <row r="1297" spans="1:25">
      <c r="A1297" t="s">
        <v>12902</v>
      </c>
      <c r="B1297" t="s">
        <v>5781</v>
      </c>
      <c r="C1297" t="s">
        <v>57</v>
      </c>
      <c r="D1297" t="s">
        <v>12903</v>
      </c>
      <c r="E1297" t="s">
        <v>12904</v>
      </c>
      <c r="F1297" t="s">
        <v>12905</v>
      </c>
      <c r="G1297" t="s">
        <v>31</v>
      </c>
      <c r="H1297" t="s">
        <v>1067</v>
      </c>
      <c r="I1297" t="s">
        <v>93</v>
      </c>
      <c r="J1297" t="s">
        <v>12906</v>
      </c>
      <c r="K1297" t="s">
        <v>12907</v>
      </c>
      <c r="L1297" t="s">
        <v>77</v>
      </c>
      <c r="M1297" t="s">
        <v>242</v>
      </c>
      <c r="N1297" t="s">
        <v>1600</v>
      </c>
      <c r="O1297" t="s">
        <v>677</v>
      </c>
      <c r="P1297" t="s">
        <v>81</v>
      </c>
      <c r="Q1297" t="s">
        <v>82</v>
      </c>
      <c r="R1297" t="s">
        <v>12908</v>
      </c>
      <c r="S1297" t="s">
        <v>12909</v>
      </c>
      <c r="T1297" t="s">
        <v>5825</v>
      </c>
      <c r="U1297" t="s">
        <v>11975</v>
      </c>
      <c r="V1297" t="s">
        <v>12910</v>
      </c>
      <c r="W1297" t="s">
        <v>12911</v>
      </c>
      <c r="X1297" t="s">
        <v>12912</v>
      </c>
      <c r="Y1297" t="s">
        <v>12913</v>
      </c>
    </row>
    <row r="1298" spans="1:25">
      <c r="A1298" t="s">
        <v>12914</v>
      </c>
      <c r="B1298" t="s">
        <v>5781</v>
      </c>
      <c r="C1298" t="s">
        <v>57</v>
      </c>
      <c r="D1298" t="s">
        <v>12915</v>
      </c>
      <c r="E1298" t="s">
        <v>12916</v>
      </c>
      <c r="F1298" t="s">
        <v>12917</v>
      </c>
      <c r="G1298" t="s">
        <v>31</v>
      </c>
      <c r="H1298" t="s">
        <v>8836</v>
      </c>
      <c r="I1298" t="s">
        <v>5796</v>
      </c>
      <c r="J1298" t="s">
        <v>5860</v>
      </c>
      <c r="K1298" t="s">
        <v>2130</v>
      </c>
      <c r="L1298" t="s">
        <v>125</v>
      </c>
      <c r="M1298" t="s">
        <v>12918</v>
      </c>
      <c r="N1298" t="s">
        <v>12919</v>
      </c>
      <c r="O1298" t="s">
        <v>5470</v>
      </c>
      <c r="P1298" t="s">
        <v>81</v>
      </c>
      <c r="Q1298" t="s">
        <v>82</v>
      </c>
      <c r="R1298" t="s">
        <v>80</v>
      </c>
      <c r="S1298" t="s">
        <v>12920</v>
      </c>
      <c r="T1298" t="s">
        <v>80</v>
      </c>
      <c r="U1298" t="s">
        <v>80</v>
      </c>
      <c r="V1298" t="s">
        <v>80</v>
      </c>
      <c r="W1298" t="s">
        <v>80</v>
      </c>
      <c r="X1298" t="s">
        <v>12921</v>
      </c>
      <c r="Y1298" t="s">
        <v>80</v>
      </c>
    </row>
    <row r="1299" spans="1:25">
      <c r="A1299" t="s">
        <v>12922</v>
      </c>
      <c r="B1299" t="s">
        <v>5781</v>
      </c>
      <c r="C1299" t="s">
        <v>57</v>
      </c>
      <c r="D1299" t="s">
        <v>12923</v>
      </c>
      <c r="E1299" t="s">
        <v>12924</v>
      </c>
      <c r="F1299" t="s">
        <v>12925</v>
      </c>
      <c r="G1299" t="s">
        <v>31</v>
      </c>
      <c r="H1299" t="s">
        <v>12926</v>
      </c>
      <c r="I1299" t="s">
        <v>93</v>
      </c>
      <c r="J1299" t="s">
        <v>432</v>
      </c>
      <c r="K1299" t="s">
        <v>2130</v>
      </c>
      <c r="L1299" t="s">
        <v>77</v>
      </c>
      <c r="M1299" t="s">
        <v>1544</v>
      </c>
      <c r="N1299" t="s">
        <v>9925</v>
      </c>
      <c r="O1299" t="s">
        <v>80</v>
      </c>
      <c r="P1299" t="s">
        <v>113</v>
      </c>
      <c r="Q1299" t="s">
        <v>142</v>
      </c>
      <c r="R1299" t="s">
        <v>80</v>
      </c>
      <c r="S1299" t="s">
        <v>12927</v>
      </c>
      <c r="T1299" t="s">
        <v>80</v>
      </c>
      <c r="U1299" t="s">
        <v>80</v>
      </c>
      <c r="V1299" t="s">
        <v>80</v>
      </c>
      <c r="W1299" t="s">
        <v>80</v>
      </c>
      <c r="X1299" t="s">
        <v>12928</v>
      </c>
      <c r="Y1299" t="s">
        <v>80</v>
      </c>
    </row>
    <row r="1300" spans="1:25">
      <c r="A1300" t="s">
        <v>12929</v>
      </c>
      <c r="B1300" t="s">
        <v>5781</v>
      </c>
      <c r="C1300" t="s">
        <v>57</v>
      </c>
      <c r="D1300" t="s">
        <v>12930</v>
      </c>
      <c r="E1300" t="s">
        <v>12931</v>
      </c>
      <c r="F1300" t="s">
        <v>12932</v>
      </c>
      <c r="G1300" t="s">
        <v>15</v>
      </c>
      <c r="H1300" t="s">
        <v>12933</v>
      </c>
      <c r="I1300" t="s">
        <v>93</v>
      </c>
      <c r="J1300" t="s">
        <v>373</v>
      </c>
      <c r="K1300" t="s">
        <v>2130</v>
      </c>
      <c r="L1300" t="s">
        <v>125</v>
      </c>
      <c r="M1300" t="s">
        <v>4651</v>
      </c>
      <c r="N1300" t="s">
        <v>253</v>
      </c>
      <c r="O1300" t="s">
        <v>80</v>
      </c>
      <c r="P1300" t="s">
        <v>81</v>
      </c>
      <c r="Q1300" t="s">
        <v>114</v>
      </c>
      <c r="R1300" t="s">
        <v>80</v>
      </c>
      <c r="S1300" t="s">
        <v>8481</v>
      </c>
      <c r="T1300" t="s">
        <v>12934</v>
      </c>
      <c r="U1300" t="s">
        <v>336</v>
      </c>
      <c r="V1300" t="s">
        <v>80</v>
      </c>
      <c r="W1300" t="s">
        <v>12935</v>
      </c>
      <c r="X1300" t="s">
        <v>12936</v>
      </c>
      <c r="Y1300" t="s">
        <v>12937</v>
      </c>
    </row>
    <row r="1301" spans="1:25">
      <c r="A1301" t="s">
        <v>12938</v>
      </c>
      <c r="B1301" t="s">
        <v>5781</v>
      </c>
      <c r="C1301" t="s">
        <v>57</v>
      </c>
      <c r="D1301" t="s">
        <v>12939</v>
      </c>
      <c r="E1301" t="s">
        <v>60</v>
      </c>
      <c r="F1301" t="s">
        <v>12940</v>
      </c>
      <c r="G1301" t="s">
        <v>31</v>
      </c>
      <c r="H1301" t="s">
        <v>12941</v>
      </c>
      <c r="I1301" t="s">
        <v>93</v>
      </c>
      <c r="J1301" t="s">
        <v>2406</v>
      </c>
      <c r="K1301" t="s">
        <v>2130</v>
      </c>
      <c r="L1301" t="s">
        <v>77</v>
      </c>
      <c r="M1301" t="s">
        <v>12942</v>
      </c>
      <c r="N1301" t="s">
        <v>199</v>
      </c>
      <c r="O1301" t="s">
        <v>310</v>
      </c>
      <c r="P1301" t="s">
        <v>81</v>
      </c>
      <c r="Q1301" t="s">
        <v>99</v>
      </c>
      <c r="R1301" t="s">
        <v>12943</v>
      </c>
      <c r="S1301" t="s">
        <v>12944</v>
      </c>
      <c r="T1301" t="s">
        <v>80</v>
      </c>
      <c r="U1301" t="s">
        <v>80</v>
      </c>
      <c r="V1301" t="s">
        <v>2406</v>
      </c>
      <c r="W1301" t="s">
        <v>12945</v>
      </c>
      <c r="X1301" t="s">
        <v>12946</v>
      </c>
      <c r="Y1301" t="s">
        <v>12947</v>
      </c>
    </row>
    <row r="1302" spans="1:25">
      <c r="A1302" t="s">
        <v>12948</v>
      </c>
      <c r="B1302" t="s">
        <v>5781</v>
      </c>
      <c r="C1302" t="s">
        <v>57</v>
      </c>
      <c r="D1302" t="s">
        <v>12949</v>
      </c>
      <c r="E1302" t="s">
        <v>58</v>
      </c>
      <c r="F1302" t="s">
        <v>12950</v>
      </c>
      <c r="G1302" t="s">
        <v>31</v>
      </c>
      <c r="H1302" t="s">
        <v>12951</v>
      </c>
      <c r="I1302" t="s">
        <v>93</v>
      </c>
      <c r="J1302" t="s">
        <v>473</v>
      </c>
      <c r="K1302" t="s">
        <v>2130</v>
      </c>
      <c r="L1302" t="s">
        <v>77</v>
      </c>
      <c r="M1302" t="s">
        <v>268</v>
      </c>
      <c r="N1302" t="s">
        <v>556</v>
      </c>
      <c r="O1302" t="s">
        <v>269</v>
      </c>
      <c r="P1302" t="s">
        <v>81</v>
      </c>
      <c r="Q1302" t="s">
        <v>82</v>
      </c>
      <c r="R1302" t="s">
        <v>80</v>
      </c>
      <c r="S1302" t="s">
        <v>2589</v>
      </c>
      <c r="T1302" t="s">
        <v>80</v>
      </c>
      <c r="U1302" t="s">
        <v>80</v>
      </c>
      <c r="V1302" t="s">
        <v>80</v>
      </c>
      <c r="W1302" t="s">
        <v>12952</v>
      </c>
      <c r="X1302" t="s">
        <v>12953</v>
      </c>
      <c r="Y1302" t="s">
        <v>12954</v>
      </c>
    </row>
    <row r="1303" spans="1:25">
      <c r="A1303" t="s">
        <v>12955</v>
      </c>
      <c r="B1303" t="s">
        <v>5781</v>
      </c>
      <c r="C1303" t="s">
        <v>57</v>
      </c>
      <c r="D1303" t="s">
        <v>12956</v>
      </c>
      <c r="E1303" t="s">
        <v>12957</v>
      </c>
      <c r="F1303" t="s">
        <v>12958</v>
      </c>
      <c r="G1303" t="s">
        <v>15</v>
      </c>
      <c r="H1303" t="s">
        <v>12959</v>
      </c>
      <c r="I1303" t="s">
        <v>93</v>
      </c>
      <c r="J1303" t="s">
        <v>905</v>
      </c>
      <c r="K1303" t="s">
        <v>2130</v>
      </c>
      <c r="L1303" t="s">
        <v>609</v>
      </c>
      <c r="M1303" t="s">
        <v>2514</v>
      </c>
      <c r="N1303" t="s">
        <v>591</v>
      </c>
      <c r="O1303" t="s">
        <v>2515</v>
      </c>
      <c r="P1303" t="s">
        <v>81</v>
      </c>
      <c r="Q1303" t="s">
        <v>82</v>
      </c>
      <c r="R1303" t="s">
        <v>12960</v>
      </c>
      <c r="S1303" t="s">
        <v>12961</v>
      </c>
      <c r="T1303" t="s">
        <v>726</v>
      </c>
      <c r="U1303" t="s">
        <v>591</v>
      </c>
      <c r="V1303" t="s">
        <v>12962</v>
      </c>
      <c r="W1303" t="s">
        <v>12963</v>
      </c>
      <c r="X1303" t="s">
        <v>12964</v>
      </c>
      <c r="Y1303" t="s">
        <v>12965</v>
      </c>
    </row>
    <row r="1304" spans="1:25">
      <c r="A1304" t="s">
        <v>12966</v>
      </c>
      <c r="B1304" t="s">
        <v>5781</v>
      </c>
      <c r="C1304" t="s">
        <v>57</v>
      </c>
      <c r="D1304" t="s">
        <v>12967</v>
      </c>
      <c r="E1304" t="s">
        <v>12968</v>
      </c>
      <c r="F1304" t="s">
        <v>12969</v>
      </c>
      <c r="G1304" t="s">
        <v>15</v>
      </c>
      <c r="H1304" t="s">
        <v>12970</v>
      </c>
      <c r="I1304" t="s">
        <v>93</v>
      </c>
      <c r="J1304" t="s">
        <v>373</v>
      </c>
      <c r="K1304" t="s">
        <v>2130</v>
      </c>
      <c r="L1304" t="s">
        <v>77</v>
      </c>
      <c r="M1304" t="s">
        <v>1135</v>
      </c>
      <c r="N1304" t="s">
        <v>591</v>
      </c>
      <c r="O1304" t="s">
        <v>80</v>
      </c>
      <c r="P1304" t="s">
        <v>200</v>
      </c>
      <c r="Q1304" t="s">
        <v>82</v>
      </c>
      <c r="R1304" t="s">
        <v>12971</v>
      </c>
      <c r="S1304" t="s">
        <v>12972</v>
      </c>
      <c r="T1304" t="s">
        <v>100</v>
      </c>
      <c r="U1304" t="s">
        <v>591</v>
      </c>
      <c r="V1304" t="s">
        <v>80</v>
      </c>
      <c r="W1304" t="s">
        <v>12973</v>
      </c>
      <c r="X1304" t="s">
        <v>12974</v>
      </c>
      <c r="Y1304" t="s">
        <v>12975</v>
      </c>
    </row>
    <row r="1305" spans="1:25">
      <c r="A1305" t="s">
        <v>12976</v>
      </c>
      <c r="B1305" t="s">
        <v>5781</v>
      </c>
      <c r="C1305" t="s">
        <v>57</v>
      </c>
      <c r="D1305" t="s">
        <v>12977</v>
      </c>
      <c r="E1305" t="s">
        <v>12978</v>
      </c>
      <c r="F1305" t="s">
        <v>12979</v>
      </c>
      <c r="G1305" t="s">
        <v>15</v>
      </c>
      <c r="H1305" t="s">
        <v>12980</v>
      </c>
      <c r="I1305" t="s">
        <v>93</v>
      </c>
      <c r="J1305" t="s">
        <v>12981</v>
      </c>
      <c r="K1305" t="s">
        <v>555</v>
      </c>
      <c r="L1305" t="s">
        <v>77</v>
      </c>
      <c r="M1305" t="s">
        <v>407</v>
      </c>
      <c r="N1305" t="s">
        <v>233</v>
      </c>
      <c r="O1305" t="s">
        <v>461</v>
      </c>
      <c r="P1305" t="s">
        <v>81</v>
      </c>
      <c r="Q1305" t="s">
        <v>99</v>
      </c>
      <c r="R1305" t="s">
        <v>12982</v>
      </c>
      <c r="S1305" t="s">
        <v>12983</v>
      </c>
      <c r="T1305" t="s">
        <v>12984</v>
      </c>
      <c r="U1305" t="s">
        <v>253</v>
      </c>
      <c r="V1305" t="s">
        <v>80</v>
      </c>
      <c r="W1305" t="s">
        <v>12985</v>
      </c>
      <c r="X1305" t="s">
        <v>80</v>
      </c>
      <c r="Y1305" t="s">
        <v>80</v>
      </c>
    </row>
    <row r="1306" spans="1:25">
      <c r="A1306" t="s">
        <v>12986</v>
      </c>
      <c r="B1306" t="s">
        <v>5781</v>
      </c>
      <c r="C1306" t="s">
        <v>57</v>
      </c>
      <c r="D1306" t="s">
        <v>12987</v>
      </c>
      <c r="E1306" t="s">
        <v>12988</v>
      </c>
      <c r="F1306" t="s">
        <v>12989</v>
      </c>
      <c r="G1306" t="s">
        <v>31</v>
      </c>
      <c r="H1306" t="s">
        <v>12990</v>
      </c>
      <c r="I1306" t="s">
        <v>93</v>
      </c>
      <c r="J1306" t="s">
        <v>94</v>
      </c>
      <c r="K1306" t="s">
        <v>2130</v>
      </c>
      <c r="L1306" t="s">
        <v>77</v>
      </c>
      <c r="M1306" t="s">
        <v>1077</v>
      </c>
      <c r="N1306" t="s">
        <v>233</v>
      </c>
      <c r="O1306" t="s">
        <v>80</v>
      </c>
      <c r="P1306" t="s">
        <v>113</v>
      </c>
      <c r="Q1306" t="s">
        <v>142</v>
      </c>
      <c r="R1306" t="s">
        <v>80</v>
      </c>
      <c r="S1306" t="s">
        <v>12991</v>
      </c>
      <c r="T1306" t="s">
        <v>80</v>
      </c>
      <c r="U1306" t="s">
        <v>80</v>
      </c>
      <c r="V1306" t="s">
        <v>80</v>
      </c>
      <c r="W1306" t="s">
        <v>80</v>
      </c>
      <c r="X1306" t="s">
        <v>12992</v>
      </c>
      <c r="Y1306" t="s">
        <v>80</v>
      </c>
    </row>
    <row r="1307" spans="1:25">
      <c r="A1307" t="s">
        <v>12993</v>
      </c>
      <c r="B1307" t="s">
        <v>5781</v>
      </c>
      <c r="C1307" t="s">
        <v>57</v>
      </c>
      <c r="D1307" t="s">
        <v>12994</v>
      </c>
      <c r="E1307" t="s">
        <v>12995</v>
      </c>
      <c r="F1307" t="s">
        <v>12996</v>
      </c>
      <c r="G1307" t="s">
        <v>15</v>
      </c>
      <c r="H1307" t="s">
        <v>12997</v>
      </c>
      <c r="I1307" t="s">
        <v>93</v>
      </c>
      <c r="J1307" t="s">
        <v>12998</v>
      </c>
      <c r="K1307" t="s">
        <v>2130</v>
      </c>
      <c r="L1307" t="s">
        <v>77</v>
      </c>
      <c r="M1307" t="s">
        <v>643</v>
      </c>
      <c r="N1307" t="s">
        <v>112</v>
      </c>
      <c r="O1307" t="s">
        <v>254</v>
      </c>
      <c r="P1307" t="s">
        <v>113</v>
      </c>
      <c r="Q1307" t="s">
        <v>114</v>
      </c>
      <c r="R1307" t="s">
        <v>12999</v>
      </c>
      <c r="S1307" t="s">
        <v>13000</v>
      </c>
      <c r="T1307" t="s">
        <v>337</v>
      </c>
      <c r="U1307" t="s">
        <v>13001</v>
      </c>
      <c r="V1307" t="s">
        <v>131</v>
      </c>
      <c r="W1307" t="s">
        <v>13002</v>
      </c>
      <c r="X1307" t="s">
        <v>13003</v>
      </c>
      <c r="Y1307" t="s">
        <v>13004</v>
      </c>
    </row>
    <row r="1308" spans="1:25">
      <c r="A1308" t="s">
        <v>13005</v>
      </c>
      <c r="B1308" t="s">
        <v>5781</v>
      </c>
      <c r="C1308" t="s">
        <v>57</v>
      </c>
      <c r="D1308" t="s">
        <v>13006</v>
      </c>
      <c r="E1308" t="s">
        <v>13007</v>
      </c>
      <c r="F1308" t="s">
        <v>13008</v>
      </c>
      <c r="G1308" t="s">
        <v>15</v>
      </c>
      <c r="H1308" t="s">
        <v>13009</v>
      </c>
      <c r="I1308" t="s">
        <v>93</v>
      </c>
      <c r="J1308" t="s">
        <v>432</v>
      </c>
      <c r="K1308" t="s">
        <v>2152</v>
      </c>
      <c r="L1308" t="s">
        <v>77</v>
      </c>
      <c r="M1308" t="s">
        <v>622</v>
      </c>
      <c r="N1308" t="s">
        <v>1649</v>
      </c>
      <c r="O1308" t="s">
        <v>677</v>
      </c>
      <c r="P1308" t="s">
        <v>81</v>
      </c>
      <c r="Q1308" t="s">
        <v>142</v>
      </c>
      <c r="R1308" t="s">
        <v>13010</v>
      </c>
      <c r="S1308" t="s">
        <v>13011</v>
      </c>
      <c r="T1308" t="s">
        <v>13012</v>
      </c>
      <c r="U1308" t="s">
        <v>253</v>
      </c>
      <c r="V1308" t="s">
        <v>13013</v>
      </c>
      <c r="W1308" t="s">
        <v>398</v>
      </c>
      <c r="X1308" t="s">
        <v>13014</v>
      </c>
      <c r="Y1308" t="s">
        <v>13015</v>
      </c>
    </row>
    <row r="1309" spans="1:25">
      <c r="A1309" t="s">
        <v>13016</v>
      </c>
      <c r="B1309" t="s">
        <v>5781</v>
      </c>
      <c r="C1309" t="s">
        <v>57</v>
      </c>
      <c r="D1309" t="s">
        <v>13017</v>
      </c>
      <c r="E1309" t="s">
        <v>13018</v>
      </c>
      <c r="F1309" t="s">
        <v>13019</v>
      </c>
      <c r="G1309" t="s">
        <v>31</v>
      </c>
      <c r="H1309" t="s">
        <v>3469</v>
      </c>
      <c r="I1309" t="s">
        <v>93</v>
      </c>
      <c r="J1309" t="s">
        <v>1326</v>
      </c>
      <c r="K1309" t="s">
        <v>2130</v>
      </c>
      <c r="L1309" t="s">
        <v>77</v>
      </c>
      <c r="M1309" t="s">
        <v>13020</v>
      </c>
      <c r="N1309" t="s">
        <v>535</v>
      </c>
      <c r="O1309" t="s">
        <v>80</v>
      </c>
      <c r="P1309" t="s">
        <v>81</v>
      </c>
      <c r="Q1309" t="s">
        <v>99</v>
      </c>
      <c r="R1309" t="s">
        <v>80</v>
      </c>
      <c r="S1309" t="s">
        <v>13021</v>
      </c>
      <c r="T1309" t="s">
        <v>80</v>
      </c>
      <c r="U1309" t="s">
        <v>80</v>
      </c>
      <c r="V1309" t="s">
        <v>80</v>
      </c>
      <c r="W1309" t="s">
        <v>80</v>
      </c>
      <c r="X1309" t="s">
        <v>13022</v>
      </c>
      <c r="Y1309" t="s">
        <v>80</v>
      </c>
    </row>
    <row r="1310" spans="1:25">
      <c r="A1310" t="s">
        <v>13023</v>
      </c>
      <c r="B1310" t="s">
        <v>5781</v>
      </c>
      <c r="C1310" t="s">
        <v>57</v>
      </c>
      <c r="D1310" t="s">
        <v>13024</v>
      </c>
      <c r="E1310" t="s">
        <v>58</v>
      </c>
      <c r="F1310" t="s">
        <v>13025</v>
      </c>
      <c r="G1310" t="s">
        <v>31</v>
      </c>
      <c r="H1310" t="s">
        <v>4385</v>
      </c>
      <c r="I1310" t="s">
        <v>93</v>
      </c>
      <c r="J1310" t="s">
        <v>406</v>
      </c>
      <c r="K1310" t="s">
        <v>2130</v>
      </c>
      <c r="L1310" t="s">
        <v>125</v>
      </c>
      <c r="M1310" t="s">
        <v>13026</v>
      </c>
      <c r="N1310" t="s">
        <v>253</v>
      </c>
      <c r="O1310" t="s">
        <v>310</v>
      </c>
      <c r="P1310" t="s">
        <v>81</v>
      </c>
      <c r="Q1310" t="s">
        <v>82</v>
      </c>
      <c r="R1310" t="s">
        <v>13027</v>
      </c>
      <c r="S1310" t="s">
        <v>13028</v>
      </c>
      <c r="T1310" t="s">
        <v>13029</v>
      </c>
      <c r="U1310" t="s">
        <v>97</v>
      </c>
      <c r="V1310" t="s">
        <v>473</v>
      </c>
      <c r="W1310" t="s">
        <v>13030</v>
      </c>
      <c r="X1310" t="s">
        <v>13031</v>
      </c>
      <c r="Y1310" t="s">
        <v>13032</v>
      </c>
    </row>
    <row r="1311" spans="1:25">
      <c r="A1311" t="s">
        <v>13033</v>
      </c>
      <c r="B1311" t="s">
        <v>5781</v>
      </c>
      <c r="C1311" t="s">
        <v>57</v>
      </c>
      <c r="D1311" t="s">
        <v>13034</v>
      </c>
      <c r="E1311" t="s">
        <v>13035</v>
      </c>
      <c r="F1311" t="s">
        <v>13036</v>
      </c>
      <c r="G1311" t="s">
        <v>31</v>
      </c>
      <c r="H1311" t="s">
        <v>13037</v>
      </c>
      <c r="I1311" t="s">
        <v>5796</v>
      </c>
      <c r="J1311" t="s">
        <v>2406</v>
      </c>
      <c r="K1311" t="s">
        <v>2130</v>
      </c>
      <c r="L1311" t="s">
        <v>77</v>
      </c>
      <c r="M1311" t="s">
        <v>374</v>
      </c>
      <c r="N1311" t="s">
        <v>13038</v>
      </c>
      <c r="O1311" t="s">
        <v>80</v>
      </c>
      <c r="P1311" t="s">
        <v>172</v>
      </c>
      <c r="Q1311" t="s">
        <v>99</v>
      </c>
      <c r="R1311" t="s">
        <v>80</v>
      </c>
      <c r="S1311" t="s">
        <v>13039</v>
      </c>
      <c r="T1311" t="s">
        <v>80</v>
      </c>
      <c r="U1311" t="s">
        <v>80</v>
      </c>
      <c r="V1311" t="s">
        <v>80</v>
      </c>
      <c r="W1311" t="s">
        <v>80</v>
      </c>
      <c r="X1311" t="s">
        <v>13040</v>
      </c>
      <c r="Y1311" t="s">
        <v>80</v>
      </c>
    </row>
    <row r="1312" spans="1:25">
      <c r="A1312" t="s">
        <v>13041</v>
      </c>
      <c r="B1312" t="s">
        <v>5781</v>
      </c>
      <c r="C1312" t="s">
        <v>57</v>
      </c>
      <c r="D1312" t="s">
        <v>13042</v>
      </c>
      <c r="E1312" t="s">
        <v>13043</v>
      </c>
      <c r="F1312" t="s">
        <v>13044</v>
      </c>
      <c r="G1312" t="s">
        <v>15</v>
      </c>
      <c r="H1312" t="s">
        <v>13045</v>
      </c>
      <c r="I1312" t="s">
        <v>93</v>
      </c>
      <c r="J1312" t="s">
        <v>432</v>
      </c>
      <c r="K1312" t="s">
        <v>2130</v>
      </c>
      <c r="L1312" t="s">
        <v>77</v>
      </c>
      <c r="M1312" t="s">
        <v>13046</v>
      </c>
      <c r="N1312" t="s">
        <v>13047</v>
      </c>
      <c r="O1312" t="s">
        <v>80</v>
      </c>
      <c r="P1312" t="s">
        <v>81</v>
      </c>
      <c r="Q1312" t="s">
        <v>99</v>
      </c>
      <c r="R1312" t="s">
        <v>80</v>
      </c>
      <c r="S1312" t="s">
        <v>13048</v>
      </c>
      <c r="T1312" t="s">
        <v>100</v>
      </c>
      <c r="U1312" t="s">
        <v>1270</v>
      </c>
      <c r="V1312" t="s">
        <v>13049</v>
      </c>
      <c r="W1312" t="s">
        <v>13050</v>
      </c>
      <c r="X1312" t="s">
        <v>13051</v>
      </c>
      <c r="Y1312" t="s">
        <v>13052</v>
      </c>
    </row>
    <row r="1313" spans="1:25">
      <c r="A1313" t="s">
        <v>13053</v>
      </c>
      <c r="B1313" t="s">
        <v>5781</v>
      </c>
      <c r="C1313" t="s">
        <v>57</v>
      </c>
      <c r="D1313" t="s">
        <v>13054</v>
      </c>
      <c r="E1313" t="s">
        <v>13055</v>
      </c>
      <c r="F1313" t="s">
        <v>13056</v>
      </c>
      <c r="G1313" t="s">
        <v>15</v>
      </c>
      <c r="H1313" t="s">
        <v>13057</v>
      </c>
      <c r="I1313" t="s">
        <v>93</v>
      </c>
      <c r="J1313" t="s">
        <v>2283</v>
      </c>
      <c r="K1313" t="s">
        <v>2023</v>
      </c>
      <c r="L1313" t="s">
        <v>77</v>
      </c>
      <c r="M1313" t="s">
        <v>296</v>
      </c>
      <c r="N1313" t="s">
        <v>1474</v>
      </c>
      <c r="O1313" t="s">
        <v>80</v>
      </c>
      <c r="P1313" t="s">
        <v>113</v>
      </c>
      <c r="Q1313" t="s">
        <v>99</v>
      </c>
      <c r="R1313" t="s">
        <v>80</v>
      </c>
      <c r="S1313" t="s">
        <v>13058</v>
      </c>
      <c r="T1313" t="s">
        <v>13059</v>
      </c>
      <c r="U1313" t="s">
        <v>13060</v>
      </c>
      <c r="V1313" t="s">
        <v>80</v>
      </c>
      <c r="W1313" t="s">
        <v>80</v>
      </c>
      <c r="X1313" t="s">
        <v>13061</v>
      </c>
      <c r="Y1313" t="s">
        <v>80</v>
      </c>
    </row>
    <row r="1314" spans="1:25">
      <c r="A1314" t="s">
        <v>13062</v>
      </c>
      <c r="B1314" t="s">
        <v>5781</v>
      </c>
      <c r="C1314" t="s">
        <v>57</v>
      </c>
      <c r="D1314" t="s">
        <v>13063</v>
      </c>
      <c r="E1314" t="s">
        <v>13064</v>
      </c>
      <c r="F1314" t="s">
        <v>13065</v>
      </c>
      <c r="G1314" t="s">
        <v>31</v>
      </c>
      <c r="H1314" t="s">
        <v>13066</v>
      </c>
      <c r="I1314" t="s">
        <v>5796</v>
      </c>
      <c r="J1314" t="s">
        <v>13067</v>
      </c>
      <c r="K1314" t="s">
        <v>2130</v>
      </c>
      <c r="L1314" t="s">
        <v>125</v>
      </c>
      <c r="M1314" t="s">
        <v>13068</v>
      </c>
      <c r="N1314" t="s">
        <v>3170</v>
      </c>
      <c r="O1314" t="s">
        <v>80</v>
      </c>
      <c r="P1314" t="s">
        <v>81</v>
      </c>
      <c r="Q1314" t="s">
        <v>82</v>
      </c>
      <c r="R1314" t="s">
        <v>80</v>
      </c>
      <c r="S1314" t="s">
        <v>6533</v>
      </c>
      <c r="T1314" t="s">
        <v>80</v>
      </c>
      <c r="U1314" t="s">
        <v>80</v>
      </c>
      <c r="V1314" t="s">
        <v>80</v>
      </c>
      <c r="W1314" t="s">
        <v>13069</v>
      </c>
      <c r="X1314" t="s">
        <v>13070</v>
      </c>
      <c r="Y1314" t="s">
        <v>13071</v>
      </c>
    </row>
    <row r="1315" spans="1:25">
      <c r="A1315" t="s">
        <v>13072</v>
      </c>
      <c r="B1315" t="s">
        <v>5781</v>
      </c>
      <c r="C1315" t="s">
        <v>57</v>
      </c>
      <c r="D1315" t="s">
        <v>13073</v>
      </c>
      <c r="E1315" t="s">
        <v>13074</v>
      </c>
      <c r="F1315" t="s">
        <v>13075</v>
      </c>
      <c r="G1315" t="s">
        <v>15</v>
      </c>
      <c r="H1315" t="s">
        <v>1416</v>
      </c>
      <c r="I1315" t="s">
        <v>93</v>
      </c>
      <c r="J1315" t="s">
        <v>373</v>
      </c>
      <c r="K1315" t="s">
        <v>2130</v>
      </c>
      <c r="L1315" t="s">
        <v>77</v>
      </c>
      <c r="M1315" t="s">
        <v>622</v>
      </c>
      <c r="N1315" t="s">
        <v>253</v>
      </c>
      <c r="O1315" t="s">
        <v>13076</v>
      </c>
      <c r="P1315" t="s">
        <v>81</v>
      </c>
      <c r="Q1315" t="s">
        <v>82</v>
      </c>
      <c r="R1315" t="s">
        <v>13077</v>
      </c>
      <c r="S1315" t="s">
        <v>13078</v>
      </c>
      <c r="T1315" t="s">
        <v>204</v>
      </c>
      <c r="U1315" t="s">
        <v>253</v>
      </c>
      <c r="V1315" t="s">
        <v>373</v>
      </c>
      <c r="W1315" t="s">
        <v>80</v>
      </c>
      <c r="X1315" t="s">
        <v>13079</v>
      </c>
      <c r="Y1315" t="s">
        <v>80</v>
      </c>
    </row>
    <row r="1316" spans="1:25">
      <c r="A1316" t="s">
        <v>13080</v>
      </c>
      <c r="B1316" t="s">
        <v>5781</v>
      </c>
      <c r="C1316" t="s">
        <v>57</v>
      </c>
      <c r="D1316" t="s">
        <v>13081</v>
      </c>
      <c r="E1316" t="s">
        <v>13082</v>
      </c>
      <c r="F1316" t="s">
        <v>13083</v>
      </c>
      <c r="G1316" t="s">
        <v>31</v>
      </c>
      <c r="H1316" t="s">
        <v>8298</v>
      </c>
      <c r="I1316" t="s">
        <v>93</v>
      </c>
      <c r="J1316" t="s">
        <v>389</v>
      </c>
      <c r="K1316" t="s">
        <v>2130</v>
      </c>
      <c r="L1316" t="s">
        <v>609</v>
      </c>
      <c r="M1316" t="s">
        <v>13084</v>
      </c>
      <c r="N1316" t="s">
        <v>336</v>
      </c>
      <c r="O1316" t="s">
        <v>13085</v>
      </c>
      <c r="P1316" t="s">
        <v>81</v>
      </c>
      <c r="Q1316" t="s">
        <v>255</v>
      </c>
      <c r="R1316" t="s">
        <v>13086</v>
      </c>
      <c r="S1316" t="s">
        <v>13084</v>
      </c>
      <c r="T1316" t="s">
        <v>204</v>
      </c>
      <c r="U1316" t="s">
        <v>646</v>
      </c>
      <c r="V1316" t="s">
        <v>13087</v>
      </c>
      <c r="W1316" t="s">
        <v>13088</v>
      </c>
      <c r="X1316" t="s">
        <v>13089</v>
      </c>
      <c r="Y1316" t="s">
        <v>13090</v>
      </c>
    </row>
    <row r="1317" ht="409.5" spans="1:25">
      <c r="A1317" t="s">
        <v>13091</v>
      </c>
      <c r="B1317" t="s">
        <v>5781</v>
      </c>
      <c r="C1317" t="s">
        <v>57</v>
      </c>
      <c r="D1317" t="s">
        <v>13092</v>
      </c>
      <c r="E1317" t="s">
        <v>13093</v>
      </c>
      <c r="F1317" t="s">
        <v>13094</v>
      </c>
      <c r="G1317" t="s">
        <v>15</v>
      </c>
      <c r="H1317" t="s">
        <v>13095</v>
      </c>
      <c r="I1317" t="s">
        <v>74</v>
      </c>
      <c r="J1317" t="s">
        <v>12998</v>
      </c>
      <c r="K1317" t="s">
        <v>13096</v>
      </c>
      <c r="L1317" t="s">
        <v>125</v>
      </c>
      <c r="M1317" t="s">
        <v>13097</v>
      </c>
      <c r="N1317" t="s">
        <v>1778</v>
      </c>
      <c r="O1317" t="s">
        <v>80</v>
      </c>
      <c r="P1317" t="s">
        <v>81</v>
      </c>
      <c r="Q1317" t="s">
        <v>82</v>
      </c>
      <c r="R1317" t="s">
        <v>80</v>
      </c>
      <c r="S1317" t="s">
        <v>13098</v>
      </c>
      <c r="T1317" t="s">
        <v>80</v>
      </c>
      <c r="U1317" t="s">
        <v>80</v>
      </c>
      <c r="V1317" t="s">
        <v>80</v>
      </c>
      <c r="W1317" t="s">
        <v>13099</v>
      </c>
      <c r="X1317" t="s">
        <v>13100</v>
      </c>
      <c r="Y1317" s="1" t="s">
        <v>13101</v>
      </c>
    </row>
    <row r="1318" spans="1:25">
      <c r="A1318" t="s">
        <v>13102</v>
      </c>
      <c r="B1318" t="s">
        <v>5781</v>
      </c>
      <c r="C1318" t="s">
        <v>57</v>
      </c>
      <c r="D1318" t="s">
        <v>13103</v>
      </c>
      <c r="E1318" t="s">
        <v>13104</v>
      </c>
      <c r="F1318" t="s">
        <v>13105</v>
      </c>
      <c r="G1318" t="s">
        <v>31</v>
      </c>
      <c r="H1318" t="s">
        <v>13106</v>
      </c>
      <c r="I1318" t="s">
        <v>93</v>
      </c>
      <c r="J1318" t="s">
        <v>1363</v>
      </c>
      <c r="K1318" t="s">
        <v>2130</v>
      </c>
      <c r="L1318" t="s">
        <v>77</v>
      </c>
      <c r="M1318" t="s">
        <v>13107</v>
      </c>
      <c r="N1318" t="s">
        <v>336</v>
      </c>
      <c r="O1318" t="s">
        <v>13108</v>
      </c>
      <c r="P1318" t="s">
        <v>200</v>
      </c>
      <c r="Q1318" t="s">
        <v>99</v>
      </c>
      <c r="R1318" t="s">
        <v>13109</v>
      </c>
      <c r="S1318" t="s">
        <v>109</v>
      </c>
      <c r="T1318" t="s">
        <v>100</v>
      </c>
      <c r="U1318" t="s">
        <v>336</v>
      </c>
      <c r="V1318" t="s">
        <v>1910</v>
      </c>
      <c r="W1318" t="s">
        <v>13110</v>
      </c>
      <c r="X1318" t="s">
        <v>13111</v>
      </c>
      <c r="Y1318" t="s">
        <v>13112</v>
      </c>
    </row>
    <row r="1319" spans="1:25">
      <c r="A1319" t="s">
        <v>13113</v>
      </c>
      <c r="B1319" t="s">
        <v>5781</v>
      </c>
      <c r="C1319" t="s">
        <v>57</v>
      </c>
      <c r="D1319" t="s">
        <v>13114</v>
      </c>
      <c r="E1319" t="s">
        <v>13115</v>
      </c>
      <c r="F1319" t="s">
        <v>13116</v>
      </c>
      <c r="G1319" t="s">
        <v>15</v>
      </c>
      <c r="H1319" t="s">
        <v>13117</v>
      </c>
      <c r="I1319" t="s">
        <v>93</v>
      </c>
      <c r="J1319" t="s">
        <v>1363</v>
      </c>
      <c r="K1319" t="s">
        <v>2130</v>
      </c>
      <c r="L1319" t="s">
        <v>696</v>
      </c>
      <c r="M1319" t="s">
        <v>13118</v>
      </c>
      <c r="N1319" t="s">
        <v>13119</v>
      </c>
      <c r="O1319" t="s">
        <v>13120</v>
      </c>
      <c r="P1319" t="s">
        <v>200</v>
      </c>
      <c r="Q1319" t="s">
        <v>99</v>
      </c>
      <c r="R1319" t="s">
        <v>80</v>
      </c>
      <c r="S1319" t="s">
        <v>13118</v>
      </c>
      <c r="T1319" t="s">
        <v>100</v>
      </c>
      <c r="U1319" t="s">
        <v>336</v>
      </c>
      <c r="V1319" t="s">
        <v>13121</v>
      </c>
      <c r="W1319" t="s">
        <v>13110</v>
      </c>
      <c r="X1319" t="s">
        <v>13122</v>
      </c>
      <c r="Y1319" t="s">
        <v>13123</v>
      </c>
    </row>
    <row r="1320" spans="1:25">
      <c r="A1320" t="s">
        <v>13124</v>
      </c>
      <c r="B1320" t="s">
        <v>5781</v>
      </c>
      <c r="C1320" t="s">
        <v>57</v>
      </c>
      <c r="D1320" t="s">
        <v>13125</v>
      </c>
      <c r="E1320" t="s">
        <v>13126</v>
      </c>
      <c r="F1320" t="s">
        <v>13127</v>
      </c>
      <c r="G1320" t="s">
        <v>15</v>
      </c>
      <c r="H1320" t="s">
        <v>3510</v>
      </c>
      <c r="I1320" t="s">
        <v>93</v>
      </c>
      <c r="J1320" t="s">
        <v>12409</v>
      </c>
      <c r="K1320" t="s">
        <v>2130</v>
      </c>
      <c r="L1320" t="s">
        <v>609</v>
      </c>
      <c r="M1320" t="s">
        <v>13128</v>
      </c>
      <c r="N1320" t="s">
        <v>535</v>
      </c>
      <c r="O1320" t="s">
        <v>5374</v>
      </c>
      <c r="P1320" t="s">
        <v>81</v>
      </c>
      <c r="Q1320" t="s">
        <v>99</v>
      </c>
      <c r="R1320" t="s">
        <v>13129</v>
      </c>
      <c r="S1320" t="s">
        <v>13128</v>
      </c>
      <c r="T1320" t="s">
        <v>100</v>
      </c>
      <c r="U1320" t="s">
        <v>13130</v>
      </c>
      <c r="V1320" t="s">
        <v>13131</v>
      </c>
      <c r="W1320" t="s">
        <v>13132</v>
      </c>
      <c r="X1320" t="s">
        <v>13133</v>
      </c>
      <c r="Y1320" t="s">
        <v>13134</v>
      </c>
    </row>
    <row r="1321" spans="1:25">
      <c r="A1321" t="s">
        <v>13135</v>
      </c>
      <c r="B1321" t="s">
        <v>5781</v>
      </c>
      <c r="C1321" t="s">
        <v>57</v>
      </c>
      <c r="D1321" t="s">
        <v>13136</v>
      </c>
      <c r="E1321" t="s">
        <v>13137</v>
      </c>
      <c r="F1321" t="s">
        <v>13138</v>
      </c>
      <c r="G1321" t="s">
        <v>31</v>
      </c>
      <c r="H1321" t="s">
        <v>13139</v>
      </c>
      <c r="I1321" t="s">
        <v>5796</v>
      </c>
      <c r="J1321" t="s">
        <v>2406</v>
      </c>
      <c r="K1321" t="s">
        <v>2130</v>
      </c>
      <c r="L1321" t="s">
        <v>125</v>
      </c>
      <c r="M1321" t="s">
        <v>13140</v>
      </c>
      <c r="N1321" t="s">
        <v>253</v>
      </c>
      <c r="O1321" t="s">
        <v>2000</v>
      </c>
      <c r="P1321" t="s">
        <v>81</v>
      </c>
      <c r="Q1321" t="s">
        <v>99</v>
      </c>
      <c r="R1321" t="s">
        <v>13141</v>
      </c>
      <c r="S1321" t="s">
        <v>13142</v>
      </c>
      <c r="T1321" t="s">
        <v>13143</v>
      </c>
      <c r="U1321" t="s">
        <v>253</v>
      </c>
      <c r="V1321" t="s">
        <v>2406</v>
      </c>
      <c r="W1321" t="s">
        <v>398</v>
      </c>
      <c r="X1321" t="s">
        <v>13144</v>
      </c>
      <c r="Y1321" t="s">
        <v>13145</v>
      </c>
    </row>
    <row r="1322" spans="1:25">
      <c r="A1322" t="s">
        <v>13146</v>
      </c>
      <c r="B1322" t="s">
        <v>5781</v>
      </c>
      <c r="C1322" t="s">
        <v>57</v>
      </c>
      <c r="D1322" t="s">
        <v>13147</v>
      </c>
      <c r="E1322" t="s">
        <v>13148</v>
      </c>
      <c r="F1322" t="s">
        <v>13149</v>
      </c>
      <c r="G1322" t="s">
        <v>15</v>
      </c>
      <c r="H1322" t="s">
        <v>13150</v>
      </c>
      <c r="I1322" t="s">
        <v>93</v>
      </c>
      <c r="J1322" t="s">
        <v>373</v>
      </c>
      <c r="K1322" t="s">
        <v>2130</v>
      </c>
      <c r="L1322" t="s">
        <v>77</v>
      </c>
      <c r="M1322" t="s">
        <v>10677</v>
      </c>
      <c r="N1322" t="s">
        <v>3632</v>
      </c>
      <c r="O1322" t="s">
        <v>80</v>
      </c>
      <c r="P1322" t="s">
        <v>113</v>
      </c>
      <c r="Q1322" t="s">
        <v>82</v>
      </c>
      <c r="R1322" t="s">
        <v>80</v>
      </c>
      <c r="S1322" t="s">
        <v>13151</v>
      </c>
      <c r="T1322" t="s">
        <v>80</v>
      </c>
      <c r="U1322" t="s">
        <v>80</v>
      </c>
      <c r="V1322" t="s">
        <v>80</v>
      </c>
      <c r="W1322" t="s">
        <v>80</v>
      </c>
      <c r="X1322" t="s">
        <v>13152</v>
      </c>
      <c r="Y1322" t="s">
        <v>80</v>
      </c>
    </row>
    <row r="1323" spans="1:25">
      <c r="A1323" t="s">
        <v>13153</v>
      </c>
      <c r="B1323" t="s">
        <v>5781</v>
      </c>
      <c r="C1323" t="s">
        <v>57</v>
      </c>
      <c r="D1323" t="s">
        <v>13154</v>
      </c>
      <c r="E1323" t="s">
        <v>59</v>
      </c>
      <c r="F1323" t="s">
        <v>13155</v>
      </c>
      <c r="G1323" t="s">
        <v>31</v>
      </c>
      <c r="H1323" t="s">
        <v>13156</v>
      </c>
      <c r="I1323" t="s">
        <v>5796</v>
      </c>
      <c r="J1323" t="s">
        <v>389</v>
      </c>
      <c r="K1323" t="s">
        <v>13157</v>
      </c>
      <c r="L1323" t="s">
        <v>77</v>
      </c>
      <c r="M1323" t="s">
        <v>3780</v>
      </c>
      <c r="N1323" t="s">
        <v>13158</v>
      </c>
      <c r="O1323" t="s">
        <v>310</v>
      </c>
      <c r="P1323" t="s">
        <v>113</v>
      </c>
      <c r="Q1323" t="s">
        <v>172</v>
      </c>
      <c r="R1323" t="s">
        <v>80</v>
      </c>
      <c r="S1323" t="s">
        <v>13159</v>
      </c>
      <c r="T1323" t="s">
        <v>80</v>
      </c>
      <c r="U1323" t="s">
        <v>80</v>
      </c>
      <c r="V1323" t="s">
        <v>80</v>
      </c>
      <c r="W1323" t="s">
        <v>4586</v>
      </c>
      <c r="X1323" t="s">
        <v>13160</v>
      </c>
      <c r="Y1323" t="s">
        <v>80</v>
      </c>
    </row>
    <row r="1324" spans="1:25">
      <c r="A1324" t="s">
        <v>13161</v>
      </c>
      <c r="B1324" t="s">
        <v>5781</v>
      </c>
      <c r="C1324" t="s">
        <v>57</v>
      </c>
      <c r="D1324" t="s">
        <v>13162</v>
      </c>
      <c r="E1324" t="s">
        <v>13163</v>
      </c>
      <c r="F1324" t="s">
        <v>13164</v>
      </c>
      <c r="G1324" t="s">
        <v>15</v>
      </c>
      <c r="H1324" t="s">
        <v>11555</v>
      </c>
      <c r="I1324" t="s">
        <v>93</v>
      </c>
      <c r="J1324" t="s">
        <v>460</v>
      </c>
      <c r="K1324" t="s">
        <v>2130</v>
      </c>
      <c r="L1324" t="s">
        <v>77</v>
      </c>
      <c r="M1324" t="s">
        <v>845</v>
      </c>
      <c r="N1324" t="s">
        <v>13165</v>
      </c>
      <c r="O1324" t="s">
        <v>13166</v>
      </c>
      <c r="P1324" t="s">
        <v>200</v>
      </c>
      <c r="Q1324" t="s">
        <v>82</v>
      </c>
      <c r="R1324" t="s">
        <v>13167</v>
      </c>
      <c r="S1324" t="s">
        <v>13168</v>
      </c>
      <c r="T1324" t="s">
        <v>3474</v>
      </c>
      <c r="U1324" t="s">
        <v>13165</v>
      </c>
      <c r="V1324" t="s">
        <v>460</v>
      </c>
      <c r="W1324" t="s">
        <v>13169</v>
      </c>
      <c r="X1324" t="s">
        <v>13170</v>
      </c>
      <c r="Y1324" t="s">
        <v>13171</v>
      </c>
    </row>
    <row r="1325" spans="1:25">
      <c r="A1325" t="s">
        <v>13172</v>
      </c>
      <c r="B1325" t="s">
        <v>5781</v>
      </c>
      <c r="C1325" t="s">
        <v>57</v>
      </c>
      <c r="D1325" t="s">
        <v>13173</v>
      </c>
      <c r="E1325" t="s">
        <v>13174</v>
      </c>
      <c r="F1325" t="s">
        <v>13175</v>
      </c>
      <c r="G1325" t="s">
        <v>15</v>
      </c>
      <c r="H1325" t="s">
        <v>13176</v>
      </c>
      <c r="I1325" t="s">
        <v>93</v>
      </c>
      <c r="J1325" t="s">
        <v>13177</v>
      </c>
      <c r="K1325" t="s">
        <v>2130</v>
      </c>
      <c r="L1325" t="s">
        <v>77</v>
      </c>
      <c r="M1325" t="s">
        <v>13178</v>
      </c>
      <c r="N1325" t="s">
        <v>1459</v>
      </c>
      <c r="O1325" t="s">
        <v>80</v>
      </c>
      <c r="P1325" t="s">
        <v>942</v>
      </c>
      <c r="Q1325" t="s">
        <v>82</v>
      </c>
      <c r="R1325" t="s">
        <v>80</v>
      </c>
      <c r="S1325" t="s">
        <v>13179</v>
      </c>
      <c r="T1325" t="s">
        <v>80</v>
      </c>
      <c r="U1325" t="s">
        <v>80</v>
      </c>
      <c r="V1325" t="s">
        <v>80</v>
      </c>
      <c r="W1325" t="s">
        <v>80</v>
      </c>
      <c r="X1325" t="s">
        <v>13180</v>
      </c>
      <c r="Y1325" t="s">
        <v>13181</v>
      </c>
    </row>
    <row r="1326" spans="1:25">
      <c r="A1326" t="s">
        <v>13182</v>
      </c>
      <c r="B1326" t="s">
        <v>5781</v>
      </c>
      <c r="C1326" t="s">
        <v>57</v>
      </c>
      <c r="D1326" t="s">
        <v>13183</v>
      </c>
      <c r="E1326" t="s">
        <v>13184</v>
      </c>
      <c r="F1326" t="s">
        <v>13185</v>
      </c>
      <c r="G1326" t="s">
        <v>15</v>
      </c>
      <c r="H1326" t="s">
        <v>4656</v>
      </c>
      <c r="I1326" t="s">
        <v>93</v>
      </c>
      <c r="J1326" t="s">
        <v>1199</v>
      </c>
      <c r="K1326" t="s">
        <v>13186</v>
      </c>
      <c r="L1326" t="s">
        <v>125</v>
      </c>
      <c r="M1326" t="s">
        <v>610</v>
      </c>
      <c r="N1326" t="s">
        <v>253</v>
      </c>
      <c r="O1326" t="s">
        <v>80</v>
      </c>
      <c r="P1326" t="s">
        <v>81</v>
      </c>
      <c r="Q1326" t="s">
        <v>114</v>
      </c>
      <c r="R1326" t="s">
        <v>80</v>
      </c>
      <c r="S1326" t="s">
        <v>13187</v>
      </c>
      <c r="T1326" t="s">
        <v>13188</v>
      </c>
      <c r="U1326" t="s">
        <v>253</v>
      </c>
      <c r="V1326" t="s">
        <v>80</v>
      </c>
      <c r="W1326" t="s">
        <v>13189</v>
      </c>
      <c r="X1326" t="s">
        <v>13190</v>
      </c>
      <c r="Y1326" t="s">
        <v>13191</v>
      </c>
    </row>
    <row r="1327" spans="1:25">
      <c r="A1327" t="s">
        <v>13192</v>
      </c>
      <c r="B1327" t="s">
        <v>5781</v>
      </c>
      <c r="C1327" t="s">
        <v>57</v>
      </c>
      <c r="D1327" t="s">
        <v>13193</v>
      </c>
      <c r="E1327" t="s">
        <v>13194</v>
      </c>
      <c r="F1327" t="s">
        <v>13195</v>
      </c>
      <c r="G1327" t="s">
        <v>15</v>
      </c>
      <c r="H1327" t="s">
        <v>13196</v>
      </c>
      <c r="I1327" t="s">
        <v>93</v>
      </c>
      <c r="J1327" t="s">
        <v>13197</v>
      </c>
      <c r="K1327" t="s">
        <v>13198</v>
      </c>
      <c r="L1327" t="s">
        <v>77</v>
      </c>
      <c r="M1327" t="s">
        <v>13199</v>
      </c>
      <c r="N1327" t="s">
        <v>545</v>
      </c>
      <c r="O1327" t="s">
        <v>310</v>
      </c>
      <c r="P1327" t="s">
        <v>81</v>
      </c>
      <c r="Q1327" t="s">
        <v>99</v>
      </c>
      <c r="R1327" t="s">
        <v>80</v>
      </c>
      <c r="S1327" t="s">
        <v>13200</v>
      </c>
      <c r="T1327" t="s">
        <v>204</v>
      </c>
      <c r="U1327" t="s">
        <v>545</v>
      </c>
      <c r="V1327" t="s">
        <v>80</v>
      </c>
      <c r="W1327" t="s">
        <v>80</v>
      </c>
      <c r="X1327" t="s">
        <v>13201</v>
      </c>
      <c r="Y1327" t="s">
        <v>13202</v>
      </c>
    </row>
    <row r="1328" spans="1:25">
      <c r="A1328" t="s">
        <v>13203</v>
      </c>
      <c r="B1328" t="s">
        <v>5781</v>
      </c>
      <c r="C1328" t="s">
        <v>57</v>
      </c>
      <c r="D1328" t="s">
        <v>13204</v>
      </c>
      <c r="E1328" t="s">
        <v>13205</v>
      </c>
      <c r="F1328" t="s">
        <v>13206</v>
      </c>
      <c r="G1328" t="s">
        <v>31</v>
      </c>
      <c r="H1328" t="s">
        <v>13207</v>
      </c>
      <c r="I1328" t="s">
        <v>5796</v>
      </c>
      <c r="J1328" t="s">
        <v>13067</v>
      </c>
      <c r="K1328" t="s">
        <v>2130</v>
      </c>
      <c r="L1328" t="s">
        <v>77</v>
      </c>
      <c r="M1328" t="s">
        <v>1135</v>
      </c>
      <c r="N1328" t="s">
        <v>9980</v>
      </c>
      <c r="O1328" t="s">
        <v>13208</v>
      </c>
      <c r="P1328" t="s">
        <v>81</v>
      </c>
      <c r="Q1328" t="s">
        <v>201</v>
      </c>
      <c r="R1328" t="s">
        <v>13209</v>
      </c>
      <c r="S1328" t="s">
        <v>13210</v>
      </c>
      <c r="T1328" t="s">
        <v>13211</v>
      </c>
      <c r="U1328" t="s">
        <v>11172</v>
      </c>
      <c r="V1328" t="s">
        <v>13212</v>
      </c>
      <c r="W1328" t="s">
        <v>13213</v>
      </c>
      <c r="X1328" t="s">
        <v>13214</v>
      </c>
      <c r="Y1328" t="s">
        <v>13215</v>
      </c>
    </row>
    <row r="1329" spans="1:25">
      <c r="A1329" t="s">
        <v>13216</v>
      </c>
      <c r="B1329" t="s">
        <v>5781</v>
      </c>
      <c r="C1329" t="s">
        <v>57</v>
      </c>
      <c r="D1329" t="s">
        <v>13217</v>
      </c>
      <c r="E1329" t="s">
        <v>13218</v>
      </c>
      <c r="F1329" t="s">
        <v>13219</v>
      </c>
      <c r="G1329" t="s">
        <v>31</v>
      </c>
      <c r="H1329" t="s">
        <v>13220</v>
      </c>
      <c r="I1329" t="s">
        <v>93</v>
      </c>
      <c r="J1329" t="s">
        <v>373</v>
      </c>
      <c r="K1329" t="s">
        <v>2130</v>
      </c>
      <c r="L1329" t="s">
        <v>125</v>
      </c>
      <c r="M1329" t="s">
        <v>9308</v>
      </c>
      <c r="N1329" t="s">
        <v>392</v>
      </c>
      <c r="O1329" t="s">
        <v>80</v>
      </c>
      <c r="P1329" t="s">
        <v>81</v>
      </c>
      <c r="Q1329" t="s">
        <v>82</v>
      </c>
      <c r="R1329" t="s">
        <v>80</v>
      </c>
      <c r="S1329" t="s">
        <v>13221</v>
      </c>
      <c r="T1329" t="s">
        <v>80</v>
      </c>
      <c r="U1329" t="s">
        <v>80</v>
      </c>
      <c r="V1329" t="s">
        <v>80</v>
      </c>
      <c r="W1329" t="s">
        <v>80</v>
      </c>
      <c r="X1329" t="s">
        <v>13222</v>
      </c>
      <c r="Y1329" t="s">
        <v>80</v>
      </c>
    </row>
    <row r="1330" spans="1:25">
      <c r="A1330" t="s">
        <v>13223</v>
      </c>
      <c r="B1330" t="s">
        <v>13224</v>
      </c>
      <c r="C1330" t="s">
        <v>44</v>
      </c>
      <c r="D1330" t="s">
        <v>13225</v>
      </c>
      <c r="E1330" t="s">
        <v>13226</v>
      </c>
      <c r="F1330" t="s">
        <v>13227</v>
      </c>
      <c r="G1330" t="s">
        <v>31</v>
      </c>
      <c r="H1330" t="s">
        <v>13228</v>
      </c>
      <c r="I1330" t="s">
        <v>93</v>
      </c>
      <c r="J1330" t="s">
        <v>373</v>
      </c>
      <c r="K1330" t="s">
        <v>1003</v>
      </c>
      <c r="L1330" t="s">
        <v>125</v>
      </c>
      <c r="M1330" t="s">
        <v>13229</v>
      </c>
      <c r="N1330" t="s">
        <v>243</v>
      </c>
      <c r="O1330" t="s">
        <v>80</v>
      </c>
      <c r="P1330" t="s">
        <v>81</v>
      </c>
      <c r="Q1330" t="s">
        <v>114</v>
      </c>
      <c r="R1330" t="s">
        <v>13230</v>
      </c>
      <c r="S1330" t="s">
        <v>13231</v>
      </c>
      <c r="T1330" t="s">
        <v>80</v>
      </c>
      <c r="U1330" t="s">
        <v>80</v>
      </c>
      <c r="V1330" t="s">
        <v>1210</v>
      </c>
      <c r="W1330" t="s">
        <v>80</v>
      </c>
      <c r="X1330" t="s">
        <v>13232</v>
      </c>
      <c r="Y1330" t="s">
        <v>80</v>
      </c>
    </row>
    <row r="1331" spans="1:25">
      <c r="A1331" t="s">
        <v>13233</v>
      </c>
      <c r="B1331" t="s">
        <v>13224</v>
      </c>
      <c r="C1331" t="s">
        <v>44</v>
      </c>
      <c r="D1331" t="s">
        <v>13234</v>
      </c>
      <c r="E1331" t="s">
        <v>13235</v>
      </c>
      <c r="F1331" t="s">
        <v>13236</v>
      </c>
      <c r="G1331" t="s">
        <v>31</v>
      </c>
      <c r="H1331" t="s">
        <v>13237</v>
      </c>
      <c r="I1331" t="s">
        <v>74</v>
      </c>
      <c r="J1331" t="s">
        <v>1089</v>
      </c>
      <c r="K1331" t="s">
        <v>13238</v>
      </c>
      <c r="L1331" t="s">
        <v>77</v>
      </c>
      <c r="M1331" t="s">
        <v>13239</v>
      </c>
      <c r="N1331" t="s">
        <v>435</v>
      </c>
      <c r="O1331" t="s">
        <v>80</v>
      </c>
      <c r="P1331" t="s">
        <v>113</v>
      </c>
      <c r="Q1331" t="s">
        <v>142</v>
      </c>
      <c r="R1331" t="s">
        <v>80</v>
      </c>
      <c r="S1331" t="s">
        <v>13239</v>
      </c>
      <c r="T1331" t="s">
        <v>80</v>
      </c>
      <c r="U1331" t="s">
        <v>80</v>
      </c>
      <c r="V1331" t="s">
        <v>80</v>
      </c>
      <c r="W1331" t="s">
        <v>80</v>
      </c>
      <c r="X1331" t="s">
        <v>13240</v>
      </c>
      <c r="Y1331" t="s">
        <v>80</v>
      </c>
    </row>
    <row r="1332" spans="1:25">
      <c r="A1332" t="s">
        <v>13241</v>
      </c>
      <c r="B1332" t="s">
        <v>13224</v>
      </c>
      <c r="C1332" t="s">
        <v>44</v>
      </c>
      <c r="D1332" t="s">
        <v>13242</v>
      </c>
      <c r="E1332" t="s">
        <v>13243</v>
      </c>
      <c r="F1332" t="s">
        <v>13244</v>
      </c>
      <c r="G1332" t="s">
        <v>31</v>
      </c>
      <c r="H1332" t="s">
        <v>13245</v>
      </c>
      <c r="I1332" t="s">
        <v>93</v>
      </c>
      <c r="J1332" t="s">
        <v>373</v>
      </c>
      <c r="K1332" t="s">
        <v>3251</v>
      </c>
      <c r="L1332" t="s">
        <v>125</v>
      </c>
      <c r="M1332" t="s">
        <v>13246</v>
      </c>
      <c r="N1332" t="s">
        <v>4974</v>
      </c>
      <c r="O1332" t="s">
        <v>80</v>
      </c>
      <c r="P1332" t="s">
        <v>113</v>
      </c>
      <c r="Q1332" t="s">
        <v>142</v>
      </c>
      <c r="R1332" t="s">
        <v>13247</v>
      </c>
      <c r="S1332" t="s">
        <v>13248</v>
      </c>
      <c r="T1332" t="s">
        <v>80</v>
      </c>
      <c r="U1332" t="s">
        <v>80</v>
      </c>
      <c r="V1332" t="s">
        <v>13249</v>
      </c>
      <c r="W1332" t="s">
        <v>80</v>
      </c>
      <c r="X1332" t="s">
        <v>13250</v>
      </c>
      <c r="Y1332" t="s">
        <v>80</v>
      </c>
    </row>
    <row r="1333" spans="1:25">
      <c r="A1333" t="s">
        <v>13251</v>
      </c>
      <c r="B1333" t="s">
        <v>13224</v>
      </c>
      <c r="C1333" t="s">
        <v>44</v>
      </c>
      <c r="D1333" t="s">
        <v>13252</v>
      </c>
      <c r="E1333" t="s">
        <v>13253</v>
      </c>
      <c r="F1333" t="s">
        <v>13254</v>
      </c>
      <c r="G1333" t="s">
        <v>31</v>
      </c>
      <c r="H1333" t="s">
        <v>13255</v>
      </c>
      <c r="I1333" t="s">
        <v>93</v>
      </c>
      <c r="J1333" t="s">
        <v>294</v>
      </c>
      <c r="K1333" t="s">
        <v>1003</v>
      </c>
      <c r="L1333" t="s">
        <v>77</v>
      </c>
      <c r="M1333" t="s">
        <v>13256</v>
      </c>
      <c r="N1333" t="s">
        <v>253</v>
      </c>
      <c r="O1333" t="s">
        <v>773</v>
      </c>
      <c r="P1333" t="s">
        <v>81</v>
      </c>
      <c r="Q1333" t="s">
        <v>13257</v>
      </c>
      <c r="R1333" t="s">
        <v>13258</v>
      </c>
      <c r="S1333" t="s">
        <v>13256</v>
      </c>
      <c r="T1333" t="s">
        <v>13259</v>
      </c>
      <c r="U1333" t="s">
        <v>253</v>
      </c>
      <c r="V1333" t="s">
        <v>12795</v>
      </c>
      <c r="W1333" t="s">
        <v>13260</v>
      </c>
      <c r="X1333" t="s">
        <v>13261</v>
      </c>
      <c r="Y1333" t="s">
        <v>13262</v>
      </c>
    </row>
    <row r="1334" spans="1:25">
      <c r="A1334" t="s">
        <v>13263</v>
      </c>
      <c r="B1334" t="s">
        <v>13224</v>
      </c>
      <c r="C1334" t="s">
        <v>44</v>
      </c>
      <c r="D1334" t="s">
        <v>13264</v>
      </c>
      <c r="E1334" t="s">
        <v>13265</v>
      </c>
      <c r="F1334" t="s">
        <v>13266</v>
      </c>
      <c r="G1334" t="s">
        <v>31</v>
      </c>
      <c r="H1334" t="s">
        <v>13267</v>
      </c>
      <c r="I1334" t="s">
        <v>93</v>
      </c>
      <c r="J1334" t="s">
        <v>13268</v>
      </c>
      <c r="K1334" t="s">
        <v>3470</v>
      </c>
      <c r="L1334" t="s">
        <v>13269</v>
      </c>
      <c r="M1334" t="s">
        <v>13048</v>
      </c>
      <c r="N1334" t="s">
        <v>763</v>
      </c>
      <c r="O1334" t="s">
        <v>80</v>
      </c>
      <c r="P1334" t="s">
        <v>113</v>
      </c>
      <c r="Q1334" t="s">
        <v>142</v>
      </c>
      <c r="R1334" t="s">
        <v>13270</v>
      </c>
      <c r="S1334" t="s">
        <v>13271</v>
      </c>
      <c r="T1334" t="s">
        <v>80</v>
      </c>
      <c r="U1334" t="s">
        <v>80</v>
      </c>
      <c r="V1334" t="s">
        <v>80</v>
      </c>
      <c r="W1334" t="s">
        <v>80</v>
      </c>
      <c r="X1334" t="s">
        <v>13272</v>
      </c>
      <c r="Y1334" t="s">
        <v>80</v>
      </c>
    </row>
    <row r="1335" ht="409.5" spans="1:25">
      <c r="A1335" t="s">
        <v>13273</v>
      </c>
      <c r="B1335" t="s">
        <v>13224</v>
      </c>
      <c r="C1335" t="s">
        <v>44</v>
      </c>
      <c r="D1335" t="s">
        <v>13274</v>
      </c>
      <c r="E1335" t="s">
        <v>13275</v>
      </c>
      <c r="F1335" t="s">
        <v>13276</v>
      </c>
      <c r="G1335" t="s">
        <v>15</v>
      </c>
      <c r="H1335" t="s">
        <v>13277</v>
      </c>
      <c r="I1335" t="s">
        <v>93</v>
      </c>
      <c r="J1335" t="s">
        <v>13278</v>
      </c>
      <c r="K1335" t="s">
        <v>13279</v>
      </c>
      <c r="L1335" t="s">
        <v>125</v>
      </c>
      <c r="M1335" t="s">
        <v>242</v>
      </c>
      <c r="N1335" t="s">
        <v>4859</v>
      </c>
      <c r="O1335" t="s">
        <v>677</v>
      </c>
      <c r="P1335" t="s">
        <v>81</v>
      </c>
      <c r="Q1335" t="s">
        <v>99</v>
      </c>
      <c r="R1335" t="s">
        <v>13280</v>
      </c>
      <c r="S1335" t="s">
        <v>13281</v>
      </c>
      <c r="T1335" t="s">
        <v>13282</v>
      </c>
      <c r="U1335" t="s">
        <v>4859</v>
      </c>
      <c r="V1335" t="s">
        <v>80</v>
      </c>
      <c r="W1335" t="s">
        <v>80</v>
      </c>
      <c r="X1335" s="1" t="s">
        <v>13283</v>
      </c>
      <c r="Y1335" t="s">
        <v>13284</v>
      </c>
    </row>
    <row r="1336" spans="1:25">
      <c r="A1336" t="s">
        <v>13285</v>
      </c>
      <c r="B1336" t="s">
        <v>13224</v>
      </c>
      <c r="C1336" t="s">
        <v>44</v>
      </c>
      <c r="D1336" t="s">
        <v>13286</v>
      </c>
      <c r="E1336" t="s">
        <v>13287</v>
      </c>
      <c r="F1336" t="s">
        <v>13288</v>
      </c>
      <c r="G1336" t="s">
        <v>31</v>
      </c>
      <c r="H1336" t="s">
        <v>13289</v>
      </c>
      <c r="I1336" t="s">
        <v>93</v>
      </c>
      <c r="J1336" t="s">
        <v>13278</v>
      </c>
      <c r="K1336" t="s">
        <v>13290</v>
      </c>
      <c r="L1336" t="s">
        <v>77</v>
      </c>
      <c r="M1336" t="s">
        <v>1691</v>
      </c>
      <c r="N1336" t="s">
        <v>1958</v>
      </c>
      <c r="O1336" t="s">
        <v>80</v>
      </c>
      <c r="P1336" t="s">
        <v>81</v>
      </c>
      <c r="Q1336" t="s">
        <v>99</v>
      </c>
      <c r="R1336" t="s">
        <v>80</v>
      </c>
      <c r="S1336" t="s">
        <v>13291</v>
      </c>
      <c r="T1336" t="s">
        <v>80</v>
      </c>
      <c r="U1336" t="s">
        <v>80</v>
      </c>
      <c r="V1336" t="s">
        <v>80</v>
      </c>
      <c r="W1336" t="s">
        <v>80</v>
      </c>
      <c r="X1336" t="s">
        <v>13292</v>
      </c>
      <c r="Y1336" t="s">
        <v>80</v>
      </c>
    </row>
    <row r="1337" spans="1:25">
      <c r="A1337" t="s">
        <v>13293</v>
      </c>
      <c r="B1337" t="s">
        <v>13224</v>
      </c>
      <c r="C1337" t="s">
        <v>44</v>
      </c>
      <c r="D1337" t="s">
        <v>13294</v>
      </c>
      <c r="E1337" t="s">
        <v>13295</v>
      </c>
      <c r="F1337" t="s">
        <v>13296</v>
      </c>
      <c r="G1337" t="s">
        <v>31</v>
      </c>
      <c r="H1337" t="s">
        <v>13297</v>
      </c>
      <c r="I1337" t="s">
        <v>93</v>
      </c>
      <c r="J1337" t="s">
        <v>1199</v>
      </c>
      <c r="K1337" t="s">
        <v>4251</v>
      </c>
      <c r="L1337" t="s">
        <v>77</v>
      </c>
      <c r="M1337" t="s">
        <v>13298</v>
      </c>
      <c r="N1337" t="s">
        <v>97</v>
      </c>
      <c r="O1337" t="s">
        <v>310</v>
      </c>
      <c r="P1337" t="s">
        <v>81</v>
      </c>
      <c r="Q1337" t="s">
        <v>142</v>
      </c>
      <c r="R1337" t="s">
        <v>80</v>
      </c>
      <c r="S1337" t="s">
        <v>13298</v>
      </c>
      <c r="T1337" t="s">
        <v>80</v>
      </c>
      <c r="U1337" t="s">
        <v>80</v>
      </c>
      <c r="V1337" t="s">
        <v>80</v>
      </c>
      <c r="W1337" t="s">
        <v>80</v>
      </c>
      <c r="X1337" t="s">
        <v>13299</v>
      </c>
      <c r="Y1337" t="s">
        <v>80</v>
      </c>
    </row>
    <row r="1338" spans="1:25">
      <c r="A1338" t="s">
        <v>13300</v>
      </c>
      <c r="B1338" t="s">
        <v>13224</v>
      </c>
      <c r="C1338" t="s">
        <v>44</v>
      </c>
      <c r="D1338" t="s">
        <v>13301</v>
      </c>
      <c r="E1338" t="s">
        <v>6781</v>
      </c>
      <c r="F1338" t="s">
        <v>13302</v>
      </c>
      <c r="G1338" t="s">
        <v>31</v>
      </c>
      <c r="H1338" t="s">
        <v>13303</v>
      </c>
      <c r="I1338" t="s">
        <v>5834</v>
      </c>
      <c r="J1338" t="s">
        <v>294</v>
      </c>
      <c r="K1338" t="s">
        <v>1003</v>
      </c>
      <c r="L1338" t="s">
        <v>77</v>
      </c>
      <c r="M1338" t="s">
        <v>13304</v>
      </c>
      <c r="N1338" t="s">
        <v>243</v>
      </c>
      <c r="O1338" t="s">
        <v>80</v>
      </c>
      <c r="P1338" t="s">
        <v>113</v>
      </c>
      <c r="Q1338" t="s">
        <v>82</v>
      </c>
      <c r="R1338" t="s">
        <v>80</v>
      </c>
      <c r="S1338" t="s">
        <v>13305</v>
      </c>
      <c r="T1338" t="s">
        <v>80</v>
      </c>
      <c r="U1338" t="s">
        <v>80</v>
      </c>
      <c r="V1338" t="s">
        <v>80</v>
      </c>
      <c r="W1338" t="s">
        <v>80</v>
      </c>
      <c r="X1338" t="s">
        <v>13306</v>
      </c>
      <c r="Y1338" t="s">
        <v>80</v>
      </c>
    </row>
    <row r="1339" spans="1:25">
      <c r="A1339" t="s">
        <v>13307</v>
      </c>
      <c r="B1339" t="s">
        <v>13224</v>
      </c>
      <c r="C1339" t="s">
        <v>44</v>
      </c>
      <c r="D1339" t="s">
        <v>13308</v>
      </c>
      <c r="E1339" t="s">
        <v>13309</v>
      </c>
      <c r="F1339" t="s">
        <v>13310</v>
      </c>
      <c r="G1339" t="s">
        <v>31</v>
      </c>
      <c r="H1339" t="s">
        <v>13311</v>
      </c>
      <c r="I1339" t="s">
        <v>93</v>
      </c>
      <c r="J1339" t="s">
        <v>1957</v>
      </c>
      <c r="K1339" t="s">
        <v>1003</v>
      </c>
      <c r="L1339" t="s">
        <v>77</v>
      </c>
      <c r="M1339" t="s">
        <v>78</v>
      </c>
      <c r="N1339" t="s">
        <v>556</v>
      </c>
      <c r="O1339" t="s">
        <v>80</v>
      </c>
      <c r="P1339" t="s">
        <v>8340</v>
      </c>
      <c r="Q1339" t="s">
        <v>142</v>
      </c>
      <c r="R1339" t="s">
        <v>80</v>
      </c>
      <c r="S1339" t="s">
        <v>13312</v>
      </c>
      <c r="T1339" t="s">
        <v>80</v>
      </c>
      <c r="U1339" t="s">
        <v>80</v>
      </c>
      <c r="V1339" t="s">
        <v>80</v>
      </c>
      <c r="W1339" t="s">
        <v>80</v>
      </c>
      <c r="X1339" t="s">
        <v>13313</v>
      </c>
      <c r="Y1339" t="s">
        <v>80</v>
      </c>
    </row>
    <row r="1340" spans="1:25">
      <c r="A1340" t="s">
        <v>13314</v>
      </c>
      <c r="B1340" t="s">
        <v>13224</v>
      </c>
      <c r="C1340" t="s">
        <v>44</v>
      </c>
      <c r="D1340" t="s">
        <v>13315</v>
      </c>
      <c r="E1340" t="s">
        <v>13316</v>
      </c>
      <c r="F1340" t="s">
        <v>13317</v>
      </c>
      <c r="G1340" t="s">
        <v>31</v>
      </c>
      <c r="H1340" t="s">
        <v>13318</v>
      </c>
      <c r="I1340" t="s">
        <v>5834</v>
      </c>
      <c r="J1340" t="s">
        <v>294</v>
      </c>
      <c r="K1340" t="s">
        <v>1003</v>
      </c>
      <c r="L1340" t="s">
        <v>77</v>
      </c>
      <c r="M1340" t="s">
        <v>419</v>
      </c>
      <c r="N1340" t="s">
        <v>12843</v>
      </c>
      <c r="O1340" t="s">
        <v>310</v>
      </c>
      <c r="P1340" t="s">
        <v>172</v>
      </c>
      <c r="Q1340" t="s">
        <v>201</v>
      </c>
      <c r="R1340" t="s">
        <v>80</v>
      </c>
      <c r="S1340" t="s">
        <v>11702</v>
      </c>
      <c r="T1340" t="s">
        <v>80</v>
      </c>
      <c r="U1340" t="s">
        <v>80</v>
      </c>
      <c r="V1340" t="s">
        <v>80</v>
      </c>
      <c r="W1340" t="s">
        <v>80</v>
      </c>
      <c r="X1340" t="s">
        <v>13319</v>
      </c>
      <c r="Y1340" t="s">
        <v>80</v>
      </c>
    </row>
    <row r="1341" spans="1:25">
      <c r="A1341" t="s">
        <v>13320</v>
      </c>
      <c r="B1341" t="s">
        <v>13224</v>
      </c>
      <c r="C1341" t="s">
        <v>44</v>
      </c>
      <c r="D1341" t="s">
        <v>13321</v>
      </c>
      <c r="E1341" t="s">
        <v>13322</v>
      </c>
      <c r="F1341" t="s">
        <v>13323</v>
      </c>
      <c r="G1341" t="s">
        <v>31</v>
      </c>
      <c r="H1341" t="s">
        <v>13324</v>
      </c>
      <c r="I1341" t="s">
        <v>5834</v>
      </c>
      <c r="J1341" t="s">
        <v>294</v>
      </c>
      <c r="K1341" t="s">
        <v>1003</v>
      </c>
      <c r="L1341" t="s">
        <v>77</v>
      </c>
      <c r="M1341" t="s">
        <v>3265</v>
      </c>
      <c r="N1341" t="s">
        <v>13325</v>
      </c>
      <c r="O1341" t="s">
        <v>310</v>
      </c>
      <c r="P1341" t="s">
        <v>113</v>
      </c>
      <c r="Q1341" t="s">
        <v>201</v>
      </c>
      <c r="R1341" t="s">
        <v>80</v>
      </c>
      <c r="S1341" t="s">
        <v>13224</v>
      </c>
      <c r="T1341" t="s">
        <v>80</v>
      </c>
      <c r="U1341" t="s">
        <v>80</v>
      </c>
      <c r="V1341" t="s">
        <v>80</v>
      </c>
      <c r="W1341" t="s">
        <v>80</v>
      </c>
      <c r="X1341" t="s">
        <v>13326</v>
      </c>
      <c r="Y1341" t="s">
        <v>13327</v>
      </c>
    </row>
    <row r="1342" spans="1:25">
      <c r="A1342" t="s">
        <v>13328</v>
      </c>
      <c r="B1342" t="s">
        <v>13224</v>
      </c>
      <c r="C1342" t="s">
        <v>44</v>
      </c>
      <c r="D1342" t="s">
        <v>13329</v>
      </c>
      <c r="E1342" t="s">
        <v>13330</v>
      </c>
      <c r="F1342" t="s">
        <v>13331</v>
      </c>
      <c r="G1342" t="s">
        <v>31</v>
      </c>
      <c r="H1342" t="s">
        <v>13332</v>
      </c>
      <c r="I1342" t="s">
        <v>93</v>
      </c>
      <c r="J1342" t="s">
        <v>109</v>
      </c>
      <c r="K1342" t="s">
        <v>13333</v>
      </c>
      <c r="L1342" t="s">
        <v>77</v>
      </c>
      <c r="M1342" t="s">
        <v>6199</v>
      </c>
      <c r="N1342" t="s">
        <v>258</v>
      </c>
      <c r="O1342" t="s">
        <v>80</v>
      </c>
      <c r="P1342" t="s">
        <v>81</v>
      </c>
      <c r="Q1342" t="s">
        <v>99</v>
      </c>
      <c r="R1342" t="s">
        <v>80</v>
      </c>
      <c r="S1342" t="s">
        <v>13334</v>
      </c>
      <c r="T1342" t="s">
        <v>80</v>
      </c>
      <c r="U1342" t="s">
        <v>80</v>
      </c>
      <c r="V1342" t="s">
        <v>80</v>
      </c>
      <c r="W1342" t="s">
        <v>80</v>
      </c>
      <c r="X1342" t="s">
        <v>13335</v>
      </c>
      <c r="Y1342" t="s">
        <v>80</v>
      </c>
    </row>
    <row r="1343" spans="1:25">
      <c r="A1343" t="s">
        <v>13336</v>
      </c>
      <c r="B1343" t="s">
        <v>13224</v>
      </c>
      <c r="C1343" t="s">
        <v>44</v>
      </c>
      <c r="D1343" t="s">
        <v>13337</v>
      </c>
      <c r="E1343" t="s">
        <v>13338</v>
      </c>
      <c r="F1343" t="s">
        <v>13339</v>
      </c>
      <c r="G1343" t="s">
        <v>31</v>
      </c>
      <c r="H1343" t="s">
        <v>13340</v>
      </c>
      <c r="I1343" t="s">
        <v>93</v>
      </c>
      <c r="J1343" t="s">
        <v>346</v>
      </c>
      <c r="K1343" t="s">
        <v>3470</v>
      </c>
      <c r="L1343" t="s">
        <v>77</v>
      </c>
      <c r="M1343" t="s">
        <v>419</v>
      </c>
      <c r="N1343" t="s">
        <v>1347</v>
      </c>
      <c r="O1343" t="s">
        <v>310</v>
      </c>
      <c r="P1343" t="s">
        <v>81</v>
      </c>
      <c r="Q1343" t="s">
        <v>99</v>
      </c>
      <c r="R1343" t="s">
        <v>80</v>
      </c>
      <c r="S1343" t="s">
        <v>13341</v>
      </c>
      <c r="T1343" t="s">
        <v>80</v>
      </c>
      <c r="U1343" t="s">
        <v>80</v>
      </c>
      <c r="V1343" t="s">
        <v>80</v>
      </c>
      <c r="W1343" t="s">
        <v>80</v>
      </c>
      <c r="X1343" t="s">
        <v>13342</v>
      </c>
      <c r="Y1343" t="s">
        <v>80</v>
      </c>
    </row>
    <row r="1344" spans="1:25">
      <c r="A1344" t="s">
        <v>13343</v>
      </c>
      <c r="B1344" t="s">
        <v>13224</v>
      </c>
      <c r="C1344" t="s">
        <v>44</v>
      </c>
      <c r="D1344" t="s">
        <v>13344</v>
      </c>
      <c r="E1344" t="s">
        <v>13345</v>
      </c>
      <c r="F1344" t="s">
        <v>13346</v>
      </c>
      <c r="G1344" t="s">
        <v>31</v>
      </c>
      <c r="H1344" t="s">
        <v>10714</v>
      </c>
      <c r="I1344" t="s">
        <v>5834</v>
      </c>
      <c r="J1344" t="s">
        <v>294</v>
      </c>
      <c r="K1344" t="s">
        <v>1003</v>
      </c>
      <c r="L1344" t="s">
        <v>77</v>
      </c>
      <c r="M1344" t="s">
        <v>13347</v>
      </c>
      <c r="N1344" t="s">
        <v>243</v>
      </c>
      <c r="O1344" t="s">
        <v>80</v>
      </c>
      <c r="P1344" t="s">
        <v>113</v>
      </c>
      <c r="Q1344" t="s">
        <v>142</v>
      </c>
      <c r="R1344" t="s">
        <v>80</v>
      </c>
      <c r="S1344" t="s">
        <v>13348</v>
      </c>
      <c r="T1344" t="s">
        <v>80</v>
      </c>
      <c r="U1344" t="s">
        <v>80</v>
      </c>
      <c r="V1344" t="s">
        <v>80</v>
      </c>
      <c r="W1344" t="s">
        <v>80</v>
      </c>
      <c r="X1344" t="s">
        <v>13349</v>
      </c>
      <c r="Y1344" t="s">
        <v>80</v>
      </c>
    </row>
    <row r="1345" spans="1:25">
      <c r="A1345" t="s">
        <v>13350</v>
      </c>
      <c r="B1345" t="s">
        <v>13224</v>
      </c>
      <c r="C1345" t="s">
        <v>44</v>
      </c>
      <c r="D1345" t="s">
        <v>13351</v>
      </c>
      <c r="E1345" t="s">
        <v>13352</v>
      </c>
      <c r="F1345" t="s">
        <v>13353</v>
      </c>
      <c r="G1345" t="s">
        <v>15</v>
      </c>
      <c r="H1345" t="s">
        <v>13354</v>
      </c>
      <c r="I1345" t="s">
        <v>93</v>
      </c>
      <c r="J1345" t="s">
        <v>13355</v>
      </c>
      <c r="K1345" t="s">
        <v>3470</v>
      </c>
      <c r="L1345" t="s">
        <v>77</v>
      </c>
      <c r="M1345" t="s">
        <v>407</v>
      </c>
      <c r="N1345" t="s">
        <v>13356</v>
      </c>
      <c r="O1345" t="s">
        <v>80</v>
      </c>
      <c r="P1345" t="s">
        <v>81</v>
      </c>
      <c r="Q1345" t="s">
        <v>201</v>
      </c>
      <c r="R1345" t="s">
        <v>13357</v>
      </c>
      <c r="S1345" t="s">
        <v>6631</v>
      </c>
      <c r="T1345" t="s">
        <v>80</v>
      </c>
      <c r="U1345" t="s">
        <v>80</v>
      </c>
      <c r="V1345" t="s">
        <v>80</v>
      </c>
      <c r="W1345" t="s">
        <v>80</v>
      </c>
      <c r="X1345" t="s">
        <v>13358</v>
      </c>
      <c r="Y1345" t="s">
        <v>80</v>
      </c>
    </row>
    <row r="1346" spans="1:25">
      <c r="A1346" t="s">
        <v>13359</v>
      </c>
      <c r="B1346" t="s">
        <v>13224</v>
      </c>
      <c r="C1346" t="s">
        <v>44</v>
      </c>
      <c r="D1346" t="s">
        <v>13360</v>
      </c>
      <c r="E1346" t="s">
        <v>13361</v>
      </c>
      <c r="F1346" t="s">
        <v>13362</v>
      </c>
      <c r="G1346" t="s">
        <v>31</v>
      </c>
      <c r="H1346" t="s">
        <v>13363</v>
      </c>
      <c r="I1346" t="s">
        <v>93</v>
      </c>
      <c r="J1346" t="s">
        <v>13278</v>
      </c>
      <c r="K1346" t="s">
        <v>1003</v>
      </c>
      <c r="L1346" t="s">
        <v>125</v>
      </c>
      <c r="M1346" t="s">
        <v>1077</v>
      </c>
      <c r="N1346" t="s">
        <v>9980</v>
      </c>
      <c r="O1346" t="s">
        <v>80</v>
      </c>
      <c r="P1346" t="s">
        <v>81</v>
      </c>
      <c r="Q1346" t="s">
        <v>142</v>
      </c>
      <c r="R1346" t="s">
        <v>13364</v>
      </c>
      <c r="S1346" t="s">
        <v>13365</v>
      </c>
      <c r="T1346" t="s">
        <v>13366</v>
      </c>
      <c r="U1346" t="s">
        <v>13367</v>
      </c>
      <c r="V1346" t="s">
        <v>932</v>
      </c>
      <c r="W1346" t="s">
        <v>13368</v>
      </c>
      <c r="X1346" t="s">
        <v>13369</v>
      </c>
      <c r="Y1346" t="s">
        <v>80</v>
      </c>
    </row>
    <row r="1347" spans="1:25">
      <c r="A1347" t="s">
        <v>13370</v>
      </c>
      <c r="B1347" t="s">
        <v>13224</v>
      </c>
      <c r="C1347" t="s">
        <v>44</v>
      </c>
      <c r="D1347" t="s">
        <v>13371</v>
      </c>
      <c r="E1347" t="s">
        <v>13372</v>
      </c>
      <c r="F1347" t="s">
        <v>13373</v>
      </c>
      <c r="G1347" t="s">
        <v>31</v>
      </c>
      <c r="H1347" t="s">
        <v>13374</v>
      </c>
      <c r="I1347" t="s">
        <v>93</v>
      </c>
      <c r="J1347" t="s">
        <v>389</v>
      </c>
      <c r="K1347" t="s">
        <v>13375</v>
      </c>
      <c r="L1347" t="s">
        <v>77</v>
      </c>
      <c r="M1347" t="s">
        <v>643</v>
      </c>
      <c r="N1347" t="s">
        <v>1091</v>
      </c>
      <c r="O1347" t="s">
        <v>80</v>
      </c>
      <c r="P1347" t="s">
        <v>942</v>
      </c>
      <c r="Q1347" t="s">
        <v>142</v>
      </c>
      <c r="R1347" t="s">
        <v>80</v>
      </c>
      <c r="S1347" t="s">
        <v>13376</v>
      </c>
      <c r="T1347" t="s">
        <v>80</v>
      </c>
      <c r="U1347" t="s">
        <v>80</v>
      </c>
      <c r="V1347" t="s">
        <v>80</v>
      </c>
      <c r="W1347" t="s">
        <v>80</v>
      </c>
      <c r="X1347" t="s">
        <v>13377</v>
      </c>
      <c r="Y1347" t="s">
        <v>13378</v>
      </c>
    </row>
    <row r="1348" spans="1:25">
      <c r="A1348" t="s">
        <v>13379</v>
      </c>
      <c r="B1348" t="s">
        <v>13224</v>
      </c>
      <c r="C1348" t="s">
        <v>44</v>
      </c>
      <c r="D1348" t="s">
        <v>13380</v>
      </c>
      <c r="E1348" t="s">
        <v>13381</v>
      </c>
      <c r="F1348" t="s">
        <v>13382</v>
      </c>
      <c r="G1348" t="s">
        <v>31</v>
      </c>
      <c r="H1348" t="s">
        <v>13383</v>
      </c>
      <c r="I1348" t="s">
        <v>93</v>
      </c>
      <c r="J1348" t="s">
        <v>2012</v>
      </c>
      <c r="K1348" t="s">
        <v>1003</v>
      </c>
      <c r="L1348" t="s">
        <v>609</v>
      </c>
      <c r="M1348" t="s">
        <v>13384</v>
      </c>
      <c r="N1348" t="s">
        <v>283</v>
      </c>
      <c r="O1348" t="s">
        <v>698</v>
      </c>
      <c r="P1348" t="s">
        <v>81</v>
      </c>
      <c r="Q1348" t="s">
        <v>99</v>
      </c>
      <c r="R1348" t="s">
        <v>13385</v>
      </c>
      <c r="S1348" t="s">
        <v>13386</v>
      </c>
      <c r="T1348" t="s">
        <v>80</v>
      </c>
      <c r="U1348" t="s">
        <v>80</v>
      </c>
      <c r="V1348" t="s">
        <v>80</v>
      </c>
      <c r="W1348" t="s">
        <v>80</v>
      </c>
      <c r="X1348" t="s">
        <v>13387</v>
      </c>
      <c r="Y1348" t="s">
        <v>13388</v>
      </c>
    </row>
    <row r="1349" spans="1:25">
      <c r="A1349" t="s">
        <v>13389</v>
      </c>
      <c r="B1349" t="s">
        <v>13224</v>
      </c>
      <c r="C1349" t="s">
        <v>44</v>
      </c>
      <c r="D1349" t="s">
        <v>13390</v>
      </c>
      <c r="E1349" t="s">
        <v>13391</v>
      </c>
      <c r="F1349" t="s">
        <v>13392</v>
      </c>
      <c r="G1349" t="s">
        <v>31</v>
      </c>
      <c r="H1349" t="s">
        <v>13393</v>
      </c>
      <c r="I1349" t="s">
        <v>5834</v>
      </c>
      <c r="J1349" t="s">
        <v>294</v>
      </c>
      <c r="K1349" t="s">
        <v>13394</v>
      </c>
      <c r="L1349" t="s">
        <v>77</v>
      </c>
      <c r="M1349" t="s">
        <v>13395</v>
      </c>
      <c r="N1349" t="s">
        <v>243</v>
      </c>
      <c r="O1349" t="s">
        <v>80</v>
      </c>
      <c r="P1349" t="s">
        <v>3546</v>
      </c>
      <c r="Q1349" t="s">
        <v>142</v>
      </c>
      <c r="R1349" t="s">
        <v>80</v>
      </c>
      <c r="S1349" t="s">
        <v>13396</v>
      </c>
      <c r="T1349" t="s">
        <v>80</v>
      </c>
      <c r="U1349" t="s">
        <v>80</v>
      </c>
      <c r="V1349" t="s">
        <v>80</v>
      </c>
      <c r="W1349" t="s">
        <v>80</v>
      </c>
      <c r="X1349" t="s">
        <v>13397</v>
      </c>
      <c r="Y1349" t="s">
        <v>13398</v>
      </c>
    </row>
    <row r="1350" spans="1:25">
      <c r="A1350" t="s">
        <v>13399</v>
      </c>
      <c r="B1350" t="s">
        <v>13224</v>
      </c>
      <c r="C1350" t="s">
        <v>44</v>
      </c>
      <c r="D1350" t="s">
        <v>13400</v>
      </c>
      <c r="E1350" t="s">
        <v>13401</v>
      </c>
      <c r="F1350" t="s">
        <v>13402</v>
      </c>
      <c r="G1350" t="s">
        <v>31</v>
      </c>
      <c r="H1350" t="s">
        <v>13403</v>
      </c>
      <c r="I1350" t="s">
        <v>93</v>
      </c>
      <c r="J1350" t="s">
        <v>1363</v>
      </c>
      <c r="K1350" t="s">
        <v>1003</v>
      </c>
      <c r="L1350" t="s">
        <v>77</v>
      </c>
      <c r="M1350" t="s">
        <v>296</v>
      </c>
      <c r="N1350" t="s">
        <v>349</v>
      </c>
      <c r="O1350" t="s">
        <v>80</v>
      </c>
      <c r="P1350" t="s">
        <v>113</v>
      </c>
      <c r="Q1350" t="s">
        <v>99</v>
      </c>
      <c r="R1350" t="s">
        <v>80</v>
      </c>
      <c r="S1350" t="s">
        <v>13404</v>
      </c>
      <c r="T1350" t="s">
        <v>80</v>
      </c>
      <c r="U1350" t="s">
        <v>80</v>
      </c>
      <c r="V1350" t="s">
        <v>80</v>
      </c>
      <c r="W1350" t="s">
        <v>80</v>
      </c>
      <c r="X1350" t="s">
        <v>13405</v>
      </c>
      <c r="Y1350" t="s">
        <v>80</v>
      </c>
    </row>
    <row r="1351" spans="1:25">
      <c r="A1351" t="s">
        <v>13406</v>
      </c>
      <c r="B1351" t="s">
        <v>13224</v>
      </c>
      <c r="C1351" t="s">
        <v>44</v>
      </c>
      <c r="D1351" t="s">
        <v>13407</v>
      </c>
      <c r="E1351" t="s">
        <v>13408</v>
      </c>
      <c r="F1351" t="s">
        <v>13409</v>
      </c>
      <c r="G1351" t="s">
        <v>31</v>
      </c>
      <c r="H1351" t="s">
        <v>13410</v>
      </c>
      <c r="I1351" t="s">
        <v>93</v>
      </c>
      <c r="J1351" t="s">
        <v>13411</v>
      </c>
      <c r="K1351" t="s">
        <v>1003</v>
      </c>
      <c r="L1351" t="s">
        <v>125</v>
      </c>
      <c r="M1351" t="s">
        <v>13412</v>
      </c>
      <c r="N1351" t="s">
        <v>253</v>
      </c>
      <c r="O1351" t="s">
        <v>80</v>
      </c>
      <c r="P1351" t="s">
        <v>81</v>
      </c>
      <c r="Q1351" t="s">
        <v>82</v>
      </c>
      <c r="R1351" t="s">
        <v>80</v>
      </c>
      <c r="S1351" t="s">
        <v>13413</v>
      </c>
      <c r="T1351" t="s">
        <v>80</v>
      </c>
      <c r="U1351" t="s">
        <v>80</v>
      </c>
      <c r="V1351" t="s">
        <v>80</v>
      </c>
      <c r="W1351" t="s">
        <v>13414</v>
      </c>
      <c r="X1351" t="s">
        <v>13415</v>
      </c>
      <c r="Y1351" t="s">
        <v>13416</v>
      </c>
    </row>
    <row r="1352" spans="1:25">
      <c r="A1352" t="s">
        <v>13417</v>
      </c>
      <c r="B1352" t="s">
        <v>13224</v>
      </c>
      <c r="C1352" t="s">
        <v>44</v>
      </c>
      <c r="D1352" t="s">
        <v>13418</v>
      </c>
      <c r="E1352" t="s">
        <v>13419</v>
      </c>
      <c r="F1352" t="s">
        <v>13420</v>
      </c>
      <c r="G1352" t="s">
        <v>31</v>
      </c>
      <c r="H1352" t="s">
        <v>13421</v>
      </c>
      <c r="I1352" t="s">
        <v>93</v>
      </c>
      <c r="J1352" t="s">
        <v>1532</v>
      </c>
      <c r="K1352" t="s">
        <v>1003</v>
      </c>
      <c r="L1352" t="s">
        <v>77</v>
      </c>
      <c r="M1352" t="s">
        <v>13422</v>
      </c>
      <c r="N1352" t="s">
        <v>5599</v>
      </c>
      <c r="O1352" t="s">
        <v>80</v>
      </c>
      <c r="P1352" t="s">
        <v>113</v>
      </c>
      <c r="Q1352" t="s">
        <v>201</v>
      </c>
      <c r="R1352" t="s">
        <v>80</v>
      </c>
      <c r="S1352" t="s">
        <v>13423</v>
      </c>
      <c r="T1352" t="s">
        <v>80</v>
      </c>
      <c r="U1352" t="s">
        <v>80</v>
      </c>
      <c r="V1352" t="s">
        <v>80</v>
      </c>
      <c r="W1352" t="s">
        <v>80</v>
      </c>
      <c r="X1352" t="s">
        <v>13424</v>
      </c>
      <c r="Y1352" t="s">
        <v>80</v>
      </c>
    </row>
    <row r="1353" spans="1:25">
      <c r="A1353" t="s">
        <v>13425</v>
      </c>
      <c r="B1353" t="s">
        <v>13224</v>
      </c>
      <c r="C1353" t="s">
        <v>44</v>
      </c>
      <c r="D1353" t="s">
        <v>13426</v>
      </c>
      <c r="E1353" t="s">
        <v>13427</v>
      </c>
      <c r="F1353" t="s">
        <v>13428</v>
      </c>
      <c r="G1353" t="s">
        <v>31</v>
      </c>
      <c r="H1353" t="s">
        <v>3544</v>
      </c>
      <c r="I1353" t="s">
        <v>93</v>
      </c>
      <c r="J1353" t="s">
        <v>13429</v>
      </c>
      <c r="K1353" t="s">
        <v>1003</v>
      </c>
      <c r="L1353" t="s">
        <v>77</v>
      </c>
      <c r="M1353" t="s">
        <v>78</v>
      </c>
      <c r="N1353" t="s">
        <v>763</v>
      </c>
      <c r="O1353" t="s">
        <v>80</v>
      </c>
      <c r="P1353" t="s">
        <v>113</v>
      </c>
      <c r="Q1353" t="s">
        <v>114</v>
      </c>
      <c r="R1353" t="s">
        <v>80</v>
      </c>
      <c r="S1353" t="s">
        <v>13430</v>
      </c>
      <c r="T1353" t="s">
        <v>80</v>
      </c>
      <c r="U1353" t="s">
        <v>80</v>
      </c>
      <c r="V1353" t="s">
        <v>80</v>
      </c>
      <c r="W1353" t="s">
        <v>80</v>
      </c>
      <c r="X1353" t="s">
        <v>13431</v>
      </c>
      <c r="Y1353" t="s">
        <v>80</v>
      </c>
    </row>
    <row r="1354" spans="1:25">
      <c r="A1354" t="s">
        <v>13432</v>
      </c>
      <c r="B1354" t="s">
        <v>13224</v>
      </c>
      <c r="C1354" t="s">
        <v>44</v>
      </c>
      <c r="D1354" t="s">
        <v>13433</v>
      </c>
      <c r="E1354" t="s">
        <v>13434</v>
      </c>
      <c r="F1354" t="s">
        <v>13435</v>
      </c>
      <c r="G1354" t="s">
        <v>15</v>
      </c>
      <c r="H1354" t="s">
        <v>13436</v>
      </c>
      <c r="I1354" t="s">
        <v>93</v>
      </c>
      <c r="J1354" t="s">
        <v>1047</v>
      </c>
      <c r="K1354" t="s">
        <v>7199</v>
      </c>
      <c r="L1354" t="s">
        <v>77</v>
      </c>
      <c r="M1354" t="s">
        <v>391</v>
      </c>
      <c r="N1354" t="s">
        <v>4879</v>
      </c>
      <c r="O1354" t="s">
        <v>80</v>
      </c>
      <c r="P1354" t="s">
        <v>200</v>
      </c>
      <c r="Q1354" t="s">
        <v>82</v>
      </c>
      <c r="R1354" t="s">
        <v>80</v>
      </c>
      <c r="S1354" t="s">
        <v>13437</v>
      </c>
      <c r="T1354" t="s">
        <v>80</v>
      </c>
      <c r="U1354" t="s">
        <v>80</v>
      </c>
      <c r="V1354" t="s">
        <v>80</v>
      </c>
      <c r="W1354" t="s">
        <v>80</v>
      </c>
      <c r="X1354" t="s">
        <v>13438</v>
      </c>
      <c r="Y1354" t="s">
        <v>13439</v>
      </c>
    </row>
    <row r="1355" spans="1:25">
      <c r="A1355" t="s">
        <v>13440</v>
      </c>
      <c r="B1355" t="s">
        <v>13224</v>
      </c>
      <c r="C1355" t="s">
        <v>44</v>
      </c>
      <c r="D1355" t="s">
        <v>13441</v>
      </c>
      <c r="E1355" t="s">
        <v>13442</v>
      </c>
      <c r="F1355" t="s">
        <v>13443</v>
      </c>
      <c r="G1355" t="s">
        <v>31</v>
      </c>
      <c r="H1355" t="s">
        <v>705</v>
      </c>
      <c r="I1355" t="s">
        <v>5834</v>
      </c>
      <c r="J1355" t="s">
        <v>294</v>
      </c>
      <c r="K1355" t="s">
        <v>1003</v>
      </c>
      <c r="L1355" t="s">
        <v>77</v>
      </c>
      <c r="M1355" t="s">
        <v>13444</v>
      </c>
      <c r="N1355" t="s">
        <v>6862</v>
      </c>
      <c r="O1355" t="s">
        <v>310</v>
      </c>
      <c r="P1355" t="s">
        <v>113</v>
      </c>
      <c r="Q1355" t="s">
        <v>82</v>
      </c>
      <c r="R1355" t="s">
        <v>80</v>
      </c>
      <c r="S1355" t="s">
        <v>13445</v>
      </c>
      <c r="T1355" t="s">
        <v>80</v>
      </c>
      <c r="U1355" t="s">
        <v>80</v>
      </c>
      <c r="V1355" t="s">
        <v>80</v>
      </c>
      <c r="W1355" t="s">
        <v>80</v>
      </c>
      <c r="X1355" t="s">
        <v>13446</v>
      </c>
      <c r="Y1355" t="s">
        <v>13447</v>
      </c>
    </row>
    <row r="1356" spans="1:25">
      <c r="A1356" t="s">
        <v>13448</v>
      </c>
      <c r="B1356" t="s">
        <v>13224</v>
      </c>
      <c r="C1356" t="s">
        <v>44</v>
      </c>
      <c r="D1356" t="s">
        <v>13449</v>
      </c>
      <c r="E1356" t="s">
        <v>13450</v>
      </c>
      <c r="F1356" t="s">
        <v>13451</v>
      </c>
      <c r="G1356" t="s">
        <v>31</v>
      </c>
      <c r="H1356" t="s">
        <v>13452</v>
      </c>
      <c r="I1356" t="s">
        <v>93</v>
      </c>
      <c r="J1356" t="s">
        <v>13278</v>
      </c>
      <c r="K1356" t="s">
        <v>13453</v>
      </c>
      <c r="L1356" t="s">
        <v>77</v>
      </c>
      <c r="M1356" t="s">
        <v>1077</v>
      </c>
      <c r="N1356" t="s">
        <v>1600</v>
      </c>
      <c r="O1356" t="s">
        <v>80</v>
      </c>
      <c r="P1356" t="s">
        <v>81</v>
      </c>
      <c r="Q1356" t="s">
        <v>82</v>
      </c>
      <c r="R1356" t="s">
        <v>80</v>
      </c>
      <c r="S1356" t="s">
        <v>3575</v>
      </c>
      <c r="T1356" t="s">
        <v>13454</v>
      </c>
      <c r="U1356" t="s">
        <v>297</v>
      </c>
      <c r="V1356" t="s">
        <v>13455</v>
      </c>
      <c r="W1356" t="s">
        <v>398</v>
      </c>
      <c r="X1356" t="s">
        <v>13456</v>
      </c>
      <c r="Y1356" t="s">
        <v>80</v>
      </c>
    </row>
    <row r="1357" spans="1:25">
      <c r="A1357" t="s">
        <v>13457</v>
      </c>
      <c r="B1357" t="s">
        <v>13224</v>
      </c>
      <c r="C1357" t="s">
        <v>44</v>
      </c>
      <c r="D1357" t="s">
        <v>13458</v>
      </c>
      <c r="E1357" t="s">
        <v>13459</v>
      </c>
      <c r="F1357" t="s">
        <v>13460</v>
      </c>
      <c r="G1357" t="s">
        <v>31</v>
      </c>
      <c r="H1357" t="s">
        <v>13461</v>
      </c>
      <c r="I1357" t="s">
        <v>93</v>
      </c>
      <c r="J1357" t="s">
        <v>13278</v>
      </c>
      <c r="K1357" t="s">
        <v>13453</v>
      </c>
      <c r="L1357" t="s">
        <v>77</v>
      </c>
      <c r="M1357" t="s">
        <v>643</v>
      </c>
      <c r="N1357" t="s">
        <v>601</v>
      </c>
      <c r="O1357" t="s">
        <v>254</v>
      </c>
      <c r="P1357" t="s">
        <v>81</v>
      </c>
      <c r="Q1357" t="s">
        <v>142</v>
      </c>
      <c r="R1357" t="s">
        <v>13462</v>
      </c>
      <c r="S1357" t="s">
        <v>13463</v>
      </c>
      <c r="T1357" t="s">
        <v>13464</v>
      </c>
      <c r="U1357" t="s">
        <v>13465</v>
      </c>
      <c r="V1357" t="s">
        <v>932</v>
      </c>
      <c r="W1357" t="s">
        <v>80</v>
      </c>
      <c r="X1357" t="s">
        <v>13466</v>
      </c>
      <c r="Y1357" t="s">
        <v>13467</v>
      </c>
    </row>
    <row r="1358" spans="1:25">
      <c r="A1358" t="s">
        <v>13468</v>
      </c>
      <c r="B1358" t="s">
        <v>13224</v>
      </c>
      <c r="C1358" t="s">
        <v>44</v>
      </c>
      <c r="D1358" t="s">
        <v>13469</v>
      </c>
      <c r="E1358" t="s">
        <v>13470</v>
      </c>
      <c r="F1358" t="s">
        <v>13471</v>
      </c>
      <c r="G1358" t="s">
        <v>31</v>
      </c>
      <c r="H1358" t="s">
        <v>13472</v>
      </c>
      <c r="I1358" t="s">
        <v>5834</v>
      </c>
      <c r="J1358" t="s">
        <v>13473</v>
      </c>
      <c r="K1358" t="s">
        <v>1003</v>
      </c>
      <c r="L1358" t="s">
        <v>77</v>
      </c>
      <c r="M1358" t="s">
        <v>13474</v>
      </c>
      <c r="N1358" t="s">
        <v>13475</v>
      </c>
      <c r="O1358" t="s">
        <v>310</v>
      </c>
      <c r="P1358" t="s">
        <v>113</v>
      </c>
      <c r="Q1358" t="s">
        <v>201</v>
      </c>
      <c r="R1358" t="s">
        <v>80</v>
      </c>
      <c r="S1358" t="s">
        <v>13476</v>
      </c>
      <c r="T1358" t="s">
        <v>80</v>
      </c>
      <c r="U1358" t="s">
        <v>80</v>
      </c>
      <c r="V1358" t="s">
        <v>3069</v>
      </c>
      <c r="W1358" t="s">
        <v>80</v>
      </c>
      <c r="X1358" t="s">
        <v>13477</v>
      </c>
      <c r="Y1358" t="s">
        <v>80</v>
      </c>
    </row>
    <row r="1359" spans="1:25">
      <c r="A1359" t="s">
        <v>13478</v>
      </c>
      <c r="B1359" t="s">
        <v>13224</v>
      </c>
      <c r="C1359" t="s">
        <v>44</v>
      </c>
      <c r="D1359" t="s">
        <v>13479</v>
      </c>
      <c r="E1359" t="s">
        <v>9432</v>
      </c>
      <c r="F1359" t="s">
        <v>13480</v>
      </c>
      <c r="G1359" t="s">
        <v>15</v>
      </c>
      <c r="H1359" t="s">
        <v>13481</v>
      </c>
      <c r="I1359" t="s">
        <v>5834</v>
      </c>
      <c r="J1359" t="s">
        <v>389</v>
      </c>
      <c r="K1359" t="s">
        <v>1003</v>
      </c>
      <c r="L1359" t="s">
        <v>77</v>
      </c>
      <c r="M1359" t="s">
        <v>13482</v>
      </c>
      <c r="N1359" t="s">
        <v>253</v>
      </c>
      <c r="O1359" t="s">
        <v>80</v>
      </c>
      <c r="P1359" t="s">
        <v>113</v>
      </c>
      <c r="Q1359" t="s">
        <v>82</v>
      </c>
      <c r="R1359" t="s">
        <v>80</v>
      </c>
      <c r="S1359" t="s">
        <v>13224</v>
      </c>
      <c r="T1359" t="s">
        <v>80</v>
      </c>
      <c r="U1359" t="s">
        <v>80</v>
      </c>
      <c r="V1359" t="s">
        <v>80</v>
      </c>
      <c r="W1359" t="s">
        <v>80</v>
      </c>
      <c r="X1359" t="s">
        <v>13483</v>
      </c>
      <c r="Y1359" t="s">
        <v>80</v>
      </c>
    </row>
    <row r="1360" spans="1:25">
      <c r="A1360" t="s">
        <v>13484</v>
      </c>
      <c r="B1360" t="s">
        <v>13224</v>
      </c>
      <c r="C1360" t="s">
        <v>44</v>
      </c>
      <c r="D1360" t="s">
        <v>13485</v>
      </c>
      <c r="E1360" t="s">
        <v>13486</v>
      </c>
      <c r="F1360" t="s">
        <v>13487</v>
      </c>
      <c r="G1360" t="s">
        <v>31</v>
      </c>
      <c r="H1360" t="s">
        <v>13488</v>
      </c>
      <c r="I1360" t="s">
        <v>93</v>
      </c>
      <c r="J1360" t="s">
        <v>13278</v>
      </c>
      <c r="K1360" t="s">
        <v>1003</v>
      </c>
      <c r="L1360" t="s">
        <v>77</v>
      </c>
      <c r="M1360" t="s">
        <v>13489</v>
      </c>
      <c r="N1360" t="s">
        <v>13490</v>
      </c>
      <c r="O1360" t="s">
        <v>80</v>
      </c>
      <c r="P1360" t="s">
        <v>81</v>
      </c>
      <c r="Q1360" t="s">
        <v>142</v>
      </c>
      <c r="R1360" t="s">
        <v>13491</v>
      </c>
      <c r="S1360" t="s">
        <v>13489</v>
      </c>
      <c r="T1360" t="s">
        <v>80</v>
      </c>
      <c r="U1360" t="s">
        <v>80</v>
      </c>
      <c r="V1360" t="s">
        <v>80</v>
      </c>
      <c r="W1360" t="s">
        <v>80</v>
      </c>
      <c r="X1360" t="s">
        <v>13492</v>
      </c>
      <c r="Y1360" t="s">
        <v>80</v>
      </c>
    </row>
    <row r="1361" spans="1:25">
      <c r="A1361" t="s">
        <v>13493</v>
      </c>
      <c r="B1361" t="s">
        <v>13224</v>
      </c>
      <c r="C1361" t="s">
        <v>44</v>
      </c>
      <c r="D1361" t="s">
        <v>13494</v>
      </c>
      <c r="E1361" t="s">
        <v>13495</v>
      </c>
      <c r="F1361" t="s">
        <v>13496</v>
      </c>
      <c r="G1361" t="s">
        <v>31</v>
      </c>
      <c r="H1361" t="s">
        <v>13497</v>
      </c>
      <c r="I1361" t="s">
        <v>93</v>
      </c>
      <c r="J1361" t="s">
        <v>389</v>
      </c>
      <c r="K1361" t="s">
        <v>13394</v>
      </c>
      <c r="L1361" t="s">
        <v>77</v>
      </c>
      <c r="M1361" t="s">
        <v>13498</v>
      </c>
      <c r="N1361" t="s">
        <v>1700</v>
      </c>
      <c r="O1361" t="s">
        <v>80</v>
      </c>
      <c r="P1361" t="s">
        <v>113</v>
      </c>
      <c r="Q1361" t="s">
        <v>82</v>
      </c>
      <c r="R1361" t="s">
        <v>80</v>
      </c>
      <c r="S1361" t="s">
        <v>13499</v>
      </c>
      <c r="T1361" t="s">
        <v>80</v>
      </c>
      <c r="U1361" t="s">
        <v>80</v>
      </c>
      <c r="V1361" t="s">
        <v>80</v>
      </c>
      <c r="W1361" t="s">
        <v>80</v>
      </c>
      <c r="X1361" t="s">
        <v>13500</v>
      </c>
      <c r="Y1361" t="s">
        <v>80</v>
      </c>
    </row>
    <row r="1362" spans="1:25">
      <c r="A1362" t="s">
        <v>13501</v>
      </c>
      <c r="B1362" t="s">
        <v>13224</v>
      </c>
      <c r="C1362" t="s">
        <v>44</v>
      </c>
      <c r="D1362" t="s">
        <v>13502</v>
      </c>
      <c r="E1362" t="s">
        <v>13503</v>
      </c>
      <c r="F1362" t="s">
        <v>13504</v>
      </c>
      <c r="G1362" t="s">
        <v>31</v>
      </c>
      <c r="H1362" t="s">
        <v>4965</v>
      </c>
      <c r="I1362" t="s">
        <v>93</v>
      </c>
      <c r="J1362" t="s">
        <v>294</v>
      </c>
      <c r="K1362" t="s">
        <v>1003</v>
      </c>
      <c r="L1362" t="s">
        <v>125</v>
      </c>
      <c r="M1362" t="s">
        <v>845</v>
      </c>
      <c r="N1362" t="s">
        <v>221</v>
      </c>
      <c r="O1362" t="s">
        <v>13505</v>
      </c>
      <c r="P1362" t="s">
        <v>81</v>
      </c>
      <c r="Q1362" t="s">
        <v>114</v>
      </c>
      <c r="R1362" t="s">
        <v>13506</v>
      </c>
      <c r="S1362" t="s">
        <v>13507</v>
      </c>
      <c r="T1362" t="s">
        <v>80</v>
      </c>
      <c r="U1362" t="s">
        <v>80</v>
      </c>
      <c r="V1362" t="s">
        <v>80</v>
      </c>
      <c r="W1362" t="s">
        <v>80</v>
      </c>
      <c r="X1362" t="s">
        <v>13508</v>
      </c>
      <c r="Y1362" t="s">
        <v>13509</v>
      </c>
    </row>
    <row r="1363" ht="409.5" spans="1:25">
      <c r="A1363" t="s">
        <v>13510</v>
      </c>
      <c r="B1363" t="s">
        <v>13224</v>
      </c>
      <c r="C1363" t="s">
        <v>44</v>
      </c>
      <c r="D1363" t="s">
        <v>13511</v>
      </c>
      <c r="E1363" t="s">
        <v>13512</v>
      </c>
      <c r="F1363" t="s">
        <v>13513</v>
      </c>
      <c r="G1363" t="s">
        <v>31</v>
      </c>
      <c r="H1363" t="s">
        <v>13514</v>
      </c>
      <c r="I1363" t="s">
        <v>93</v>
      </c>
      <c r="J1363" t="s">
        <v>13278</v>
      </c>
      <c r="K1363" t="s">
        <v>13279</v>
      </c>
      <c r="L1363" t="s">
        <v>77</v>
      </c>
      <c r="M1363" t="s">
        <v>13515</v>
      </c>
      <c r="N1363" t="s">
        <v>6260</v>
      </c>
      <c r="O1363" t="s">
        <v>569</v>
      </c>
      <c r="P1363" t="s">
        <v>81</v>
      </c>
      <c r="Q1363" t="s">
        <v>99</v>
      </c>
      <c r="R1363" t="s">
        <v>13516</v>
      </c>
      <c r="S1363" t="s">
        <v>13517</v>
      </c>
      <c r="T1363" t="s">
        <v>13518</v>
      </c>
      <c r="U1363" t="s">
        <v>6260</v>
      </c>
      <c r="V1363" t="s">
        <v>172</v>
      </c>
      <c r="W1363" t="s">
        <v>13519</v>
      </c>
      <c r="X1363" t="s">
        <v>13520</v>
      </c>
      <c r="Y1363" s="1" t="s">
        <v>13521</v>
      </c>
    </row>
    <row r="1364" spans="1:25">
      <c r="A1364" t="s">
        <v>13522</v>
      </c>
      <c r="B1364" t="s">
        <v>13224</v>
      </c>
      <c r="C1364" t="s">
        <v>44</v>
      </c>
      <c r="D1364" t="s">
        <v>13523</v>
      </c>
      <c r="E1364" t="s">
        <v>13524</v>
      </c>
      <c r="F1364" t="s">
        <v>13525</v>
      </c>
      <c r="G1364" t="s">
        <v>31</v>
      </c>
      <c r="H1364" t="s">
        <v>13526</v>
      </c>
      <c r="I1364" t="s">
        <v>5834</v>
      </c>
      <c r="J1364" t="s">
        <v>1189</v>
      </c>
      <c r="K1364" t="s">
        <v>1003</v>
      </c>
      <c r="L1364" t="s">
        <v>77</v>
      </c>
      <c r="M1364" t="s">
        <v>5020</v>
      </c>
      <c r="N1364" t="s">
        <v>1270</v>
      </c>
      <c r="O1364" t="s">
        <v>80</v>
      </c>
      <c r="P1364" t="s">
        <v>113</v>
      </c>
      <c r="Q1364" t="s">
        <v>142</v>
      </c>
      <c r="R1364" t="s">
        <v>80</v>
      </c>
      <c r="S1364" t="s">
        <v>13527</v>
      </c>
      <c r="T1364" t="s">
        <v>80</v>
      </c>
      <c r="U1364" t="s">
        <v>80</v>
      </c>
      <c r="V1364" t="s">
        <v>80</v>
      </c>
      <c r="W1364" t="s">
        <v>80</v>
      </c>
      <c r="X1364" t="s">
        <v>13528</v>
      </c>
      <c r="Y1364" t="s">
        <v>13529</v>
      </c>
    </row>
    <row r="1365" spans="1:25">
      <c r="A1365" t="s">
        <v>13530</v>
      </c>
      <c r="B1365" t="s">
        <v>13224</v>
      </c>
      <c r="C1365" t="s">
        <v>44</v>
      </c>
      <c r="D1365" t="s">
        <v>13531</v>
      </c>
      <c r="E1365" t="s">
        <v>13532</v>
      </c>
      <c r="F1365" t="s">
        <v>13533</v>
      </c>
      <c r="G1365" t="s">
        <v>31</v>
      </c>
      <c r="H1365" t="s">
        <v>13534</v>
      </c>
      <c r="I1365" t="s">
        <v>93</v>
      </c>
      <c r="J1365" t="s">
        <v>294</v>
      </c>
      <c r="K1365" t="s">
        <v>1003</v>
      </c>
      <c r="L1365" t="s">
        <v>125</v>
      </c>
      <c r="M1365" t="s">
        <v>13535</v>
      </c>
      <c r="N1365" t="s">
        <v>221</v>
      </c>
      <c r="O1365" t="s">
        <v>13505</v>
      </c>
      <c r="P1365" t="s">
        <v>81</v>
      </c>
      <c r="Q1365" t="s">
        <v>82</v>
      </c>
      <c r="R1365" t="s">
        <v>13536</v>
      </c>
      <c r="S1365" t="s">
        <v>13537</v>
      </c>
      <c r="T1365" t="s">
        <v>13538</v>
      </c>
      <c r="U1365" t="s">
        <v>3364</v>
      </c>
      <c r="V1365" t="s">
        <v>13539</v>
      </c>
      <c r="W1365" t="s">
        <v>13540</v>
      </c>
      <c r="X1365" t="s">
        <v>13541</v>
      </c>
      <c r="Y1365" t="s">
        <v>13542</v>
      </c>
    </row>
    <row r="1366" spans="1:25">
      <c r="A1366" t="s">
        <v>13543</v>
      </c>
      <c r="B1366" t="s">
        <v>13224</v>
      </c>
      <c r="C1366" t="s">
        <v>44</v>
      </c>
      <c r="D1366" t="s">
        <v>13544</v>
      </c>
      <c r="E1366" t="s">
        <v>13545</v>
      </c>
      <c r="F1366" t="s">
        <v>13546</v>
      </c>
      <c r="G1366" t="s">
        <v>31</v>
      </c>
      <c r="H1366" t="s">
        <v>13547</v>
      </c>
      <c r="I1366" t="s">
        <v>93</v>
      </c>
      <c r="J1366" t="s">
        <v>1957</v>
      </c>
      <c r="K1366" t="s">
        <v>7199</v>
      </c>
      <c r="L1366" t="s">
        <v>77</v>
      </c>
      <c r="M1366" t="s">
        <v>918</v>
      </c>
      <c r="N1366" t="s">
        <v>581</v>
      </c>
      <c r="O1366" t="s">
        <v>80</v>
      </c>
      <c r="P1366" t="s">
        <v>113</v>
      </c>
      <c r="Q1366" t="s">
        <v>142</v>
      </c>
      <c r="R1366" t="s">
        <v>80</v>
      </c>
      <c r="S1366" t="s">
        <v>13548</v>
      </c>
      <c r="T1366" t="s">
        <v>80</v>
      </c>
      <c r="U1366" t="s">
        <v>80</v>
      </c>
      <c r="V1366" t="s">
        <v>80</v>
      </c>
      <c r="W1366" t="s">
        <v>80</v>
      </c>
      <c r="X1366" t="s">
        <v>13549</v>
      </c>
      <c r="Y1366" t="s">
        <v>80</v>
      </c>
    </row>
    <row r="1367" spans="1:25">
      <c r="A1367" t="s">
        <v>13550</v>
      </c>
      <c r="B1367" t="s">
        <v>13224</v>
      </c>
      <c r="C1367" t="s">
        <v>44</v>
      </c>
      <c r="D1367" t="s">
        <v>13551</v>
      </c>
      <c r="E1367" t="s">
        <v>13552</v>
      </c>
      <c r="F1367" t="s">
        <v>13553</v>
      </c>
      <c r="G1367" t="s">
        <v>31</v>
      </c>
      <c r="H1367" t="s">
        <v>13554</v>
      </c>
      <c r="I1367" t="s">
        <v>93</v>
      </c>
      <c r="J1367" t="s">
        <v>294</v>
      </c>
      <c r="K1367" t="s">
        <v>13555</v>
      </c>
      <c r="L1367" t="s">
        <v>77</v>
      </c>
      <c r="M1367" t="s">
        <v>13535</v>
      </c>
      <c r="N1367" t="s">
        <v>535</v>
      </c>
      <c r="O1367" t="s">
        <v>80</v>
      </c>
      <c r="P1367" t="s">
        <v>81</v>
      </c>
      <c r="Q1367" t="s">
        <v>82</v>
      </c>
      <c r="R1367" t="s">
        <v>80</v>
      </c>
      <c r="S1367" t="s">
        <v>13556</v>
      </c>
      <c r="T1367" t="s">
        <v>80</v>
      </c>
      <c r="U1367" t="s">
        <v>80</v>
      </c>
      <c r="V1367" t="s">
        <v>80</v>
      </c>
      <c r="W1367" t="s">
        <v>80</v>
      </c>
      <c r="X1367" t="s">
        <v>13557</v>
      </c>
      <c r="Y1367" t="s">
        <v>80</v>
      </c>
    </row>
    <row r="1368" spans="1:25">
      <c r="A1368" t="s">
        <v>13558</v>
      </c>
      <c r="B1368" t="s">
        <v>13224</v>
      </c>
      <c r="C1368" t="s">
        <v>44</v>
      </c>
      <c r="D1368" t="s">
        <v>13559</v>
      </c>
      <c r="E1368" t="s">
        <v>13560</v>
      </c>
      <c r="F1368" t="s">
        <v>13561</v>
      </c>
      <c r="G1368" t="s">
        <v>31</v>
      </c>
      <c r="H1368" t="s">
        <v>13562</v>
      </c>
      <c r="I1368" t="s">
        <v>93</v>
      </c>
      <c r="J1368" t="s">
        <v>13563</v>
      </c>
      <c r="K1368" t="s">
        <v>13564</v>
      </c>
      <c r="L1368" t="s">
        <v>77</v>
      </c>
      <c r="M1368" t="s">
        <v>13565</v>
      </c>
      <c r="N1368" t="s">
        <v>13566</v>
      </c>
      <c r="O1368" t="s">
        <v>9026</v>
      </c>
      <c r="P1368" t="s">
        <v>113</v>
      </c>
      <c r="Q1368" t="s">
        <v>201</v>
      </c>
      <c r="R1368" t="s">
        <v>80</v>
      </c>
      <c r="S1368" t="s">
        <v>13567</v>
      </c>
      <c r="T1368" t="s">
        <v>80</v>
      </c>
      <c r="U1368" t="s">
        <v>80</v>
      </c>
      <c r="V1368" t="s">
        <v>80</v>
      </c>
      <c r="W1368" t="s">
        <v>80</v>
      </c>
      <c r="X1368" t="s">
        <v>13568</v>
      </c>
      <c r="Y1368" t="s">
        <v>80</v>
      </c>
    </row>
    <row r="1369" spans="1:25">
      <c r="A1369" t="s">
        <v>13569</v>
      </c>
      <c r="B1369" t="s">
        <v>13224</v>
      </c>
      <c r="C1369" t="s">
        <v>44</v>
      </c>
      <c r="D1369" t="s">
        <v>13570</v>
      </c>
      <c r="E1369" t="s">
        <v>13571</v>
      </c>
      <c r="F1369" t="s">
        <v>13572</v>
      </c>
      <c r="G1369" t="s">
        <v>31</v>
      </c>
      <c r="H1369" t="s">
        <v>10996</v>
      </c>
      <c r="I1369" t="s">
        <v>93</v>
      </c>
      <c r="J1369" t="s">
        <v>373</v>
      </c>
      <c r="K1369" t="s">
        <v>3251</v>
      </c>
      <c r="L1369" t="s">
        <v>77</v>
      </c>
      <c r="M1369" t="s">
        <v>882</v>
      </c>
      <c r="N1369" t="s">
        <v>3188</v>
      </c>
      <c r="O1369" t="s">
        <v>80</v>
      </c>
      <c r="P1369" t="s">
        <v>13573</v>
      </c>
      <c r="Q1369" t="s">
        <v>82</v>
      </c>
      <c r="R1369" t="s">
        <v>80</v>
      </c>
      <c r="S1369" t="s">
        <v>13574</v>
      </c>
      <c r="T1369" t="s">
        <v>80</v>
      </c>
      <c r="U1369" t="s">
        <v>80</v>
      </c>
      <c r="V1369" t="s">
        <v>80</v>
      </c>
      <c r="W1369" t="s">
        <v>80</v>
      </c>
      <c r="X1369" t="s">
        <v>13575</v>
      </c>
      <c r="Y1369" t="s">
        <v>80</v>
      </c>
    </row>
    <row r="1370" spans="1:25">
      <c r="A1370" t="s">
        <v>13576</v>
      </c>
      <c r="B1370" t="s">
        <v>13224</v>
      </c>
      <c r="C1370" t="s">
        <v>44</v>
      </c>
      <c r="D1370" t="s">
        <v>13577</v>
      </c>
      <c r="E1370" t="s">
        <v>13578</v>
      </c>
      <c r="F1370" t="s">
        <v>13579</v>
      </c>
      <c r="G1370" t="s">
        <v>31</v>
      </c>
      <c r="H1370" t="s">
        <v>13580</v>
      </c>
      <c r="I1370" t="s">
        <v>93</v>
      </c>
      <c r="J1370" t="s">
        <v>748</v>
      </c>
      <c r="K1370" t="s">
        <v>3251</v>
      </c>
      <c r="L1370" t="s">
        <v>77</v>
      </c>
      <c r="M1370" t="s">
        <v>2589</v>
      </c>
      <c r="N1370" t="s">
        <v>141</v>
      </c>
      <c r="O1370" t="s">
        <v>80</v>
      </c>
      <c r="P1370" t="s">
        <v>113</v>
      </c>
      <c r="Q1370" t="s">
        <v>201</v>
      </c>
      <c r="R1370" t="s">
        <v>80</v>
      </c>
      <c r="S1370" t="s">
        <v>13581</v>
      </c>
      <c r="T1370" t="s">
        <v>80</v>
      </c>
      <c r="U1370" t="s">
        <v>80</v>
      </c>
      <c r="V1370" t="s">
        <v>80</v>
      </c>
      <c r="W1370" t="s">
        <v>80</v>
      </c>
      <c r="X1370" t="s">
        <v>13582</v>
      </c>
      <c r="Y1370" t="s">
        <v>80</v>
      </c>
    </row>
    <row r="1371" spans="1:25">
      <c r="A1371" t="s">
        <v>13583</v>
      </c>
      <c r="B1371" t="s">
        <v>13224</v>
      </c>
      <c r="C1371" t="s">
        <v>44</v>
      </c>
      <c r="D1371" t="s">
        <v>13584</v>
      </c>
      <c r="E1371" t="s">
        <v>13585</v>
      </c>
      <c r="F1371" t="s">
        <v>13586</v>
      </c>
      <c r="G1371" t="s">
        <v>15</v>
      </c>
      <c r="H1371" t="s">
        <v>2853</v>
      </c>
      <c r="I1371" t="s">
        <v>93</v>
      </c>
      <c r="J1371" t="s">
        <v>13278</v>
      </c>
      <c r="K1371" t="s">
        <v>13290</v>
      </c>
      <c r="L1371" t="s">
        <v>77</v>
      </c>
      <c r="M1371" t="s">
        <v>4467</v>
      </c>
      <c r="N1371" t="s">
        <v>12334</v>
      </c>
      <c r="O1371" t="s">
        <v>80</v>
      </c>
      <c r="P1371" t="s">
        <v>81</v>
      </c>
      <c r="Q1371" t="s">
        <v>82</v>
      </c>
      <c r="R1371" t="s">
        <v>80</v>
      </c>
      <c r="S1371" t="s">
        <v>13587</v>
      </c>
      <c r="T1371" t="s">
        <v>80</v>
      </c>
      <c r="U1371" t="s">
        <v>80</v>
      </c>
      <c r="V1371" t="s">
        <v>80</v>
      </c>
      <c r="W1371" t="s">
        <v>80</v>
      </c>
      <c r="X1371" t="s">
        <v>13588</v>
      </c>
      <c r="Y1371" t="s">
        <v>80</v>
      </c>
    </row>
    <row r="1372" spans="1:25">
      <c r="A1372" t="s">
        <v>13589</v>
      </c>
      <c r="B1372" t="s">
        <v>13224</v>
      </c>
      <c r="C1372" t="s">
        <v>44</v>
      </c>
      <c r="D1372" t="s">
        <v>13590</v>
      </c>
      <c r="E1372" t="s">
        <v>13591</v>
      </c>
      <c r="F1372" t="s">
        <v>13592</v>
      </c>
      <c r="G1372" t="s">
        <v>15</v>
      </c>
      <c r="H1372" t="s">
        <v>13593</v>
      </c>
      <c r="I1372" t="s">
        <v>93</v>
      </c>
      <c r="J1372" t="s">
        <v>13278</v>
      </c>
      <c r="K1372" t="s">
        <v>13290</v>
      </c>
      <c r="L1372" t="s">
        <v>4671</v>
      </c>
      <c r="M1372" t="s">
        <v>13594</v>
      </c>
      <c r="N1372" t="s">
        <v>12197</v>
      </c>
      <c r="O1372" t="s">
        <v>80</v>
      </c>
      <c r="P1372" t="s">
        <v>200</v>
      </c>
      <c r="Q1372" t="s">
        <v>82</v>
      </c>
      <c r="R1372" t="s">
        <v>80</v>
      </c>
      <c r="S1372" t="s">
        <v>13595</v>
      </c>
      <c r="T1372" t="s">
        <v>13596</v>
      </c>
      <c r="U1372" t="s">
        <v>13597</v>
      </c>
      <c r="V1372" t="s">
        <v>80</v>
      </c>
      <c r="W1372" t="s">
        <v>80</v>
      </c>
      <c r="X1372" t="s">
        <v>13598</v>
      </c>
      <c r="Y1372" t="s">
        <v>80</v>
      </c>
    </row>
    <row r="1373" spans="1:25">
      <c r="A1373" t="s">
        <v>13599</v>
      </c>
      <c r="B1373" t="s">
        <v>13224</v>
      </c>
      <c r="C1373" t="s">
        <v>44</v>
      </c>
      <c r="D1373" t="s">
        <v>13600</v>
      </c>
      <c r="E1373" t="s">
        <v>13601</v>
      </c>
      <c r="F1373" t="s">
        <v>13602</v>
      </c>
      <c r="G1373" t="s">
        <v>31</v>
      </c>
      <c r="H1373" t="s">
        <v>3969</v>
      </c>
      <c r="I1373" t="s">
        <v>93</v>
      </c>
      <c r="J1373" t="s">
        <v>13603</v>
      </c>
      <c r="K1373" t="s">
        <v>13604</v>
      </c>
      <c r="L1373" t="s">
        <v>77</v>
      </c>
      <c r="M1373" t="s">
        <v>2365</v>
      </c>
      <c r="N1373" t="s">
        <v>218</v>
      </c>
      <c r="O1373" t="s">
        <v>80</v>
      </c>
      <c r="P1373" t="s">
        <v>113</v>
      </c>
      <c r="Q1373" t="s">
        <v>142</v>
      </c>
      <c r="R1373" t="s">
        <v>80</v>
      </c>
      <c r="S1373" t="s">
        <v>13605</v>
      </c>
      <c r="T1373" t="s">
        <v>80</v>
      </c>
      <c r="U1373" t="s">
        <v>80</v>
      </c>
      <c r="V1373" t="s">
        <v>80</v>
      </c>
      <c r="W1373" t="s">
        <v>80</v>
      </c>
      <c r="X1373" t="s">
        <v>13606</v>
      </c>
      <c r="Y1373" t="s">
        <v>80</v>
      </c>
    </row>
    <row r="1374" spans="1:25">
      <c r="A1374" t="s">
        <v>13607</v>
      </c>
      <c r="B1374" t="s">
        <v>13224</v>
      </c>
      <c r="C1374" t="s">
        <v>44</v>
      </c>
      <c r="D1374" t="s">
        <v>13608</v>
      </c>
      <c r="E1374" t="s">
        <v>13609</v>
      </c>
      <c r="F1374" t="s">
        <v>13610</v>
      </c>
      <c r="G1374" t="s">
        <v>31</v>
      </c>
      <c r="H1374" t="s">
        <v>13611</v>
      </c>
      <c r="I1374" t="s">
        <v>5834</v>
      </c>
      <c r="J1374" t="s">
        <v>1189</v>
      </c>
      <c r="K1374" t="s">
        <v>13564</v>
      </c>
      <c r="L1374" t="s">
        <v>77</v>
      </c>
      <c r="M1374" t="s">
        <v>5020</v>
      </c>
      <c r="N1374" t="s">
        <v>1600</v>
      </c>
      <c r="O1374" t="s">
        <v>9497</v>
      </c>
      <c r="P1374" t="s">
        <v>113</v>
      </c>
      <c r="Q1374" t="s">
        <v>114</v>
      </c>
      <c r="R1374" t="s">
        <v>80</v>
      </c>
      <c r="S1374" t="s">
        <v>13612</v>
      </c>
      <c r="T1374" t="s">
        <v>80</v>
      </c>
      <c r="U1374" t="s">
        <v>80</v>
      </c>
      <c r="V1374" t="s">
        <v>80</v>
      </c>
      <c r="W1374" t="s">
        <v>80</v>
      </c>
      <c r="X1374" t="s">
        <v>13613</v>
      </c>
      <c r="Y1374" t="s">
        <v>80</v>
      </c>
    </row>
    <row r="1375" spans="1:25">
      <c r="A1375" t="s">
        <v>13614</v>
      </c>
      <c r="B1375" t="s">
        <v>13224</v>
      </c>
      <c r="C1375" t="s">
        <v>45</v>
      </c>
      <c r="D1375" t="s">
        <v>13615</v>
      </c>
      <c r="E1375" t="s">
        <v>13616</v>
      </c>
      <c r="F1375" t="s">
        <v>13617</v>
      </c>
      <c r="G1375" t="s">
        <v>31</v>
      </c>
      <c r="H1375" t="s">
        <v>13618</v>
      </c>
      <c r="I1375" t="s">
        <v>93</v>
      </c>
      <c r="J1375" t="s">
        <v>880</v>
      </c>
      <c r="K1375" t="s">
        <v>3319</v>
      </c>
      <c r="L1375" t="s">
        <v>77</v>
      </c>
      <c r="M1375" t="s">
        <v>419</v>
      </c>
      <c r="N1375" t="s">
        <v>4125</v>
      </c>
      <c r="O1375" t="s">
        <v>310</v>
      </c>
      <c r="P1375" t="s">
        <v>81</v>
      </c>
      <c r="Q1375" t="s">
        <v>142</v>
      </c>
      <c r="R1375" t="s">
        <v>13619</v>
      </c>
      <c r="S1375" t="s">
        <v>13620</v>
      </c>
      <c r="T1375" t="s">
        <v>13366</v>
      </c>
      <c r="U1375" t="s">
        <v>13621</v>
      </c>
      <c r="V1375" t="s">
        <v>13622</v>
      </c>
      <c r="W1375" t="s">
        <v>5873</v>
      </c>
      <c r="X1375" t="s">
        <v>13623</v>
      </c>
      <c r="Y1375" t="s">
        <v>80</v>
      </c>
    </row>
    <row r="1376" spans="1:25">
      <c r="A1376" t="s">
        <v>13624</v>
      </c>
      <c r="B1376" t="s">
        <v>13224</v>
      </c>
      <c r="C1376" t="s">
        <v>45</v>
      </c>
      <c r="D1376" t="s">
        <v>13625</v>
      </c>
      <c r="E1376" t="s">
        <v>13626</v>
      </c>
      <c r="F1376" t="s">
        <v>13627</v>
      </c>
      <c r="G1376" t="s">
        <v>31</v>
      </c>
      <c r="H1376" t="s">
        <v>13628</v>
      </c>
      <c r="I1376" t="s">
        <v>93</v>
      </c>
      <c r="J1376" t="s">
        <v>138</v>
      </c>
      <c r="K1376" t="s">
        <v>3319</v>
      </c>
      <c r="L1376" t="s">
        <v>77</v>
      </c>
      <c r="M1376" t="s">
        <v>78</v>
      </c>
      <c r="N1376" t="s">
        <v>233</v>
      </c>
      <c r="O1376" t="s">
        <v>80</v>
      </c>
      <c r="P1376" t="s">
        <v>81</v>
      </c>
      <c r="Q1376" t="s">
        <v>142</v>
      </c>
      <c r="R1376" t="s">
        <v>80</v>
      </c>
      <c r="S1376" t="s">
        <v>13629</v>
      </c>
      <c r="T1376" t="s">
        <v>80</v>
      </c>
      <c r="U1376" t="s">
        <v>80</v>
      </c>
      <c r="V1376" t="s">
        <v>3312</v>
      </c>
      <c r="W1376" t="s">
        <v>80</v>
      </c>
      <c r="X1376" t="s">
        <v>13630</v>
      </c>
      <c r="Y1376" t="s">
        <v>80</v>
      </c>
    </row>
    <row r="1377" spans="1:25">
      <c r="A1377" t="s">
        <v>13631</v>
      </c>
      <c r="B1377" t="s">
        <v>13224</v>
      </c>
      <c r="C1377" t="s">
        <v>45</v>
      </c>
      <c r="D1377" t="s">
        <v>13632</v>
      </c>
      <c r="E1377" t="s">
        <v>13633</v>
      </c>
      <c r="F1377" t="s">
        <v>13634</v>
      </c>
      <c r="G1377" t="s">
        <v>31</v>
      </c>
      <c r="H1377" t="s">
        <v>13635</v>
      </c>
      <c r="I1377" t="s">
        <v>93</v>
      </c>
      <c r="J1377" t="s">
        <v>1189</v>
      </c>
      <c r="K1377" t="s">
        <v>3319</v>
      </c>
      <c r="L1377" t="s">
        <v>77</v>
      </c>
      <c r="M1377" t="s">
        <v>11649</v>
      </c>
      <c r="N1377" t="s">
        <v>233</v>
      </c>
      <c r="O1377" t="s">
        <v>7747</v>
      </c>
      <c r="P1377" t="s">
        <v>113</v>
      </c>
      <c r="Q1377" t="s">
        <v>114</v>
      </c>
      <c r="R1377" t="s">
        <v>13636</v>
      </c>
      <c r="S1377" t="s">
        <v>13637</v>
      </c>
      <c r="T1377" t="s">
        <v>13366</v>
      </c>
      <c r="U1377" t="s">
        <v>13638</v>
      </c>
      <c r="V1377" t="s">
        <v>13639</v>
      </c>
      <c r="W1377" t="s">
        <v>1311</v>
      </c>
      <c r="X1377" t="s">
        <v>13640</v>
      </c>
      <c r="Y1377" t="s">
        <v>13641</v>
      </c>
    </row>
    <row r="1378" spans="1:25">
      <c r="A1378" t="s">
        <v>13642</v>
      </c>
      <c r="B1378" t="s">
        <v>13224</v>
      </c>
      <c r="C1378" t="s">
        <v>45</v>
      </c>
      <c r="D1378" t="s">
        <v>13643</v>
      </c>
      <c r="E1378" t="s">
        <v>13644</v>
      </c>
      <c r="F1378" t="s">
        <v>13645</v>
      </c>
      <c r="G1378" t="s">
        <v>31</v>
      </c>
      <c r="H1378" t="s">
        <v>13646</v>
      </c>
      <c r="I1378" t="s">
        <v>5834</v>
      </c>
      <c r="J1378" t="s">
        <v>1582</v>
      </c>
      <c r="K1378" t="s">
        <v>3319</v>
      </c>
      <c r="L1378" t="s">
        <v>77</v>
      </c>
      <c r="M1378" t="s">
        <v>13647</v>
      </c>
      <c r="N1378" t="s">
        <v>535</v>
      </c>
      <c r="O1378" t="s">
        <v>80</v>
      </c>
      <c r="P1378" t="s">
        <v>113</v>
      </c>
      <c r="Q1378" t="s">
        <v>142</v>
      </c>
      <c r="R1378" t="s">
        <v>80</v>
      </c>
      <c r="S1378" t="s">
        <v>4163</v>
      </c>
      <c r="T1378" t="s">
        <v>13648</v>
      </c>
      <c r="U1378" t="s">
        <v>80</v>
      </c>
      <c r="V1378" t="s">
        <v>80</v>
      </c>
      <c r="W1378" t="s">
        <v>80</v>
      </c>
      <c r="X1378" t="s">
        <v>13649</v>
      </c>
      <c r="Y1378" t="s">
        <v>80</v>
      </c>
    </row>
    <row r="1379" spans="1:25">
      <c r="A1379" t="s">
        <v>13650</v>
      </c>
      <c r="B1379" t="s">
        <v>13224</v>
      </c>
      <c r="C1379" t="s">
        <v>45</v>
      </c>
      <c r="D1379" t="s">
        <v>13651</v>
      </c>
      <c r="E1379" t="s">
        <v>13652</v>
      </c>
      <c r="F1379" t="s">
        <v>13653</v>
      </c>
      <c r="G1379" t="s">
        <v>31</v>
      </c>
      <c r="H1379" t="s">
        <v>13635</v>
      </c>
      <c r="I1379" t="s">
        <v>93</v>
      </c>
      <c r="J1379" t="s">
        <v>880</v>
      </c>
      <c r="K1379" t="s">
        <v>3319</v>
      </c>
      <c r="L1379" t="s">
        <v>77</v>
      </c>
      <c r="M1379" t="s">
        <v>1524</v>
      </c>
      <c r="N1379" t="s">
        <v>763</v>
      </c>
      <c r="O1379" t="s">
        <v>13654</v>
      </c>
      <c r="P1379" t="s">
        <v>113</v>
      </c>
      <c r="Q1379" t="s">
        <v>114</v>
      </c>
      <c r="R1379" t="s">
        <v>80</v>
      </c>
      <c r="S1379" t="s">
        <v>13655</v>
      </c>
      <c r="T1379" t="s">
        <v>80</v>
      </c>
      <c r="U1379" t="s">
        <v>80</v>
      </c>
      <c r="V1379" t="s">
        <v>80</v>
      </c>
      <c r="W1379" t="s">
        <v>80</v>
      </c>
      <c r="X1379" t="s">
        <v>13656</v>
      </c>
      <c r="Y1379" t="s">
        <v>80</v>
      </c>
    </row>
    <row r="1380" spans="1:25">
      <c r="A1380" t="s">
        <v>13657</v>
      </c>
      <c r="B1380" t="s">
        <v>13224</v>
      </c>
      <c r="C1380" t="s">
        <v>45</v>
      </c>
      <c r="D1380" t="s">
        <v>13658</v>
      </c>
      <c r="E1380" t="s">
        <v>13659</v>
      </c>
      <c r="F1380" t="s">
        <v>13660</v>
      </c>
      <c r="G1380" t="s">
        <v>15</v>
      </c>
      <c r="H1380" t="s">
        <v>13661</v>
      </c>
      <c r="I1380" t="s">
        <v>93</v>
      </c>
      <c r="J1380" t="s">
        <v>389</v>
      </c>
      <c r="K1380" t="s">
        <v>3319</v>
      </c>
      <c r="L1380" t="s">
        <v>77</v>
      </c>
      <c r="M1380" t="s">
        <v>1135</v>
      </c>
      <c r="N1380" t="s">
        <v>233</v>
      </c>
      <c r="O1380" t="s">
        <v>80</v>
      </c>
      <c r="P1380" t="s">
        <v>113</v>
      </c>
      <c r="Q1380" t="s">
        <v>99</v>
      </c>
      <c r="R1380" t="s">
        <v>80</v>
      </c>
      <c r="S1380" t="s">
        <v>13662</v>
      </c>
      <c r="T1380" t="s">
        <v>80</v>
      </c>
      <c r="U1380" t="s">
        <v>80</v>
      </c>
      <c r="V1380" t="s">
        <v>80</v>
      </c>
      <c r="W1380" t="s">
        <v>80</v>
      </c>
      <c r="X1380" t="s">
        <v>13663</v>
      </c>
      <c r="Y1380" t="s">
        <v>80</v>
      </c>
    </row>
    <row r="1381" spans="1:25">
      <c r="A1381" t="s">
        <v>13664</v>
      </c>
      <c r="B1381" t="s">
        <v>13224</v>
      </c>
      <c r="C1381" t="s">
        <v>45</v>
      </c>
      <c r="D1381" t="s">
        <v>13665</v>
      </c>
      <c r="E1381" t="s">
        <v>13666</v>
      </c>
      <c r="F1381" t="s">
        <v>13667</v>
      </c>
      <c r="G1381" t="s">
        <v>31</v>
      </c>
      <c r="H1381" t="s">
        <v>13668</v>
      </c>
      <c r="I1381" t="s">
        <v>5834</v>
      </c>
      <c r="J1381" t="s">
        <v>880</v>
      </c>
      <c r="K1381" t="s">
        <v>13669</v>
      </c>
      <c r="L1381" t="s">
        <v>125</v>
      </c>
      <c r="M1381" t="s">
        <v>242</v>
      </c>
      <c r="N1381" t="s">
        <v>3484</v>
      </c>
      <c r="O1381" t="s">
        <v>677</v>
      </c>
      <c r="P1381" t="s">
        <v>81</v>
      </c>
      <c r="Q1381" t="s">
        <v>201</v>
      </c>
      <c r="R1381" t="s">
        <v>13670</v>
      </c>
      <c r="S1381" t="s">
        <v>13671</v>
      </c>
      <c r="T1381" t="s">
        <v>172</v>
      </c>
      <c r="U1381" t="s">
        <v>80</v>
      </c>
      <c r="V1381" t="s">
        <v>6622</v>
      </c>
      <c r="W1381" t="s">
        <v>13672</v>
      </c>
      <c r="X1381" t="s">
        <v>13673</v>
      </c>
      <c r="Y1381" t="s">
        <v>13674</v>
      </c>
    </row>
    <row r="1382" spans="1:25">
      <c r="A1382" t="s">
        <v>13675</v>
      </c>
      <c r="B1382" t="s">
        <v>13224</v>
      </c>
      <c r="C1382" t="s">
        <v>45</v>
      </c>
      <c r="D1382" t="s">
        <v>13676</v>
      </c>
      <c r="E1382" t="s">
        <v>13677</v>
      </c>
      <c r="F1382" t="s">
        <v>13678</v>
      </c>
      <c r="G1382" t="s">
        <v>31</v>
      </c>
      <c r="H1382" t="s">
        <v>13679</v>
      </c>
      <c r="I1382" t="s">
        <v>93</v>
      </c>
      <c r="J1382" t="s">
        <v>138</v>
      </c>
      <c r="K1382" t="s">
        <v>3319</v>
      </c>
      <c r="L1382" t="s">
        <v>77</v>
      </c>
      <c r="M1382" t="s">
        <v>13680</v>
      </c>
      <c r="N1382" t="s">
        <v>763</v>
      </c>
      <c r="O1382" t="s">
        <v>80</v>
      </c>
      <c r="P1382" t="s">
        <v>113</v>
      </c>
      <c r="Q1382" t="s">
        <v>142</v>
      </c>
      <c r="R1382" t="s">
        <v>80</v>
      </c>
      <c r="S1382" t="s">
        <v>13681</v>
      </c>
      <c r="T1382" t="s">
        <v>80</v>
      </c>
      <c r="U1382" t="s">
        <v>80</v>
      </c>
      <c r="V1382" t="s">
        <v>80</v>
      </c>
      <c r="W1382" t="s">
        <v>80</v>
      </c>
      <c r="X1382" t="s">
        <v>13682</v>
      </c>
      <c r="Y1382" t="s">
        <v>80</v>
      </c>
    </row>
    <row r="1383" spans="1:25">
      <c r="A1383" t="s">
        <v>13683</v>
      </c>
      <c r="B1383" t="s">
        <v>13224</v>
      </c>
      <c r="C1383" t="s">
        <v>45</v>
      </c>
      <c r="D1383" t="s">
        <v>13684</v>
      </c>
      <c r="E1383" t="s">
        <v>13685</v>
      </c>
      <c r="F1383" t="s">
        <v>13686</v>
      </c>
      <c r="G1383" t="s">
        <v>31</v>
      </c>
      <c r="H1383" t="s">
        <v>13687</v>
      </c>
      <c r="I1383" t="s">
        <v>93</v>
      </c>
      <c r="J1383" t="s">
        <v>138</v>
      </c>
      <c r="K1383" t="s">
        <v>3319</v>
      </c>
      <c r="L1383" t="s">
        <v>77</v>
      </c>
      <c r="M1383" t="s">
        <v>78</v>
      </c>
      <c r="N1383" t="s">
        <v>349</v>
      </c>
      <c r="O1383" t="s">
        <v>80</v>
      </c>
      <c r="P1383" t="s">
        <v>81</v>
      </c>
      <c r="Q1383" t="s">
        <v>114</v>
      </c>
      <c r="R1383" t="s">
        <v>80</v>
      </c>
      <c r="S1383" t="s">
        <v>13688</v>
      </c>
      <c r="T1383" t="s">
        <v>80</v>
      </c>
      <c r="U1383" t="s">
        <v>80</v>
      </c>
      <c r="V1383" t="s">
        <v>80</v>
      </c>
      <c r="W1383" t="s">
        <v>80</v>
      </c>
      <c r="X1383" t="s">
        <v>13689</v>
      </c>
      <c r="Y1383" t="s">
        <v>80</v>
      </c>
    </row>
    <row r="1384" spans="1:25">
      <c r="A1384" t="s">
        <v>13690</v>
      </c>
      <c r="B1384" t="s">
        <v>13224</v>
      </c>
      <c r="C1384" t="s">
        <v>45</v>
      </c>
      <c r="D1384" t="s">
        <v>13691</v>
      </c>
      <c r="E1384" t="s">
        <v>13692</v>
      </c>
      <c r="F1384" t="s">
        <v>13693</v>
      </c>
      <c r="G1384" t="s">
        <v>31</v>
      </c>
      <c r="H1384" t="s">
        <v>13694</v>
      </c>
      <c r="I1384" t="s">
        <v>93</v>
      </c>
      <c r="J1384" t="s">
        <v>1189</v>
      </c>
      <c r="K1384" t="s">
        <v>3319</v>
      </c>
      <c r="L1384" t="s">
        <v>77</v>
      </c>
      <c r="M1384" t="s">
        <v>590</v>
      </c>
      <c r="N1384" t="s">
        <v>4974</v>
      </c>
      <c r="O1384" t="s">
        <v>80</v>
      </c>
      <c r="P1384" t="s">
        <v>81</v>
      </c>
      <c r="Q1384" t="s">
        <v>82</v>
      </c>
      <c r="R1384" t="s">
        <v>80</v>
      </c>
      <c r="S1384" t="s">
        <v>13695</v>
      </c>
      <c r="T1384" t="s">
        <v>80</v>
      </c>
      <c r="U1384" t="s">
        <v>80</v>
      </c>
      <c r="V1384" t="s">
        <v>80</v>
      </c>
      <c r="W1384" t="s">
        <v>80</v>
      </c>
      <c r="X1384" t="s">
        <v>13696</v>
      </c>
      <c r="Y1384" t="s">
        <v>80</v>
      </c>
    </row>
    <row r="1385" spans="1:25">
      <c r="A1385" t="s">
        <v>13697</v>
      </c>
      <c r="B1385" t="s">
        <v>13224</v>
      </c>
      <c r="C1385" t="s">
        <v>45</v>
      </c>
      <c r="D1385" t="s">
        <v>13698</v>
      </c>
      <c r="E1385" t="s">
        <v>13699</v>
      </c>
      <c r="F1385" t="s">
        <v>13700</v>
      </c>
      <c r="G1385" t="s">
        <v>15</v>
      </c>
      <c r="H1385" t="s">
        <v>3555</v>
      </c>
      <c r="I1385" t="s">
        <v>93</v>
      </c>
      <c r="J1385" t="s">
        <v>389</v>
      </c>
      <c r="K1385" t="s">
        <v>13701</v>
      </c>
      <c r="L1385" t="s">
        <v>125</v>
      </c>
      <c r="M1385" t="s">
        <v>296</v>
      </c>
      <c r="N1385" t="s">
        <v>258</v>
      </c>
      <c r="O1385" t="s">
        <v>80</v>
      </c>
      <c r="P1385" t="s">
        <v>81</v>
      </c>
      <c r="Q1385" t="s">
        <v>114</v>
      </c>
      <c r="R1385" t="s">
        <v>80</v>
      </c>
      <c r="S1385" t="s">
        <v>13702</v>
      </c>
      <c r="T1385" t="s">
        <v>80</v>
      </c>
      <c r="U1385" t="s">
        <v>80</v>
      </c>
      <c r="V1385" t="s">
        <v>80</v>
      </c>
      <c r="W1385" t="s">
        <v>80</v>
      </c>
      <c r="X1385" t="s">
        <v>13703</v>
      </c>
      <c r="Y1385" t="s">
        <v>80</v>
      </c>
    </row>
    <row r="1386" spans="1:25">
      <c r="A1386" t="s">
        <v>13704</v>
      </c>
      <c r="B1386" t="s">
        <v>13224</v>
      </c>
      <c r="C1386" t="s">
        <v>45</v>
      </c>
      <c r="D1386" t="s">
        <v>13705</v>
      </c>
      <c r="E1386" t="s">
        <v>13706</v>
      </c>
      <c r="F1386" t="s">
        <v>13707</v>
      </c>
      <c r="G1386" t="s">
        <v>31</v>
      </c>
      <c r="H1386" t="s">
        <v>13156</v>
      </c>
      <c r="I1386" t="s">
        <v>93</v>
      </c>
      <c r="J1386" t="s">
        <v>389</v>
      </c>
      <c r="K1386" t="s">
        <v>3319</v>
      </c>
      <c r="L1386" t="s">
        <v>77</v>
      </c>
      <c r="M1386" t="s">
        <v>13708</v>
      </c>
      <c r="N1386" t="s">
        <v>7952</v>
      </c>
      <c r="O1386" t="s">
        <v>80</v>
      </c>
      <c r="P1386" t="s">
        <v>81</v>
      </c>
      <c r="Q1386" t="s">
        <v>142</v>
      </c>
      <c r="R1386" t="s">
        <v>80</v>
      </c>
      <c r="S1386" t="s">
        <v>13709</v>
      </c>
      <c r="T1386" t="s">
        <v>13366</v>
      </c>
      <c r="U1386" t="s">
        <v>10480</v>
      </c>
      <c r="V1386" t="s">
        <v>80</v>
      </c>
      <c r="W1386" t="s">
        <v>80</v>
      </c>
      <c r="X1386" t="s">
        <v>13710</v>
      </c>
      <c r="Y1386" t="s">
        <v>80</v>
      </c>
    </row>
    <row r="1387" spans="1:25">
      <c r="A1387" t="s">
        <v>13711</v>
      </c>
      <c r="B1387" t="s">
        <v>13224</v>
      </c>
      <c r="C1387" t="s">
        <v>45</v>
      </c>
      <c r="D1387" t="s">
        <v>13712</v>
      </c>
      <c r="E1387" t="s">
        <v>13713</v>
      </c>
      <c r="F1387" t="s">
        <v>13714</v>
      </c>
      <c r="G1387" t="s">
        <v>31</v>
      </c>
      <c r="H1387" t="s">
        <v>7339</v>
      </c>
      <c r="I1387" t="s">
        <v>93</v>
      </c>
      <c r="J1387" t="s">
        <v>13715</v>
      </c>
      <c r="K1387" t="s">
        <v>3319</v>
      </c>
      <c r="L1387" t="s">
        <v>77</v>
      </c>
      <c r="M1387" t="s">
        <v>13716</v>
      </c>
      <c r="N1387" t="s">
        <v>1891</v>
      </c>
      <c r="O1387" t="s">
        <v>80</v>
      </c>
      <c r="P1387" t="s">
        <v>113</v>
      </c>
      <c r="Q1387" t="s">
        <v>114</v>
      </c>
      <c r="R1387" t="s">
        <v>80</v>
      </c>
      <c r="S1387" t="s">
        <v>13717</v>
      </c>
      <c r="T1387" t="s">
        <v>80</v>
      </c>
      <c r="U1387" t="s">
        <v>80</v>
      </c>
      <c r="V1387" t="s">
        <v>80</v>
      </c>
      <c r="W1387" t="s">
        <v>80</v>
      </c>
      <c r="X1387" t="s">
        <v>13718</v>
      </c>
      <c r="Y1387" t="s">
        <v>80</v>
      </c>
    </row>
    <row r="1388" spans="1:25">
      <c r="A1388" t="s">
        <v>13719</v>
      </c>
      <c r="B1388" t="s">
        <v>13224</v>
      </c>
      <c r="C1388" t="s">
        <v>45</v>
      </c>
      <c r="D1388" t="s">
        <v>13720</v>
      </c>
      <c r="E1388" t="s">
        <v>13721</v>
      </c>
      <c r="F1388" t="s">
        <v>13722</v>
      </c>
      <c r="G1388" t="s">
        <v>31</v>
      </c>
      <c r="H1388" t="s">
        <v>5492</v>
      </c>
      <c r="I1388" t="s">
        <v>93</v>
      </c>
      <c r="J1388" t="s">
        <v>13278</v>
      </c>
      <c r="K1388" t="s">
        <v>3319</v>
      </c>
      <c r="L1388" t="s">
        <v>77</v>
      </c>
      <c r="M1388" t="s">
        <v>13723</v>
      </c>
      <c r="N1388" t="s">
        <v>646</v>
      </c>
      <c r="O1388" t="s">
        <v>13724</v>
      </c>
      <c r="P1388" t="s">
        <v>172</v>
      </c>
      <c r="Q1388" t="s">
        <v>99</v>
      </c>
      <c r="R1388" t="s">
        <v>13725</v>
      </c>
      <c r="S1388" t="s">
        <v>13726</v>
      </c>
      <c r="T1388" t="s">
        <v>13727</v>
      </c>
      <c r="U1388" t="s">
        <v>80</v>
      </c>
      <c r="V1388" t="s">
        <v>80</v>
      </c>
      <c r="W1388" t="s">
        <v>13728</v>
      </c>
      <c r="X1388" t="s">
        <v>13729</v>
      </c>
      <c r="Y1388" t="s">
        <v>13730</v>
      </c>
    </row>
    <row r="1389" spans="1:25">
      <c r="A1389" t="s">
        <v>13731</v>
      </c>
      <c r="B1389" t="s">
        <v>13224</v>
      </c>
      <c r="C1389" t="s">
        <v>45</v>
      </c>
      <c r="D1389" t="s">
        <v>13732</v>
      </c>
      <c r="E1389" t="s">
        <v>13733</v>
      </c>
      <c r="F1389" t="s">
        <v>13734</v>
      </c>
      <c r="G1389" t="s">
        <v>31</v>
      </c>
      <c r="H1389" t="s">
        <v>13735</v>
      </c>
      <c r="I1389" t="s">
        <v>93</v>
      </c>
      <c r="J1389" t="s">
        <v>13736</v>
      </c>
      <c r="K1389" t="s">
        <v>3319</v>
      </c>
      <c r="L1389" t="s">
        <v>13269</v>
      </c>
      <c r="M1389" t="s">
        <v>13737</v>
      </c>
      <c r="N1389" t="s">
        <v>4172</v>
      </c>
      <c r="O1389" t="s">
        <v>80</v>
      </c>
      <c r="P1389" t="s">
        <v>113</v>
      </c>
      <c r="Q1389" t="s">
        <v>114</v>
      </c>
      <c r="R1389" t="s">
        <v>80</v>
      </c>
      <c r="S1389" t="s">
        <v>13738</v>
      </c>
      <c r="T1389" t="s">
        <v>80</v>
      </c>
      <c r="U1389" t="s">
        <v>80</v>
      </c>
      <c r="V1389" t="s">
        <v>80</v>
      </c>
      <c r="W1389" t="s">
        <v>80</v>
      </c>
      <c r="X1389" t="s">
        <v>13739</v>
      </c>
      <c r="Y1389" t="s">
        <v>80</v>
      </c>
    </row>
    <row r="1390" spans="1:25">
      <c r="A1390" t="s">
        <v>13740</v>
      </c>
      <c r="B1390" t="s">
        <v>13224</v>
      </c>
      <c r="C1390" t="s">
        <v>46</v>
      </c>
      <c r="D1390" t="s">
        <v>13741</v>
      </c>
      <c r="E1390" t="s">
        <v>13742</v>
      </c>
      <c r="F1390" t="s">
        <v>13743</v>
      </c>
      <c r="G1390" t="s">
        <v>31</v>
      </c>
      <c r="H1390" t="s">
        <v>13744</v>
      </c>
      <c r="I1390" t="s">
        <v>93</v>
      </c>
      <c r="J1390" t="s">
        <v>373</v>
      </c>
      <c r="K1390" t="s">
        <v>307</v>
      </c>
      <c r="L1390" t="s">
        <v>77</v>
      </c>
      <c r="M1390" t="s">
        <v>1077</v>
      </c>
      <c r="N1390" t="s">
        <v>243</v>
      </c>
      <c r="O1390" t="s">
        <v>254</v>
      </c>
      <c r="P1390" t="s">
        <v>113</v>
      </c>
      <c r="Q1390" t="s">
        <v>82</v>
      </c>
      <c r="R1390" t="s">
        <v>13745</v>
      </c>
      <c r="S1390" t="s">
        <v>13746</v>
      </c>
      <c r="T1390" t="s">
        <v>172</v>
      </c>
      <c r="U1390" t="s">
        <v>172</v>
      </c>
      <c r="V1390" t="s">
        <v>478</v>
      </c>
      <c r="W1390" t="s">
        <v>172</v>
      </c>
      <c r="X1390" t="s">
        <v>13747</v>
      </c>
      <c r="Y1390" t="s">
        <v>13748</v>
      </c>
    </row>
    <row r="1391" spans="1:25">
      <c r="A1391" t="s">
        <v>13749</v>
      </c>
      <c r="B1391" t="s">
        <v>13224</v>
      </c>
      <c r="C1391" t="s">
        <v>46</v>
      </c>
      <c r="D1391" t="s">
        <v>13750</v>
      </c>
      <c r="E1391" t="s">
        <v>13751</v>
      </c>
      <c r="F1391" t="s">
        <v>13752</v>
      </c>
      <c r="G1391" t="s">
        <v>15</v>
      </c>
      <c r="H1391" t="s">
        <v>13753</v>
      </c>
      <c r="I1391" t="s">
        <v>5834</v>
      </c>
      <c r="J1391" t="s">
        <v>2093</v>
      </c>
      <c r="K1391" t="s">
        <v>307</v>
      </c>
      <c r="L1391" t="s">
        <v>77</v>
      </c>
      <c r="M1391" t="s">
        <v>1905</v>
      </c>
      <c r="N1391" t="s">
        <v>13754</v>
      </c>
      <c r="O1391" t="s">
        <v>80</v>
      </c>
      <c r="P1391" t="s">
        <v>113</v>
      </c>
      <c r="Q1391" t="s">
        <v>142</v>
      </c>
      <c r="R1391" t="s">
        <v>80</v>
      </c>
      <c r="S1391" t="s">
        <v>13755</v>
      </c>
      <c r="T1391" t="s">
        <v>80</v>
      </c>
      <c r="U1391" t="s">
        <v>80</v>
      </c>
      <c r="V1391" t="s">
        <v>80</v>
      </c>
      <c r="W1391" t="s">
        <v>80</v>
      </c>
      <c r="X1391" t="s">
        <v>13756</v>
      </c>
      <c r="Y1391" t="s">
        <v>80</v>
      </c>
    </row>
    <row r="1392" spans="1:25">
      <c r="A1392" t="s">
        <v>13757</v>
      </c>
      <c r="B1392" t="s">
        <v>13224</v>
      </c>
      <c r="C1392" t="s">
        <v>46</v>
      </c>
      <c r="D1392" t="s">
        <v>13758</v>
      </c>
      <c r="E1392" t="s">
        <v>13759</v>
      </c>
      <c r="F1392" t="s">
        <v>13760</v>
      </c>
      <c r="G1392" t="s">
        <v>31</v>
      </c>
      <c r="H1392" t="s">
        <v>13761</v>
      </c>
      <c r="I1392" t="s">
        <v>93</v>
      </c>
      <c r="J1392" t="s">
        <v>13473</v>
      </c>
      <c r="K1392" t="s">
        <v>307</v>
      </c>
      <c r="L1392" t="s">
        <v>77</v>
      </c>
      <c r="M1392" t="s">
        <v>13762</v>
      </c>
      <c r="N1392" t="s">
        <v>13763</v>
      </c>
      <c r="O1392" t="s">
        <v>310</v>
      </c>
      <c r="P1392" t="s">
        <v>81</v>
      </c>
      <c r="Q1392" t="s">
        <v>142</v>
      </c>
      <c r="R1392" t="s">
        <v>80</v>
      </c>
      <c r="S1392" t="s">
        <v>13764</v>
      </c>
      <c r="T1392" t="s">
        <v>80</v>
      </c>
      <c r="U1392" t="s">
        <v>80</v>
      </c>
      <c r="V1392" t="s">
        <v>3069</v>
      </c>
      <c r="W1392" t="s">
        <v>80</v>
      </c>
      <c r="X1392" t="s">
        <v>13765</v>
      </c>
      <c r="Y1392" t="s">
        <v>80</v>
      </c>
    </row>
    <row r="1393" spans="1:25">
      <c r="A1393" t="s">
        <v>13766</v>
      </c>
      <c r="B1393" t="s">
        <v>13224</v>
      </c>
      <c r="C1393" t="s">
        <v>46</v>
      </c>
      <c r="D1393" t="s">
        <v>13767</v>
      </c>
      <c r="E1393" t="s">
        <v>13768</v>
      </c>
      <c r="F1393" t="s">
        <v>13769</v>
      </c>
      <c r="G1393" t="s">
        <v>31</v>
      </c>
      <c r="H1393" t="s">
        <v>13770</v>
      </c>
      <c r="I1393" t="s">
        <v>93</v>
      </c>
      <c r="J1393" t="s">
        <v>138</v>
      </c>
      <c r="K1393" t="s">
        <v>3118</v>
      </c>
      <c r="L1393" t="s">
        <v>125</v>
      </c>
      <c r="M1393" t="s">
        <v>13771</v>
      </c>
      <c r="N1393" t="s">
        <v>1778</v>
      </c>
      <c r="O1393" t="s">
        <v>80</v>
      </c>
      <c r="P1393" t="s">
        <v>113</v>
      </c>
      <c r="Q1393" t="s">
        <v>82</v>
      </c>
      <c r="R1393" t="s">
        <v>80</v>
      </c>
      <c r="S1393" t="s">
        <v>13772</v>
      </c>
      <c r="T1393" t="s">
        <v>80</v>
      </c>
      <c r="U1393" t="s">
        <v>80</v>
      </c>
      <c r="V1393" t="s">
        <v>80</v>
      </c>
      <c r="W1393" t="s">
        <v>80</v>
      </c>
      <c r="X1393" t="s">
        <v>13773</v>
      </c>
      <c r="Y1393" t="s">
        <v>80</v>
      </c>
    </row>
    <row r="1394" spans="1:25">
      <c r="A1394" t="s">
        <v>13774</v>
      </c>
      <c r="B1394" t="s">
        <v>13224</v>
      </c>
      <c r="C1394" t="s">
        <v>46</v>
      </c>
      <c r="D1394" t="s">
        <v>13775</v>
      </c>
      <c r="E1394" t="s">
        <v>13776</v>
      </c>
      <c r="F1394" t="s">
        <v>13777</v>
      </c>
      <c r="G1394" t="s">
        <v>31</v>
      </c>
      <c r="H1394" t="s">
        <v>13778</v>
      </c>
      <c r="I1394" t="s">
        <v>5834</v>
      </c>
      <c r="J1394" t="s">
        <v>13473</v>
      </c>
      <c r="K1394" t="s">
        <v>307</v>
      </c>
      <c r="L1394" t="s">
        <v>125</v>
      </c>
      <c r="M1394" t="s">
        <v>308</v>
      </c>
      <c r="N1394" t="s">
        <v>708</v>
      </c>
      <c r="O1394" t="s">
        <v>80</v>
      </c>
      <c r="P1394" t="s">
        <v>81</v>
      </c>
      <c r="Q1394" t="s">
        <v>114</v>
      </c>
      <c r="R1394" t="s">
        <v>80</v>
      </c>
      <c r="S1394" t="s">
        <v>13224</v>
      </c>
      <c r="T1394" t="s">
        <v>80</v>
      </c>
      <c r="U1394" t="s">
        <v>80</v>
      </c>
      <c r="V1394" t="s">
        <v>80</v>
      </c>
      <c r="W1394" t="s">
        <v>80</v>
      </c>
      <c r="X1394" t="s">
        <v>13779</v>
      </c>
      <c r="Y1394" t="s">
        <v>80</v>
      </c>
    </row>
    <row r="1395" spans="1:25">
      <c r="A1395" t="s">
        <v>13780</v>
      </c>
      <c r="B1395" t="s">
        <v>13224</v>
      </c>
      <c r="C1395" t="s">
        <v>46</v>
      </c>
      <c r="D1395" t="s">
        <v>13781</v>
      </c>
      <c r="E1395" t="s">
        <v>13782</v>
      </c>
      <c r="F1395" t="s">
        <v>13783</v>
      </c>
      <c r="G1395" t="s">
        <v>31</v>
      </c>
      <c r="H1395" t="s">
        <v>13784</v>
      </c>
      <c r="I1395" t="s">
        <v>93</v>
      </c>
      <c r="J1395" t="s">
        <v>880</v>
      </c>
      <c r="K1395" t="s">
        <v>307</v>
      </c>
      <c r="L1395" t="s">
        <v>77</v>
      </c>
      <c r="M1395" t="s">
        <v>3179</v>
      </c>
      <c r="N1395" t="s">
        <v>556</v>
      </c>
      <c r="O1395" t="s">
        <v>80</v>
      </c>
      <c r="P1395" t="s">
        <v>113</v>
      </c>
      <c r="Q1395" t="s">
        <v>142</v>
      </c>
      <c r="R1395" t="s">
        <v>80</v>
      </c>
      <c r="S1395" t="s">
        <v>13785</v>
      </c>
      <c r="T1395" t="s">
        <v>80</v>
      </c>
      <c r="U1395" t="s">
        <v>80</v>
      </c>
      <c r="V1395" t="s">
        <v>80</v>
      </c>
      <c r="W1395" t="s">
        <v>80</v>
      </c>
      <c r="X1395" t="s">
        <v>13786</v>
      </c>
      <c r="Y1395" t="s">
        <v>80</v>
      </c>
    </row>
    <row r="1396" spans="1:25">
      <c r="A1396" t="s">
        <v>13787</v>
      </c>
      <c r="B1396" t="s">
        <v>13224</v>
      </c>
      <c r="C1396" t="s">
        <v>46</v>
      </c>
      <c r="D1396" t="s">
        <v>13788</v>
      </c>
      <c r="E1396" t="s">
        <v>13789</v>
      </c>
      <c r="F1396" t="s">
        <v>13790</v>
      </c>
      <c r="G1396" t="s">
        <v>15</v>
      </c>
      <c r="H1396" t="s">
        <v>13791</v>
      </c>
      <c r="I1396" t="s">
        <v>93</v>
      </c>
      <c r="J1396" t="s">
        <v>13792</v>
      </c>
      <c r="K1396" t="s">
        <v>307</v>
      </c>
      <c r="L1396" t="s">
        <v>77</v>
      </c>
      <c r="M1396" t="s">
        <v>13793</v>
      </c>
      <c r="N1396" t="s">
        <v>2810</v>
      </c>
      <c r="O1396" t="s">
        <v>80</v>
      </c>
      <c r="P1396" t="s">
        <v>81</v>
      </c>
      <c r="Q1396" t="s">
        <v>2025</v>
      </c>
      <c r="R1396" t="s">
        <v>80</v>
      </c>
      <c r="S1396" t="s">
        <v>13794</v>
      </c>
      <c r="T1396" t="s">
        <v>13795</v>
      </c>
      <c r="U1396" t="s">
        <v>13796</v>
      </c>
      <c r="V1396" t="s">
        <v>389</v>
      </c>
      <c r="W1396" t="s">
        <v>80</v>
      </c>
      <c r="X1396" t="s">
        <v>13797</v>
      </c>
      <c r="Y1396" t="s">
        <v>80</v>
      </c>
    </row>
    <row r="1397" spans="1:25">
      <c r="A1397" t="s">
        <v>13798</v>
      </c>
      <c r="B1397" t="s">
        <v>13224</v>
      </c>
      <c r="C1397" t="s">
        <v>46</v>
      </c>
      <c r="D1397" t="s">
        <v>13799</v>
      </c>
      <c r="E1397" t="s">
        <v>13800</v>
      </c>
      <c r="F1397" t="s">
        <v>13801</v>
      </c>
      <c r="G1397" t="s">
        <v>31</v>
      </c>
      <c r="H1397" t="s">
        <v>5956</v>
      </c>
      <c r="I1397" t="s">
        <v>93</v>
      </c>
      <c r="J1397" t="s">
        <v>1199</v>
      </c>
      <c r="K1397" t="s">
        <v>6731</v>
      </c>
      <c r="L1397" t="s">
        <v>77</v>
      </c>
      <c r="M1397" t="s">
        <v>13802</v>
      </c>
      <c r="N1397" t="s">
        <v>4274</v>
      </c>
      <c r="O1397" t="s">
        <v>13803</v>
      </c>
      <c r="P1397" t="s">
        <v>81</v>
      </c>
      <c r="Q1397" t="s">
        <v>99</v>
      </c>
      <c r="R1397" t="s">
        <v>13804</v>
      </c>
      <c r="S1397" t="s">
        <v>13805</v>
      </c>
      <c r="T1397" t="s">
        <v>172</v>
      </c>
      <c r="U1397" t="s">
        <v>172</v>
      </c>
      <c r="V1397" t="s">
        <v>3593</v>
      </c>
      <c r="W1397" t="s">
        <v>13806</v>
      </c>
      <c r="X1397" t="s">
        <v>13807</v>
      </c>
      <c r="Y1397" t="s">
        <v>80</v>
      </c>
    </row>
    <row r="1398" spans="1:25">
      <c r="A1398" t="s">
        <v>13808</v>
      </c>
      <c r="B1398" t="s">
        <v>13224</v>
      </c>
      <c r="C1398" t="s">
        <v>46</v>
      </c>
      <c r="D1398" t="s">
        <v>13809</v>
      </c>
      <c r="E1398" t="s">
        <v>13810</v>
      </c>
      <c r="F1398" t="s">
        <v>13811</v>
      </c>
      <c r="G1398" t="s">
        <v>15</v>
      </c>
      <c r="H1398" t="s">
        <v>13812</v>
      </c>
      <c r="I1398" t="s">
        <v>93</v>
      </c>
      <c r="J1398" t="s">
        <v>10386</v>
      </c>
      <c r="K1398" t="s">
        <v>6731</v>
      </c>
      <c r="L1398" t="s">
        <v>125</v>
      </c>
      <c r="M1398" t="s">
        <v>643</v>
      </c>
      <c r="N1398" t="s">
        <v>5659</v>
      </c>
      <c r="O1398" t="s">
        <v>2771</v>
      </c>
      <c r="P1398" t="s">
        <v>81</v>
      </c>
      <c r="Q1398" t="s">
        <v>114</v>
      </c>
      <c r="R1398" t="s">
        <v>13813</v>
      </c>
      <c r="S1398" t="s">
        <v>13814</v>
      </c>
      <c r="T1398" t="s">
        <v>80</v>
      </c>
      <c r="U1398" t="s">
        <v>80</v>
      </c>
      <c r="V1398" t="s">
        <v>10386</v>
      </c>
      <c r="W1398" t="s">
        <v>80</v>
      </c>
      <c r="X1398" t="s">
        <v>13815</v>
      </c>
      <c r="Y1398" t="s">
        <v>80</v>
      </c>
    </row>
    <row r="1399" spans="1:25">
      <c r="A1399" t="s">
        <v>13816</v>
      </c>
      <c r="B1399" t="s">
        <v>13224</v>
      </c>
      <c r="C1399" t="s">
        <v>46</v>
      </c>
      <c r="D1399" t="s">
        <v>13817</v>
      </c>
      <c r="E1399" t="s">
        <v>13818</v>
      </c>
      <c r="F1399" t="s">
        <v>13819</v>
      </c>
      <c r="G1399" t="s">
        <v>31</v>
      </c>
      <c r="H1399" t="s">
        <v>13820</v>
      </c>
      <c r="I1399" t="s">
        <v>5834</v>
      </c>
      <c r="J1399" t="s">
        <v>13821</v>
      </c>
      <c r="K1399" t="s">
        <v>6731</v>
      </c>
      <c r="L1399" t="s">
        <v>77</v>
      </c>
      <c r="M1399" t="s">
        <v>419</v>
      </c>
      <c r="N1399" t="s">
        <v>13822</v>
      </c>
      <c r="O1399" t="s">
        <v>310</v>
      </c>
      <c r="P1399" t="s">
        <v>113</v>
      </c>
      <c r="Q1399" t="s">
        <v>13823</v>
      </c>
      <c r="R1399" t="s">
        <v>80</v>
      </c>
      <c r="S1399" t="s">
        <v>419</v>
      </c>
      <c r="T1399" t="s">
        <v>80</v>
      </c>
      <c r="U1399" t="s">
        <v>80</v>
      </c>
      <c r="V1399" t="s">
        <v>80</v>
      </c>
      <c r="W1399" t="s">
        <v>80</v>
      </c>
      <c r="X1399" t="s">
        <v>13824</v>
      </c>
      <c r="Y1399" t="s">
        <v>80</v>
      </c>
    </row>
    <row r="1400" spans="1:25">
      <c r="A1400" t="s">
        <v>13825</v>
      </c>
      <c r="B1400" t="s">
        <v>13224</v>
      </c>
      <c r="C1400" t="s">
        <v>46</v>
      </c>
      <c r="D1400" t="s">
        <v>13826</v>
      </c>
      <c r="E1400" t="s">
        <v>13827</v>
      </c>
      <c r="F1400" t="s">
        <v>13828</v>
      </c>
      <c r="G1400" t="s">
        <v>15</v>
      </c>
      <c r="H1400" t="s">
        <v>13829</v>
      </c>
      <c r="I1400" t="s">
        <v>5834</v>
      </c>
      <c r="J1400" t="s">
        <v>13473</v>
      </c>
      <c r="K1400" t="s">
        <v>307</v>
      </c>
      <c r="L1400" t="s">
        <v>77</v>
      </c>
      <c r="M1400" t="s">
        <v>8928</v>
      </c>
      <c r="N1400" t="s">
        <v>258</v>
      </c>
      <c r="O1400" t="s">
        <v>310</v>
      </c>
      <c r="P1400" t="s">
        <v>113</v>
      </c>
      <c r="Q1400" t="s">
        <v>142</v>
      </c>
      <c r="R1400" t="s">
        <v>80</v>
      </c>
      <c r="S1400" t="s">
        <v>13224</v>
      </c>
      <c r="T1400" t="s">
        <v>80</v>
      </c>
      <c r="U1400" t="s">
        <v>80</v>
      </c>
      <c r="V1400" t="s">
        <v>80</v>
      </c>
      <c r="W1400" t="s">
        <v>80</v>
      </c>
      <c r="X1400" t="s">
        <v>13830</v>
      </c>
      <c r="Y1400" t="s">
        <v>80</v>
      </c>
    </row>
    <row r="1401" spans="1:25">
      <c r="A1401" t="s">
        <v>13831</v>
      </c>
      <c r="B1401" t="s">
        <v>13224</v>
      </c>
      <c r="C1401" t="s">
        <v>47</v>
      </c>
      <c r="D1401" t="s">
        <v>13832</v>
      </c>
      <c r="E1401" t="s">
        <v>13833</v>
      </c>
      <c r="F1401" t="s">
        <v>13834</v>
      </c>
      <c r="G1401" t="s">
        <v>15</v>
      </c>
      <c r="H1401" t="s">
        <v>13835</v>
      </c>
      <c r="I1401" t="s">
        <v>93</v>
      </c>
      <c r="J1401" t="s">
        <v>13836</v>
      </c>
      <c r="K1401" t="s">
        <v>2482</v>
      </c>
      <c r="L1401" t="s">
        <v>125</v>
      </c>
      <c r="M1401" t="s">
        <v>1407</v>
      </c>
      <c r="N1401" t="s">
        <v>258</v>
      </c>
      <c r="O1401" t="s">
        <v>80</v>
      </c>
      <c r="P1401" t="s">
        <v>81</v>
      </c>
      <c r="Q1401" t="s">
        <v>201</v>
      </c>
      <c r="R1401" t="s">
        <v>80</v>
      </c>
      <c r="S1401" t="s">
        <v>13837</v>
      </c>
      <c r="T1401" t="s">
        <v>13838</v>
      </c>
      <c r="U1401" t="s">
        <v>97</v>
      </c>
      <c r="V1401" t="s">
        <v>80</v>
      </c>
      <c r="W1401" t="s">
        <v>80</v>
      </c>
      <c r="X1401" t="s">
        <v>13839</v>
      </c>
      <c r="Y1401" t="s">
        <v>13840</v>
      </c>
    </row>
    <row r="1402" spans="1:25">
      <c r="A1402" t="s">
        <v>13841</v>
      </c>
      <c r="B1402" t="s">
        <v>13224</v>
      </c>
      <c r="C1402" t="s">
        <v>47</v>
      </c>
      <c r="D1402" t="s">
        <v>13842</v>
      </c>
      <c r="E1402" t="s">
        <v>13843</v>
      </c>
      <c r="F1402" t="s">
        <v>13844</v>
      </c>
      <c r="G1402" t="s">
        <v>15</v>
      </c>
      <c r="H1402" t="s">
        <v>5330</v>
      </c>
      <c r="I1402" t="s">
        <v>93</v>
      </c>
      <c r="J1402" t="s">
        <v>3439</v>
      </c>
      <c r="K1402" t="s">
        <v>2482</v>
      </c>
      <c r="L1402" t="s">
        <v>77</v>
      </c>
      <c r="M1402" t="s">
        <v>335</v>
      </c>
      <c r="N1402" t="s">
        <v>336</v>
      </c>
      <c r="O1402" t="s">
        <v>80</v>
      </c>
      <c r="P1402" t="s">
        <v>81</v>
      </c>
      <c r="Q1402" t="s">
        <v>99</v>
      </c>
      <c r="R1402" t="s">
        <v>13845</v>
      </c>
      <c r="S1402" t="s">
        <v>13846</v>
      </c>
      <c r="T1402" t="s">
        <v>80</v>
      </c>
      <c r="U1402" t="s">
        <v>80</v>
      </c>
      <c r="V1402" t="s">
        <v>80</v>
      </c>
      <c r="W1402" t="s">
        <v>80</v>
      </c>
      <c r="X1402" t="s">
        <v>13847</v>
      </c>
      <c r="Y1402" t="s">
        <v>13848</v>
      </c>
    </row>
    <row r="1403" spans="1:25">
      <c r="A1403" t="s">
        <v>13849</v>
      </c>
      <c r="B1403" t="s">
        <v>13224</v>
      </c>
      <c r="C1403" t="s">
        <v>47</v>
      </c>
      <c r="D1403" t="s">
        <v>13850</v>
      </c>
      <c r="E1403" t="s">
        <v>13851</v>
      </c>
      <c r="F1403" t="s">
        <v>13852</v>
      </c>
      <c r="G1403" t="s">
        <v>15</v>
      </c>
      <c r="H1403" t="s">
        <v>1017</v>
      </c>
      <c r="I1403" t="s">
        <v>93</v>
      </c>
      <c r="J1403" t="s">
        <v>13853</v>
      </c>
      <c r="K1403" t="s">
        <v>2482</v>
      </c>
      <c r="L1403" t="s">
        <v>77</v>
      </c>
      <c r="M1403" t="s">
        <v>13854</v>
      </c>
      <c r="N1403" t="s">
        <v>12820</v>
      </c>
      <c r="O1403" t="s">
        <v>13505</v>
      </c>
      <c r="P1403" t="s">
        <v>81</v>
      </c>
      <c r="Q1403" t="s">
        <v>201</v>
      </c>
      <c r="R1403" t="s">
        <v>13855</v>
      </c>
      <c r="S1403" t="s">
        <v>13856</v>
      </c>
      <c r="T1403" t="s">
        <v>80</v>
      </c>
      <c r="U1403" t="s">
        <v>80</v>
      </c>
      <c r="V1403" t="s">
        <v>13857</v>
      </c>
      <c r="W1403" t="s">
        <v>13858</v>
      </c>
      <c r="X1403" t="s">
        <v>13859</v>
      </c>
      <c r="Y1403" t="s">
        <v>13860</v>
      </c>
    </row>
    <row r="1404" spans="1:25">
      <c r="A1404" t="s">
        <v>13861</v>
      </c>
      <c r="B1404" t="s">
        <v>13224</v>
      </c>
      <c r="C1404" t="s">
        <v>47</v>
      </c>
      <c r="D1404" t="s">
        <v>13862</v>
      </c>
      <c r="E1404" t="s">
        <v>13863</v>
      </c>
      <c r="F1404" t="s">
        <v>13864</v>
      </c>
      <c r="G1404" t="s">
        <v>31</v>
      </c>
      <c r="H1404" t="s">
        <v>13865</v>
      </c>
      <c r="I1404" t="s">
        <v>93</v>
      </c>
      <c r="J1404" t="s">
        <v>2578</v>
      </c>
      <c r="K1404" t="s">
        <v>2482</v>
      </c>
      <c r="L1404" t="s">
        <v>77</v>
      </c>
      <c r="M1404" t="s">
        <v>419</v>
      </c>
      <c r="N1404" t="s">
        <v>233</v>
      </c>
      <c r="O1404" t="s">
        <v>80</v>
      </c>
      <c r="P1404" t="s">
        <v>81</v>
      </c>
      <c r="Q1404" t="s">
        <v>201</v>
      </c>
      <c r="R1404" t="s">
        <v>80</v>
      </c>
      <c r="S1404" t="s">
        <v>13866</v>
      </c>
      <c r="T1404" t="s">
        <v>80</v>
      </c>
      <c r="U1404" t="s">
        <v>80</v>
      </c>
      <c r="V1404" t="s">
        <v>80</v>
      </c>
      <c r="W1404" t="s">
        <v>80</v>
      </c>
      <c r="X1404" t="s">
        <v>13867</v>
      </c>
      <c r="Y1404" t="s">
        <v>80</v>
      </c>
    </row>
    <row r="1405" spans="1:25">
      <c r="A1405" t="s">
        <v>13868</v>
      </c>
      <c r="B1405" t="s">
        <v>13224</v>
      </c>
      <c r="C1405" t="s">
        <v>48</v>
      </c>
      <c r="D1405" t="s">
        <v>13869</v>
      </c>
      <c r="E1405" t="s">
        <v>13870</v>
      </c>
      <c r="F1405" t="s">
        <v>13871</v>
      </c>
      <c r="G1405" t="s">
        <v>15</v>
      </c>
      <c r="H1405" t="s">
        <v>13872</v>
      </c>
      <c r="I1405" t="s">
        <v>93</v>
      </c>
      <c r="J1405" t="s">
        <v>306</v>
      </c>
      <c r="K1405" t="s">
        <v>13873</v>
      </c>
      <c r="L1405" t="s">
        <v>2103</v>
      </c>
      <c r="M1405" t="s">
        <v>1317</v>
      </c>
      <c r="N1405" t="s">
        <v>153</v>
      </c>
      <c r="O1405" t="s">
        <v>10263</v>
      </c>
      <c r="P1405" t="s">
        <v>81</v>
      </c>
      <c r="Q1405" t="s">
        <v>99</v>
      </c>
      <c r="R1405" t="s">
        <v>13874</v>
      </c>
      <c r="S1405" t="s">
        <v>13875</v>
      </c>
      <c r="T1405" t="s">
        <v>172</v>
      </c>
      <c r="U1405" t="s">
        <v>80</v>
      </c>
      <c r="V1405" t="s">
        <v>3687</v>
      </c>
      <c r="W1405" t="s">
        <v>13876</v>
      </c>
      <c r="X1405" t="s">
        <v>13877</v>
      </c>
      <c r="Y1405" t="s">
        <v>13878</v>
      </c>
    </row>
    <row r="1406" spans="1:25">
      <c r="A1406" t="s">
        <v>13879</v>
      </c>
      <c r="B1406" t="s">
        <v>13224</v>
      </c>
      <c r="C1406" t="s">
        <v>48</v>
      </c>
      <c r="D1406" t="s">
        <v>13880</v>
      </c>
      <c r="E1406" t="s">
        <v>13881</v>
      </c>
      <c r="F1406" t="s">
        <v>13882</v>
      </c>
      <c r="G1406" t="s">
        <v>15</v>
      </c>
      <c r="H1406" t="s">
        <v>13883</v>
      </c>
      <c r="I1406" t="s">
        <v>93</v>
      </c>
      <c r="J1406" t="s">
        <v>3439</v>
      </c>
      <c r="K1406" t="s">
        <v>1102</v>
      </c>
      <c r="L1406" t="s">
        <v>125</v>
      </c>
      <c r="M1406" t="s">
        <v>1905</v>
      </c>
      <c r="N1406" t="s">
        <v>727</v>
      </c>
      <c r="O1406" t="s">
        <v>6748</v>
      </c>
      <c r="P1406" t="s">
        <v>81</v>
      </c>
      <c r="Q1406" t="s">
        <v>142</v>
      </c>
      <c r="R1406" t="s">
        <v>80</v>
      </c>
      <c r="S1406" t="s">
        <v>13884</v>
      </c>
      <c r="T1406" t="s">
        <v>13885</v>
      </c>
      <c r="U1406" t="s">
        <v>13886</v>
      </c>
      <c r="V1406" t="s">
        <v>1386</v>
      </c>
      <c r="W1406" t="s">
        <v>80</v>
      </c>
      <c r="X1406" t="s">
        <v>13887</v>
      </c>
      <c r="Y1406" t="s">
        <v>13888</v>
      </c>
    </row>
    <row r="1407" ht="409.5" spans="1:25">
      <c r="A1407" t="s">
        <v>13889</v>
      </c>
      <c r="B1407" t="s">
        <v>13224</v>
      </c>
      <c r="C1407" t="s">
        <v>48</v>
      </c>
      <c r="D1407" t="s">
        <v>13890</v>
      </c>
      <c r="E1407" t="s">
        <v>13891</v>
      </c>
      <c r="F1407" t="s">
        <v>13892</v>
      </c>
      <c r="G1407" t="s">
        <v>31</v>
      </c>
      <c r="H1407" t="s">
        <v>13893</v>
      </c>
      <c r="I1407" t="s">
        <v>93</v>
      </c>
      <c r="J1407" t="s">
        <v>460</v>
      </c>
      <c r="K1407" t="s">
        <v>1102</v>
      </c>
      <c r="L1407" t="s">
        <v>77</v>
      </c>
      <c r="M1407" t="s">
        <v>419</v>
      </c>
      <c r="N1407" t="s">
        <v>258</v>
      </c>
      <c r="O1407" t="s">
        <v>310</v>
      </c>
      <c r="P1407" t="s">
        <v>81</v>
      </c>
      <c r="Q1407" t="s">
        <v>114</v>
      </c>
      <c r="R1407" t="s">
        <v>13894</v>
      </c>
      <c r="S1407" t="s">
        <v>13895</v>
      </c>
      <c r="T1407" t="s">
        <v>13896</v>
      </c>
      <c r="U1407" t="s">
        <v>13897</v>
      </c>
      <c r="V1407" t="s">
        <v>13898</v>
      </c>
      <c r="W1407" t="s">
        <v>433</v>
      </c>
      <c r="X1407" t="s">
        <v>13899</v>
      </c>
      <c r="Y1407" s="1" t="s">
        <v>13900</v>
      </c>
    </row>
    <row r="1408" spans="1:25">
      <c r="A1408" t="s">
        <v>13901</v>
      </c>
      <c r="B1408" t="s">
        <v>13224</v>
      </c>
      <c r="C1408" t="s">
        <v>48</v>
      </c>
      <c r="D1408" t="s">
        <v>13902</v>
      </c>
      <c r="E1408" t="s">
        <v>13903</v>
      </c>
      <c r="F1408" t="s">
        <v>13904</v>
      </c>
      <c r="G1408" t="s">
        <v>15</v>
      </c>
      <c r="H1408" t="s">
        <v>13905</v>
      </c>
      <c r="I1408" t="s">
        <v>93</v>
      </c>
      <c r="J1408" t="s">
        <v>1957</v>
      </c>
      <c r="K1408" t="s">
        <v>1102</v>
      </c>
      <c r="L1408" t="s">
        <v>77</v>
      </c>
      <c r="M1408" t="s">
        <v>13906</v>
      </c>
      <c r="N1408" t="s">
        <v>4172</v>
      </c>
      <c r="O1408" t="s">
        <v>80</v>
      </c>
      <c r="P1408" t="s">
        <v>113</v>
      </c>
      <c r="Q1408" t="s">
        <v>82</v>
      </c>
      <c r="R1408" t="s">
        <v>80</v>
      </c>
      <c r="S1408" t="s">
        <v>13906</v>
      </c>
      <c r="T1408" t="s">
        <v>80</v>
      </c>
      <c r="U1408" t="s">
        <v>80</v>
      </c>
      <c r="V1408" t="s">
        <v>80</v>
      </c>
      <c r="W1408" t="s">
        <v>80</v>
      </c>
      <c r="X1408" t="s">
        <v>13907</v>
      </c>
      <c r="Y1408" t="s">
        <v>80</v>
      </c>
    </row>
    <row r="1409" spans="1:25">
      <c r="A1409" t="s">
        <v>13908</v>
      </c>
      <c r="B1409" t="s">
        <v>13224</v>
      </c>
      <c r="C1409" t="s">
        <v>48</v>
      </c>
      <c r="D1409" t="s">
        <v>13909</v>
      </c>
      <c r="E1409" t="s">
        <v>13910</v>
      </c>
      <c r="F1409" t="s">
        <v>13911</v>
      </c>
      <c r="G1409" t="s">
        <v>15</v>
      </c>
      <c r="H1409" t="s">
        <v>10332</v>
      </c>
      <c r="I1409" t="s">
        <v>93</v>
      </c>
      <c r="J1409" t="s">
        <v>389</v>
      </c>
      <c r="K1409" t="s">
        <v>1102</v>
      </c>
      <c r="L1409" t="s">
        <v>77</v>
      </c>
      <c r="M1409" t="s">
        <v>13912</v>
      </c>
      <c r="N1409" t="s">
        <v>3632</v>
      </c>
      <c r="O1409" t="s">
        <v>80</v>
      </c>
      <c r="P1409" t="s">
        <v>113</v>
      </c>
      <c r="Q1409" t="s">
        <v>142</v>
      </c>
      <c r="R1409" t="s">
        <v>80</v>
      </c>
      <c r="S1409" t="s">
        <v>13912</v>
      </c>
      <c r="T1409" t="s">
        <v>80</v>
      </c>
      <c r="U1409" t="s">
        <v>80</v>
      </c>
      <c r="V1409" t="s">
        <v>6987</v>
      </c>
      <c r="W1409" t="s">
        <v>80</v>
      </c>
      <c r="X1409" t="s">
        <v>13913</v>
      </c>
      <c r="Y1409" t="s">
        <v>80</v>
      </c>
    </row>
    <row r="1410" spans="1:25">
      <c r="A1410" t="s">
        <v>13914</v>
      </c>
      <c r="B1410" t="s">
        <v>13224</v>
      </c>
      <c r="C1410" t="s">
        <v>48</v>
      </c>
      <c r="D1410" t="s">
        <v>13915</v>
      </c>
      <c r="E1410" t="s">
        <v>13916</v>
      </c>
      <c r="F1410" t="s">
        <v>13917</v>
      </c>
      <c r="G1410" t="s">
        <v>15</v>
      </c>
      <c r="H1410" t="s">
        <v>10332</v>
      </c>
      <c r="I1410" t="s">
        <v>5834</v>
      </c>
      <c r="J1410" t="s">
        <v>4992</v>
      </c>
      <c r="K1410" t="s">
        <v>1102</v>
      </c>
      <c r="L1410" t="s">
        <v>77</v>
      </c>
      <c r="M1410" t="s">
        <v>3780</v>
      </c>
      <c r="N1410" t="s">
        <v>233</v>
      </c>
      <c r="O1410" t="s">
        <v>80</v>
      </c>
      <c r="P1410" t="s">
        <v>113</v>
      </c>
      <c r="Q1410" t="s">
        <v>142</v>
      </c>
      <c r="R1410" t="s">
        <v>80</v>
      </c>
      <c r="S1410" t="s">
        <v>13918</v>
      </c>
      <c r="T1410" t="s">
        <v>80</v>
      </c>
      <c r="U1410" t="s">
        <v>80</v>
      </c>
      <c r="V1410" t="s">
        <v>80</v>
      </c>
      <c r="W1410" t="s">
        <v>80</v>
      </c>
      <c r="X1410" t="s">
        <v>13919</v>
      </c>
      <c r="Y1410" t="s">
        <v>13920</v>
      </c>
    </row>
    <row r="1411" ht="409.5" spans="1:25">
      <c r="A1411" t="s">
        <v>13921</v>
      </c>
      <c r="B1411" t="s">
        <v>13224</v>
      </c>
      <c r="C1411" t="s">
        <v>48</v>
      </c>
      <c r="D1411" t="s">
        <v>13922</v>
      </c>
      <c r="E1411" t="s">
        <v>13923</v>
      </c>
      <c r="F1411" t="s">
        <v>13924</v>
      </c>
      <c r="G1411" t="s">
        <v>31</v>
      </c>
      <c r="H1411" t="s">
        <v>13925</v>
      </c>
      <c r="I1411" t="s">
        <v>93</v>
      </c>
      <c r="J1411" t="s">
        <v>2742</v>
      </c>
      <c r="K1411" t="s">
        <v>1102</v>
      </c>
      <c r="L1411" t="s">
        <v>77</v>
      </c>
      <c r="M1411" t="s">
        <v>419</v>
      </c>
      <c r="N1411" t="s">
        <v>1048</v>
      </c>
      <c r="O1411" t="s">
        <v>310</v>
      </c>
      <c r="P1411" t="s">
        <v>113</v>
      </c>
      <c r="Q1411" t="s">
        <v>201</v>
      </c>
      <c r="R1411" t="s">
        <v>13926</v>
      </c>
      <c r="S1411" t="s">
        <v>13927</v>
      </c>
      <c r="T1411" t="s">
        <v>80</v>
      </c>
      <c r="U1411" t="s">
        <v>80</v>
      </c>
      <c r="V1411" t="s">
        <v>80</v>
      </c>
      <c r="W1411" t="s">
        <v>80</v>
      </c>
      <c r="X1411" s="1" t="s">
        <v>13928</v>
      </c>
      <c r="Y1411" t="s">
        <v>80</v>
      </c>
    </row>
    <row r="1412" spans="1:25">
      <c r="A1412" t="s">
        <v>13929</v>
      </c>
      <c r="B1412" t="s">
        <v>13224</v>
      </c>
      <c r="C1412" t="s">
        <v>48</v>
      </c>
      <c r="D1412" t="s">
        <v>13930</v>
      </c>
      <c r="E1412" t="s">
        <v>13931</v>
      </c>
      <c r="F1412" t="s">
        <v>13932</v>
      </c>
      <c r="G1412" t="s">
        <v>15</v>
      </c>
      <c r="H1412" t="s">
        <v>13933</v>
      </c>
      <c r="I1412" t="s">
        <v>93</v>
      </c>
      <c r="J1412" t="s">
        <v>522</v>
      </c>
      <c r="K1412" t="s">
        <v>1102</v>
      </c>
      <c r="L1412" t="s">
        <v>77</v>
      </c>
      <c r="M1412" t="s">
        <v>1407</v>
      </c>
      <c r="N1412" t="s">
        <v>1048</v>
      </c>
      <c r="O1412" t="s">
        <v>1721</v>
      </c>
      <c r="P1412" t="s">
        <v>113</v>
      </c>
      <c r="Q1412" t="s">
        <v>201</v>
      </c>
      <c r="R1412" t="s">
        <v>13934</v>
      </c>
      <c r="S1412" t="s">
        <v>13935</v>
      </c>
      <c r="T1412" t="s">
        <v>13896</v>
      </c>
      <c r="U1412" t="s">
        <v>13936</v>
      </c>
      <c r="V1412" t="s">
        <v>80</v>
      </c>
      <c r="W1412" t="s">
        <v>13937</v>
      </c>
      <c r="X1412" t="s">
        <v>13938</v>
      </c>
      <c r="Y1412" t="s">
        <v>13939</v>
      </c>
    </row>
    <row r="1413" spans="1:25">
      <c r="A1413" t="s">
        <v>13940</v>
      </c>
      <c r="B1413" t="s">
        <v>13224</v>
      </c>
      <c r="C1413" t="s">
        <v>48</v>
      </c>
      <c r="D1413" t="s">
        <v>13941</v>
      </c>
      <c r="E1413" t="s">
        <v>13942</v>
      </c>
      <c r="F1413" t="s">
        <v>13943</v>
      </c>
      <c r="G1413" t="s">
        <v>15</v>
      </c>
      <c r="H1413" t="s">
        <v>13944</v>
      </c>
      <c r="I1413" t="s">
        <v>93</v>
      </c>
      <c r="J1413" t="s">
        <v>3439</v>
      </c>
      <c r="K1413" t="s">
        <v>13873</v>
      </c>
      <c r="L1413" t="s">
        <v>125</v>
      </c>
      <c r="M1413" t="s">
        <v>296</v>
      </c>
      <c r="N1413" t="s">
        <v>253</v>
      </c>
      <c r="O1413" t="s">
        <v>450</v>
      </c>
      <c r="P1413" t="s">
        <v>81</v>
      </c>
      <c r="Q1413" t="s">
        <v>99</v>
      </c>
      <c r="R1413" t="s">
        <v>13945</v>
      </c>
      <c r="S1413" t="s">
        <v>13946</v>
      </c>
      <c r="T1413" t="s">
        <v>80</v>
      </c>
      <c r="U1413" t="s">
        <v>80</v>
      </c>
      <c r="V1413" t="s">
        <v>80</v>
      </c>
      <c r="W1413" t="s">
        <v>13947</v>
      </c>
      <c r="X1413" t="s">
        <v>13948</v>
      </c>
      <c r="Y1413" t="s">
        <v>13949</v>
      </c>
    </row>
    <row r="1414" spans="1:25">
      <c r="A1414" t="s">
        <v>13950</v>
      </c>
      <c r="B1414" t="s">
        <v>13224</v>
      </c>
      <c r="C1414" t="s">
        <v>48</v>
      </c>
      <c r="D1414" t="s">
        <v>13951</v>
      </c>
      <c r="E1414" t="s">
        <v>13952</v>
      </c>
      <c r="F1414" t="s">
        <v>13953</v>
      </c>
      <c r="G1414" t="s">
        <v>15</v>
      </c>
      <c r="H1414" t="s">
        <v>13954</v>
      </c>
      <c r="I1414" t="s">
        <v>5834</v>
      </c>
      <c r="J1414" t="s">
        <v>373</v>
      </c>
      <c r="K1414" t="s">
        <v>1102</v>
      </c>
      <c r="L1414" t="s">
        <v>125</v>
      </c>
      <c r="M1414" t="s">
        <v>3566</v>
      </c>
      <c r="N1414" t="s">
        <v>1600</v>
      </c>
      <c r="O1414" t="s">
        <v>80</v>
      </c>
      <c r="P1414" t="s">
        <v>113</v>
      </c>
      <c r="Q1414" t="s">
        <v>82</v>
      </c>
      <c r="R1414" t="s">
        <v>80</v>
      </c>
      <c r="S1414" t="s">
        <v>13955</v>
      </c>
      <c r="T1414" t="s">
        <v>13956</v>
      </c>
      <c r="U1414" t="s">
        <v>13957</v>
      </c>
      <c r="V1414" t="s">
        <v>80</v>
      </c>
      <c r="W1414" t="s">
        <v>13958</v>
      </c>
      <c r="X1414" t="s">
        <v>13959</v>
      </c>
      <c r="Y1414" t="s">
        <v>13960</v>
      </c>
    </row>
    <row r="1415" spans="1:25">
      <c r="A1415" t="s">
        <v>13961</v>
      </c>
      <c r="B1415" t="s">
        <v>13224</v>
      </c>
      <c r="C1415" t="s">
        <v>49</v>
      </c>
      <c r="D1415" t="s">
        <v>13962</v>
      </c>
      <c r="E1415" t="s">
        <v>13963</v>
      </c>
      <c r="F1415" t="s">
        <v>13964</v>
      </c>
      <c r="G1415" t="s">
        <v>15</v>
      </c>
      <c r="H1415" t="s">
        <v>13965</v>
      </c>
      <c r="I1415" t="s">
        <v>5834</v>
      </c>
      <c r="J1415" t="s">
        <v>2093</v>
      </c>
      <c r="K1415" t="s">
        <v>433</v>
      </c>
      <c r="L1415" t="s">
        <v>125</v>
      </c>
      <c r="M1415" t="s">
        <v>308</v>
      </c>
      <c r="N1415" t="s">
        <v>1347</v>
      </c>
      <c r="O1415" t="s">
        <v>80</v>
      </c>
      <c r="P1415" t="s">
        <v>113</v>
      </c>
      <c r="Q1415" t="s">
        <v>82</v>
      </c>
      <c r="R1415" t="s">
        <v>80</v>
      </c>
      <c r="S1415" t="s">
        <v>13966</v>
      </c>
      <c r="T1415" t="s">
        <v>80</v>
      </c>
      <c r="U1415" t="s">
        <v>80</v>
      </c>
      <c r="V1415" t="s">
        <v>80</v>
      </c>
      <c r="W1415" t="s">
        <v>80</v>
      </c>
      <c r="X1415" t="s">
        <v>13967</v>
      </c>
      <c r="Y1415" t="s">
        <v>80</v>
      </c>
    </row>
    <row r="1416" spans="1:25">
      <c r="A1416" t="s">
        <v>13968</v>
      </c>
      <c r="B1416" t="s">
        <v>13224</v>
      </c>
      <c r="C1416" t="s">
        <v>49</v>
      </c>
      <c r="D1416" t="s">
        <v>13969</v>
      </c>
      <c r="E1416" t="s">
        <v>13970</v>
      </c>
      <c r="F1416" t="s">
        <v>13971</v>
      </c>
      <c r="G1416" t="s">
        <v>15</v>
      </c>
      <c r="H1416" t="s">
        <v>13972</v>
      </c>
      <c r="I1416" t="s">
        <v>5834</v>
      </c>
      <c r="J1416" t="s">
        <v>13973</v>
      </c>
      <c r="K1416" t="s">
        <v>433</v>
      </c>
      <c r="L1416" t="s">
        <v>77</v>
      </c>
      <c r="M1416" t="s">
        <v>13974</v>
      </c>
      <c r="N1416" t="s">
        <v>13975</v>
      </c>
      <c r="O1416" t="s">
        <v>80</v>
      </c>
      <c r="P1416" t="s">
        <v>113</v>
      </c>
      <c r="Q1416" t="s">
        <v>142</v>
      </c>
      <c r="R1416" t="s">
        <v>80</v>
      </c>
      <c r="S1416" t="s">
        <v>13976</v>
      </c>
      <c r="T1416" t="s">
        <v>80</v>
      </c>
      <c r="U1416" t="s">
        <v>80</v>
      </c>
      <c r="V1416" t="s">
        <v>13977</v>
      </c>
      <c r="W1416" t="s">
        <v>80</v>
      </c>
      <c r="X1416" t="s">
        <v>13978</v>
      </c>
      <c r="Y1416" t="s">
        <v>80</v>
      </c>
    </row>
    <row r="1417" spans="1:25">
      <c r="A1417" t="s">
        <v>13979</v>
      </c>
      <c r="B1417" t="s">
        <v>13224</v>
      </c>
      <c r="C1417" t="s">
        <v>49</v>
      </c>
      <c r="D1417" t="s">
        <v>13980</v>
      </c>
      <c r="E1417" t="s">
        <v>13981</v>
      </c>
      <c r="F1417" t="s">
        <v>13982</v>
      </c>
      <c r="G1417" t="s">
        <v>15</v>
      </c>
      <c r="H1417" t="s">
        <v>13983</v>
      </c>
      <c r="I1417" t="s">
        <v>5834</v>
      </c>
      <c r="J1417" t="s">
        <v>748</v>
      </c>
      <c r="K1417" t="s">
        <v>433</v>
      </c>
      <c r="L1417" t="s">
        <v>77</v>
      </c>
      <c r="M1417" t="s">
        <v>3575</v>
      </c>
      <c r="N1417" t="s">
        <v>13984</v>
      </c>
      <c r="O1417" t="s">
        <v>254</v>
      </c>
      <c r="P1417" t="s">
        <v>113</v>
      </c>
      <c r="Q1417" t="s">
        <v>114</v>
      </c>
      <c r="R1417" t="s">
        <v>13985</v>
      </c>
      <c r="S1417" t="s">
        <v>13986</v>
      </c>
      <c r="T1417" t="s">
        <v>3715</v>
      </c>
      <c r="U1417" t="s">
        <v>283</v>
      </c>
      <c r="V1417" t="s">
        <v>13987</v>
      </c>
      <c r="W1417" t="s">
        <v>13988</v>
      </c>
      <c r="X1417" t="s">
        <v>13989</v>
      </c>
      <c r="Y1417" t="s">
        <v>13990</v>
      </c>
    </row>
    <row r="1418" spans="1:25">
      <c r="A1418" t="s">
        <v>13991</v>
      </c>
      <c r="B1418" t="s">
        <v>13224</v>
      </c>
      <c r="C1418" t="s">
        <v>49</v>
      </c>
      <c r="D1418" t="s">
        <v>13992</v>
      </c>
      <c r="E1418" t="s">
        <v>13993</v>
      </c>
      <c r="F1418" t="s">
        <v>13994</v>
      </c>
      <c r="G1418" t="s">
        <v>15</v>
      </c>
      <c r="H1418" t="s">
        <v>13995</v>
      </c>
      <c r="I1418" t="s">
        <v>93</v>
      </c>
      <c r="J1418" t="s">
        <v>373</v>
      </c>
      <c r="K1418" t="s">
        <v>3671</v>
      </c>
      <c r="L1418" t="s">
        <v>125</v>
      </c>
      <c r="M1418" t="s">
        <v>1524</v>
      </c>
      <c r="N1418" t="s">
        <v>218</v>
      </c>
      <c r="O1418" t="s">
        <v>80</v>
      </c>
      <c r="P1418" t="s">
        <v>200</v>
      </c>
      <c r="Q1418" t="s">
        <v>82</v>
      </c>
      <c r="R1418" t="s">
        <v>80</v>
      </c>
      <c r="S1418" t="s">
        <v>13996</v>
      </c>
      <c r="T1418" t="s">
        <v>80</v>
      </c>
      <c r="U1418" t="s">
        <v>80</v>
      </c>
      <c r="V1418" t="s">
        <v>80</v>
      </c>
      <c r="W1418" t="s">
        <v>80</v>
      </c>
      <c r="X1418" t="s">
        <v>13997</v>
      </c>
      <c r="Y1418" t="s">
        <v>80</v>
      </c>
    </row>
    <row r="1419" spans="1:25">
      <c r="A1419" t="s">
        <v>13998</v>
      </c>
      <c r="B1419" t="s">
        <v>13224</v>
      </c>
      <c r="C1419" t="s">
        <v>49</v>
      </c>
      <c r="D1419" t="s">
        <v>13999</v>
      </c>
      <c r="E1419" t="s">
        <v>14000</v>
      </c>
      <c r="F1419" t="s">
        <v>14001</v>
      </c>
      <c r="G1419" t="s">
        <v>31</v>
      </c>
      <c r="H1419" t="s">
        <v>14002</v>
      </c>
      <c r="I1419" t="s">
        <v>93</v>
      </c>
      <c r="J1419" t="s">
        <v>432</v>
      </c>
      <c r="K1419" t="s">
        <v>433</v>
      </c>
      <c r="L1419" t="s">
        <v>77</v>
      </c>
      <c r="M1419" t="s">
        <v>1917</v>
      </c>
      <c r="N1419" t="s">
        <v>435</v>
      </c>
      <c r="O1419" t="s">
        <v>80</v>
      </c>
      <c r="P1419" t="s">
        <v>113</v>
      </c>
      <c r="Q1419" t="s">
        <v>82</v>
      </c>
      <c r="R1419" t="s">
        <v>14003</v>
      </c>
      <c r="S1419" t="s">
        <v>437</v>
      </c>
      <c r="T1419" t="s">
        <v>80</v>
      </c>
      <c r="U1419" t="s">
        <v>80</v>
      </c>
      <c r="V1419" t="s">
        <v>1917</v>
      </c>
      <c r="W1419" t="s">
        <v>80</v>
      </c>
      <c r="X1419" t="s">
        <v>14004</v>
      </c>
      <c r="Y1419" t="s">
        <v>3793</v>
      </c>
    </row>
    <row r="1420" ht="409.5" spans="1:25">
      <c r="A1420" t="s">
        <v>14005</v>
      </c>
      <c r="B1420" t="s">
        <v>13224</v>
      </c>
      <c r="C1420" t="s">
        <v>49</v>
      </c>
      <c r="D1420" t="s">
        <v>14006</v>
      </c>
      <c r="E1420" t="s">
        <v>14007</v>
      </c>
      <c r="F1420" t="s">
        <v>14008</v>
      </c>
      <c r="G1420" t="s">
        <v>15</v>
      </c>
      <c r="H1420" t="s">
        <v>14009</v>
      </c>
      <c r="I1420" t="s">
        <v>74</v>
      </c>
      <c r="J1420" t="s">
        <v>12480</v>
      </c>
      <c r="K1420" t="s">
        <v>14010</v>
      </c>
      <c r="L1420" t="s">
        <v>125</v>
      </c>
      <c r="M1420" t="s">
        <v>1077</v>
      </c>
      <c r="N1420" t="s">
        <v>253</v>
      </c>
      <c r="O1420" t="s">
        <v>254</v>
      </c>
      <c r="P1420" t="s">
        <v>81</v>
      </c>
      <c r="Q1420" t="s">
        <v>114</v>
      </c>
      <c r="R1420" t="s">
        <v>14011</v>
      </c>
      <c r="S1420" t="s">
        <v>14012</v>
      </c>
      <c r="T1420" t="s">
        <v>726</v>
      </c>
      <c r="U1420" t="s">
        <v>14013</v>
      </c>
      <c r="V1420" t="s">
        <v>12480</v>
      </c>
      <c r="W1420" t="s">
        <v>14014</v>
      </c>
      <c r="X1420" t="s">
        <v>14015</v>
      </c>
      <c r="Y1420" s="1" t="s">
        <v>14016</v>
      </c>
    </row>
    <row r="1421" spans="1:25">
      <c r="A1421" t="s">
        <v>14017</v>
      </c>
      <c r="B1421" t="s">
        <v>13224</v>
      </c>
      <c r="C1421" t="s">
        <v>49</v>
      </c>
      <c r="D1421" t="s">
        <v>14018</v>
      </c>
      <c r="E1421" t="s">
        <v>14019</v>
      </c>
      <c r="F1421" t="s">
        <v>14020</v>
      </c>
      <c r="G1421" t="s">
        <v>15</v>
      </c>
      <c r="H1421" t="s">
        <v>14021</v>
      </c>
      <c r="I1421" t="s">
        <v>93</v>
      </c>
      <c r="J1421" t="s">
        <v>389</v>
      </c>
      <c r="K1421" t="s">
        <v>433</v>
      </c>
      <c r="L1421" t="s">
        <v>77</v>
      </c>
      <c r="M1421" t="s">
        <v>308</v>
      </c>
      <c r="N1421" t="s">
        <v>14022</v>
      </c>
      <c r="O1421" t="s">
        <v>80</v>
      </c>
      <c r="P1421" t="s">
        <v>942</v>
      </c>
      <c r="Q1421" t="s">
        <v>142</v>
      </c>
      <c r="R1421" t="s">
        <v>80</v>
      </c>
      <c r="S1421" t="s">
        <v>14023</v>
      </c>
      <c r="T1421" t="s">
        <v>80</v>
      </c>
      <c r="U1421" t="s">
        <v>80</v>
      </c>
      <c r="V1421" t="s">
        <v>80</v>
      </c>
      <c r="W1421" t="s">
        <v>80</v>
      </c>
      <c r="X1421" t="s">
        <v>14024</v>
      </c>
      <c r="Y1421" t="s">
        <v>14025</v>
      </c>
    </row>
    <row r="1422" ht="409.5" spans="1:25">
      <c r="A1422" t="s">
        <v>14026</v>
      </c>
      <c r="B1422" t="s">
        <v>13224</v>
      </c>
      <c r="C1422" t="s">
        <v>49</v>
      </c>
      <c r="D1422" t="s">
        <v>14027</v>
      </c>
      <c r="E1422" t="s">
        <v>14028</v>
      </c>
      <c r="F1422" t="s">
        <v>14029</v>
      </c>
      <c r="G1422" t="s">
        <v>15</v>
      </c>
      <c r="H1422" t="s">
        <v>14030</v>
      </c>
      <c r="I1422" t="s">
        <v>93</v>
      </c>
      <c r="J1422" t="s">
        <v>373</v>
      </c>
      <c r="K1422" t="s">
        <v>433</v>
      </c>
      <c r="L1422" t="s">
        <v>125</v>
      </c>
      <c r="M1422" t="s">
        <v>14031</v>
      </c>
      <c r="N1422" t="s">
        <v>4423</v>
      </c>
      <c r="O1422" t="s">
        <v>80</v>
      </c>
      <c r="P1422" t="s">
        <v>113</v>
      </c>
      <c r="Q1422" t="s">
        <v>142</v>
      </c>
      <c r="R1422" t="s">
        <v>80</v>
      </c>
      <c r="S1422" t="s">
        <v>14032</v>
      </c>
      <c r="T1422" t="s">
        <v>80</v>
      </c>
      <c r="U1422" t="s">
        <v>80</v>
      </c>
      <c r="V1422" t="s">
        <v>80</v>
      </c>
      <c r="W1422" t="s">
        <v>80</v>
      </c>
      <c r="X1422" s="1" t="s">
        <v>14033</v>
      </c>
      <c r="Y1422" s="1" t="s">
        <v>14034</v>
      </c>
    </row>
    <row r="1423" spans="1:25">
      <c r="A1423" t="s">
        <v>14035</v>
      </c>
      <c r="B1423" t="s">
        <v>13224</v>
      </c>
      <c r="C1423" t="s">
        <v>49</v>
      </c>
      <c r="D1423" t="s">
        <v>14036</v>
      </c>
      <c r="E1423" t="s">
        <v>14037</v>
      </c>
      <c r="F1423" t="s">
        <v>14038</v>
      </c>
      <c r="G1423" t="s">
        <v>15</v>
      </c>
      <c r="H1423" t="s">
        <v>3889</v>
      </c>
      <c r="I1423" t="s">
        <v>93</v>
      </c>
      <c r="J1423" t="s">
        <v>1047</v>
      </c>
      <c r="K1423" t="s">
        <v>3671</v>
      </c>
      <c r="L1423" t="s">
        <v>77</v>
      </c>
      <c r="M1423" t="s">
        <v>78</v>
      </c>
      <c r="N1423" t="s">
        <v>556</v>
      </c>
      <c r="O1423" t="s">
        <v>80</v>
      </c>
      <c r="P1423" t="s">
        <v>113</v>
      </c>
      <c r="Q1423" t="s">
        <v>82</v>
      </c>
      <c r="R1423" t="s">
        <v>80</v>
      </c>
      <c r="S1423" t="s">
        <v>14039</v>
      </c>
      <c r="T1423" t="s">
        <v>80</v>
      </c>
      <c r="U1423" t="s">
        <v>80</v>
      </c>
      <c r="V1423" t="s">
        <v>80</v>
      </c>
      <c r="W1423" t="s">
        <v>80</v>
      </c>
      <c r="X1423" t="s">
        <v>14040</v>
      </c>
      <c r="Y1423" t="s">
        <v>80</v>
      </c>
    </row>
    <row r="1424" spans="1:25">
      <c r="A1424" t="s">
        <v>14041</v>
      </c>
      <c r="B1424" t="s">
        <v>13224</v>
      </c>
      <c r="C1424" t="s">
        <v>49</v>
      </c>
      <c r="D1424" t="s">
        <v>14042</v>
      </c>
      <c r="E1424" t="s">
        <v>14043</v>
      </c>
      <c r="F1424" t="s">
        <v>14044</v>
      </c>
      <c r="G1424" t="s">
        <v>15</v>
      </c>
      <c r="H1424" t="s">
        <v>14045</v>
      </c>
      <c r="I1424" t="s">
        <v>93</v>
      </c>
      <c r="J1424" t="s">
        <v>1241</v>
      </c>
      <c r="K1424" t="s">
        <v>4210</v>
      </c>
      <c r="L1424" t="s">
        <v>77</v>
      </c>
      <c r="M1424" t="s">
        <v>419</v>
      </c>
      <c r="N1424" t="s">
        <v>336</v>
      </c>
      <c r="O1424" t="s">
        <v>80</v>
      </c>
      <c r="P1424" t="s">
        <v>81</v>
      </c>
      <c r="Q1424" t="s">
        <v>99</v>
      </c>
      <c r="R1424" t="s">
        <v>80</v>
      </c>
      <c r="S1424" t="s">
        <v>14046</v>
      </c>
      <c r="T1424" t="s">
        <v>80</v>
      </c>
      <c r="U1424" t="s">
        <v>80</v>
      </c>
      <c r="V1424" t="s">
        <v>80</v>
      </c>
      <c r="W1424" t="s">
        <v>80</v>
      </c>
      <c r="X1424" t="s">
        <v>14047</v>
      </c>
      <c r="Y1424" t="s">
        <v>14048</v>
      </c>
    </row>
    <row r="1425" spans="1:25">
      <c r="A1425" t="s">
        <v>14049</v>
      </c>
      <c r="B1425" t="s">
        <v>13224</v>
      </c>
      <c r="C1425" t="s">
        <v>49</v>
      </c>
      <c r="D1425" t="s">
        <v>14050</v>
      </c>
      <c r="E1425" t="s">
        <v>14051</v>
      </c>
      <c r="F1425" t="s">
        <v>14052</v>
      </c>
      <c r="G1425" t="s">
        <v>15</v>
      </c>
      <c r="H1425" t="s">
        <v>11060</v>
      </c>
      <c r="I1425" t="s">
        <v>93</v>
      </c>
      <c r="J1425" t="s">
        <v>362</v>
      </c>
      <c r="K1425" t="s">
        <v>433</v>
      </c>
      <c r="L1425" t="s">
        <v>77</v>
      </c>
      <c r="M1425" t="s">
        <v>3780</v>
      </c>
      <c r="N1425" t="s">
        <v>763</v>
      </c>
      <c r="O1425" t="s">
        <v>80</v>
      </c>
      <c r="P1425" t="s">
        <v>113</v>
      </c>
      <c r="Q1425" t="s">
        <v>99</v>
      </c>
      <c r="R1425" t="s">
        <v>80</v>
      </c>
      <c r="S1425" t="s">
        <v>13918</v>
      </c>
      <c r="T1425" t="s">
        <v>80</v>
      </c>
      <c r="U1425" t="s">
        <v>80</v>
      </c>
      <c r="V1425" t="s">
        <v>80</v>
      </c>
      <c r="W1425" t="s">
        <v>80</v>
      </c>
      <c r="X1425" t="s">
        <v>14053</v>
      </c>
      <c r="Y1425" t="s">
        <v>80</v>
      </c>
    </row>
    <row r="1426" spans="1:25">
      <c r="A1426" t="s">
        <v>14054</v>
      </c>
      <c r="B1426" t="s">
        <v>13224</v>
      </c>
      <c r="C1426" t="s">
        <v>49</v>
      </c>
      <c r="D1426" t="s">
        <v>14055</v>
      </c>
      <c r="E1426" t="s">
        <v>14056</v>
      </c>
      <c r="F1426" t="s">
        <v>14057</v>
      </c>
      <c r="G1426" t="s">
        <v>15</v>
      </c>
      <c r="H1426" t="s">
        <v>1680</v>
      </c>
      <c r="I1426" t="s">
        <v>93</v>
      </c>
      <c r="J1426" t="s">
        <v>2578</v>
      </c>
      <c r="K1426" t="s">
        <v>433</v>
      </c>
      <c r="L1426" t="s">
        <v>125</v>
      </c>
      <c r="M1426" t="s">
        <v>296</v>
      </c>
      <c r="N1426" t="s">
        <v>581</v>
      </c>
      <c r="O1426" t="s">
        <v>677</v>
      </c>
      <c r="P1426" t="s">
        <v>81</v>
      </c>
      <c r="Q1426" t="s">
        <v>82</v>
      </c>
      <c r="R1426" t="s">
        <v>14058</v>
      </c>
      <c r="S1426" t="s">
        <v>14059</v>
      </c>
      <c r="T1426" t="s">
        <v>6849</v>
      </c>
      <c r="U1426" t="s">
        <v>2824</v>
      </c>
      <c r="V1426" t="s">
        <v>932</v>
      </c>
      <c r="W1426" t="s">
        <v>433</v>
      </c>
      <c r="X1426" t="s">
        <v>14060</v>
      </c>
      <c r="Y1426" t="s">
        <v>14061</v>
      </c>
    </row>
    <row r="1427" spans="1:25">
      <c r="A1427" t="s">
        <v>14062</v>
      </c>
      <c r="B1427" t="s">
        <v>13224</v>
      </c>
      <c r="C1427" t="s">
        <v>49</v>
      </c>
      <c r="D1427" t="s">
        <v>14063</v>
      </c>
      <c r="E1427" t="s">
        <v>14064</v>
      </c>
      <c r="F1427" t="s">
        <v>14065</v>
      </c>
      <c r="G1427" t="s">
        <v>15</v>
      </c>
      <c r="H1427" t="s">
        <v>14066</v>
      </c>
      <c r="I1427" t="s">
        <v>5834</v>
      </c>
      <c r="J1427" t="s">
        <v>1831</v>
      </c>
      <c r="K1427" t="s">
        <v>3671</v>
      </c>
      <c r="L1427" t="s">
        <v>77</v>
      </c>
      <c r="M1427" t="s">
        <v>14067</v>
      </c>
      <c r="N1427" t="s">
        <v>14068</v>
      </c>
      <c r="O1427" t="s">
        <v>80</v>
      </c>
      <c r="P1427" t="s">
        <v>113</v>
      </c>
      <c r="Q1427" t="s">
        <v>82</v>
      </c>
      <c r="R1427" t="s">
        <v>80</v>
      </c>
      <c r="S1427" t="s">
        <v>14069</v>
      </c>
      <c r="T1427" t="s">
        <v>80</v>
      </c>
      <c r="U1427" t="s">
        <v>80</v>
      </c>
      <c r="V1427" t="s">
        <v>80</v>
      </c>
      <c r="W1427" t="s">
        <v>80</v>
      </c>
      <c r="X1427" t="s">
        <v>14070</v>
      </c>
      <c r="Y1427" t="s">
        <v>80</v>
      </c>
    </row>
    <row r="1428" spans="1:25">
      <c r="A1428" t="s">
        <v>14071</v>
      </c>
      <c r="B1428" t="s">
        <v>13224</v>
      </c>
      <c r="C1428" t="s">
        <v>49</v>
      </c>
      <c r="D1428" t="s">
        <v>14072</v>
      </c>
      <c r="E1428" t="s">
        <v>14073</v>
      </c>
      <c r="F1428" t="s">
        <v>14074</v>
      </c>
      <c r="G1428" t="s">
        <v>15</v>
      </c>
      <c r="H1428" t="s">
        <v>14075</v>
      </c>
      <c r="I1428" t="s">
        <v>93</v>
      </c>
      <c r="J1428" t="s">
        <v>94</v>
      </c>
      <c r="K1428" t="s">
        <v>433</v>
      </c>
      <c r="L1428" t="s">
        <v>77</v>
      </c>
      <c r="M1428" t="s">
        <v>296</v>
      </c>
      <c r="N1428" t="s">
        <v>1384</v>
      </c>
      <c r="O1428" t="s">
        <v>677</v>
      </c>
      <c r="P1428" t="s">
        <v>81</v>
      </c>
      <c r="Q1428" t="s">
        <v>82</v>
      </c>
      <c r="R1428" t="s">
        <v>14076</v>
      </c>
      <c r="S1428" t="s">
        <v>14077</v>
      </c>
      <c r="T1428" t="s">
        <v>204</v>
      </c>
      <c r="U1428" t="s">
        <v>14078</v>
      </c>
      <c r="V1428" t="s">
        <v>5788</v>
      </c>
      <c r="W1428" t="s">
        <v>2413</v>
      </c>
      <c r="X1428" t="s">
        <v>14079</v>
      </c>
      <c r="Y1428" t="s">
        <v>80</v>
      </c>
    </row>
    <row r="1429" spans="1:25">
      <c r="A1429" t="s">
        <v>14080</v>
      </c>
      <c r="B1429" t="s">
        <v>13224</v>
      </c>
      <c r="C1429" t="s">
        <v>50</v>
      </c>
      <c r="D1429" t="s">
        <v>14081</v>
      </c>
      <c r="E1429" t="s">
        <v>14082</v>
      </c>
      <c r="F1429" t="s">
        <v>14083</v>
      </c>
      <c r="G1429" t="s">
        <v>31</v>
      </c>
      <c r="H1429" t="s">
        <v>3565</v>
      </c>
      <c r="I1429" t="s">
        <v>93</v>
      </c>
      <c r="J1429" t="s">
        <v>447</v>
      </c>
      <c r="K1429" t="s">
        <v>334</v>
      </c>
      <c r="L1429" t="s">
        <v>77</v>
      </c>
      <c r="M1429" t="s">
        <v>419</v>
      </c>
      <c r="N1429" t="s">
        <v>336</v>
      </c>
      <c r="O1429" t="s">
        <v>310</v>
      </c>
      <c r="P1429" t="s">
        <v>81</v>
      </c>
      <c r="Q1429" t="s">
        <v>82</v>
      </c>
      <c r="R1429" t="s">
        <v>14084</v>
      </c>
      <c r="S1429" t="s">
        <v>14085</v>
      </c>
      <c r="T1429" t="s">
        <v>80</v>
      </c>
      <c r="U1429" t="s">
        <v>80</v>
      </c>
      <c r="V1429" t="s">
        <v>80</v>
      </c>
      <c r="W1429" t="s">
        <v>14086</v>
      </c>
      <c r="X1429" t="s">
        <v>14087</v>
      </c>
      <c r="Y1429" t="s">
        <v>14088</v>
      </c>
    </row>
    <row r="1430" spans="1:25">
      <c r="A1430" t="s">
        <v>14089</v>
      </c>
      <c r="B1430" t="s">
        <v>13224</v>
      </c>
      <c r="C1430" t="s">
        <v>50</v>
      </c>
      <c r="D1430" t="s">
        <v>14090</v>
      </c>
      <c r="E1430" t="s">
        <v>14091</v>
      </c>
      <c r="F1430" t="s">
        <v>14092</v>
      </c>
      <c r="G1430" t="s">
        <v>15</v>
      </c>
      <c r="H1430" t="s">
        <v>14093</v>
      </c>
      <c r="I1430" t="s">
        <v>93</v>
      </c>
      <c r="J1430" t="s">
        <v>3439</v>
      </c>
      <c r="K1430" t="s">
        <v>334</v>
      </c>
      <c r="L1430" t="s">
        <v>77</v>
      </c>
      <c r="M1430" t="s">
        <v>308</v>
      </c>
      <c r="N1430" t="s">
        <v>79</v>
      </c>
      <c r="O1430" t="s">
        <v>80</v>
      </c>
      <c r="P1430" t="s">
        <v>113</v>
      </c>
      <c r="Q1430" t="s">
        <v>82</v>
      </c>
      <c r="R1430" t="s">
        <v>14094</v>
      </c>
      <c r="S1430" t="s">
        <v>14095</v>
      </c>
      <c r="T1430" t="s">
        <v>80</v>
      </c>
      <c r="U1430" t="s">
        <v>80</v>
      </c>
      <c r="V1430" t="s">
        <v>80</v>
      </c>
      <c r="W1430" t="s">
        <v>80</v>
      </c>
      <c r="X1430" t="s">
        <v>14096</v>
      </c>
      <c r="Y1430" t="s">
        <v>80</v>
      </c>
    </row>
    <row r="1431" spans="1:25">
      <c r="A1431" t="s">
        <v>14097</v>
      </c>
      <c r="B1431" t="s">
        <v>13224</v>
      </c>
      <c r="C1431" t="s">
        <v>50</v>
      </c>
      <c r="D1431" t="s">
        <v>14098</v>
      </c>
      <c r="E1431" t="s">
        <v>14099</v>
      </c>
      <c r="F1431" t="s">
        <v>14100</v>
      </c>
      <c r="G1431" t="s">
        <v>15</v>
      </c>
      <c r="H1431" t="s">
        <v>14101</v>
      </c>
      <c r="I1431" t="s">
        <v>5834</v>
      </c>
      <c r="J1431" t="s">
        <v>306</v>
      </c>
      <c r="K1431" t="s">
        <v>334</v>
      </c>
      <c r="L1431" t="s">
        <v>77</v>
      </c>
      <c r="M1431" t="s">
        <v>3780</v>
      </c>
      <c r="N1431" t="s">
        <v>243</v>
      </c>
      <c r="O1431" t="s">
        <v>80</v>
      </c>
      <c r="P1431" t="s">
        <v>113</v>
      </c>
      <c r="Q1431" t="s">
        <v>142</v>
      </c>
      <c r="R1431" t="s">
        <v>80</v>
      </c>
      <c r="S1431" t="s">
        <v>14102</v>
      </c>
      <c r="T1431" t="s">
        <v>10160</v>
      </c>
      <c r="U1431" t="s">
        <v>5485</v>
      </c>
      <c r="V1431" t="s">
        <v>80</v>
      </c>
      <c r="W1431" t="s">
        <v>80</v>
      </c>
      <c r="X1431" t="s">
        <v>14103</v>
      </c>
      <c r="Y1431" t="s">
        <v>14104</v>
      </c>
    </row>
    <row r="1432" spans="1:25">
      <c r="A1432" t="s">
        <v>14105</v>
      </c>
      <c r="B1432" t="s">
        <v>13224</v>
      </c>
      <c r="C1432" t="s">
        <v>50</v>
      </c>
      <c r="D1432" t="s">
        <v>14106</v>
      </c>
      <c r="E1432" t="s">
        <v>14107</v>
      </c>
      <c r="F1432" t="s">
        <v>14108</v>
      </c>
      <c r="G1432" t="s">
        <v>15</v>
      </c>
      <c r="H1432" t="s">
        <v>14109</v>
      </c>
      <c r="I1432" t="s">
        <v>93</v>
      </c>
      <c r="J1432" t="s">
        <v>406</v>
      </c>
      <c r="K1432" t="s">
        <v>334</v>
      </c>
      <c r="L1432" t="s">
        <v>77</v>
      </c>
      <c r="M1432" t="s">
        <v>296</v>
      </c>
      <c r="N1432" t="s">
        <v>233</v>
      </c>
      <c r="O1432" t="s">
        <v>310</v>
      </c>
      <c r="P1432" t="s">
        <v>81</v>
      </c>
      <c r="Q1432" t="s">
        <v>142</v>
      </c>
      <c r="R1432" t="s">
        <v>14110</v>
      </c>
      <c r="S1432" t="s">
        <v>13224</v>
      </c>
      <c r="T1432" t="s">
        <v>14111</v>
      </c>
      <c r="U1432" t="s">
        <v>3484</v>
      </c>
      <c r="V1432" t="s">
        <v>80</v>
      </c>
      <c r="W1432" t="s">
        <v>80</v>
      </c>
      <c r="X1432" t="s">
        <v>14112</v>
      </c>
      <c r="Y1432" t="s">
        <v>80</v>
      </c>
    </row>
    <row r="1433" spans="1:25">
      <c r="A1433" t="s">
        <v>14113</v>
      </c>
      <c r="B1433" t="s">
        <v>13224</v>
      </c>
      <c r="C1433" t="s">
        <v>50</v>
      </c>
      <c r="D1433" t="s">
        <v>14114</v>
      </c>
      <c r="E1433" t="s">
        <v>14115</v>
      </c>
      <c r="F1433" t="s">
        <v>14116</v>
      </c>
      <c r="G1433" t="s">
        <v>15</v>
      </c>
      <c r="H1433" t="s">
        <v>14117</v>
      </c>
      <c r="I1433" t="s">
        <v>5834</v>
      </c>
      <c r="J1433" t="s">
        <v>13473</v>
      </c>
      <c r="K1433" t="s">
        <v>334</v>
      </c>
      <c r="L1433" t="s">
        <v>77</v>
      </c>
      <c r="M1433" t="s">
        <v>308</v>
      </c>
      <c r="N1433" t="s">
        <v>79</v>
      </c>
      <c r="O1433" t="s">
        <v>80</v>
      </c>
      <c r="P1433" t="s">
        <v>113</v>
      </c>
      <c r="Q1433" t="s">
        <v>142</v>
      </c>
      <c r="R1433" t="s">
        <v>80</v>
      </c>
      <c r="S1433" t="s">
        <v>2247</v>
      </c>
      <c r="T1433" t="s">
        <v>80</v>
      </c>
      <c r="U1433" t="s">
        <v>80</v>
      </c>
      <c r="V1433" t="s">
        <v>80</v>
      </c>
      <c r="W1433" t="s">
        <v>80</v>
      </c>
      <c r="X1433" t="s">
        <v>14118</v>
      </c>
      <c r="Y1433" t="s">
        <v>14119</v>
      </c>
    </row>
    <row r="1434" spans="1:25">
      <c r="A1434" t="s">
        <v>14120</v>
      </c>
      <c r="B1434" t="s">
        <v>13224</v>
      </c>
      <c r="C1434" t="s">
        <v>50</v>
      </c>
      <c r="D1434" t="s">
        <v>14121</v>
      </c>
      <c r="E1434" t="s">
        <v>14122</v>
      </c>
      <c r="F1434" t="s">
        <v>14123</v>
      </c>
      <c r="G1434" t="s">
        <v>15</v>
      </c>
      <c r="H1434" t="s">
        <v>14124</v>
      </c>
      <c r="I1434" t="s">
        <v>93</v>
      </c>
      <c r="J1434" t="s">
        <v>1047</v>
      </c>
      <c r="K1434" t="s">
        <v>334</v>
      </c>
      <c r="L1434" t="s">
        <v>77</v>
      </c>
      <c r="M1434" t="s">
        <v>14125</v>
      </c>
      <c r="N1434" t="s">
        <v>4302</v>
      </c>
      <c r="O1434" t="s">
        <v>80</v>
      </c>
      <c r="P1434" t="s">
        <v>113</v>
      </c>
      <c r="Q1434" t="s">
        <v>255</v>
      </c>
      <c r="R1434" t="s">
        <v>80</v>
      </c>
      <c r="S1434" t="s">
        <v>14125</v>
      </c>
      <c r="T1434" t="s">
        <v>337</v>
      </c>
      <c r="U1434" t="s">
        <v>14126</v>
      </c>
      <c r="V1434" t="s">
        <v>80</v>
      </c>
      <c r="W1434" t="s">
        <v>80</v>
      </c>
      <c r="X1434" t="s">
        <v>14127</v>
      </c>
      <c r="Y1434" t="s">
        <v>14128</v>
      </c>
    </row>
    <row r="1435" spans="1:25">
      <c r="A1435" t="s">
        <v>14129</v>
      </c>
      <c r="B1435" t="s">
        <v>13224</v>
      </c>
      <c r="C1435" t="s">
        <v>14130</v>
      </c>
      <c r="D1435" t="s">
        <v>14131</v>
      </c>
      <c r="E1435" t="s">
        <v>14132</v>
      </c>
      <c r="F1435" t="s">
        <v>14133</v>
      </c>
      <c r="G1435" t="s">
        <v>31</v>
      </c>
      <c r="H1435" t="s">
        <v>14134</v>
      </c>
      <c r="I1435" t="s">
        <v>93</v>
      </c>
      <c r="J1435" t="s">
        <v>1047</v>
      </c>
      <c r="K1435" t="s">
        <v>2130</v>
      </c>
      <c r="L1435" t="s">
        <v>125</v>
      </c>
      <c r="M1435" t="s">
        <v>5343</v>
      </c>
      <c r="N1435" t="s">
        <v>3427</v>
      </c>
      <c r="O1435" t="s">
        <v>80</v>
      </c>
      <c r="P1435" t="s">
        <v>81</v>
      </c>
      <c r="Q1435" t="s">
        <v>82</v>
      </c>
      <c r="R1435" t="s">
        <v>14135</v>
      </c>
      <c r="S1435" t="s">
        <v>14136</v>
      </c>
      <c r="T1435" t="s">
        <v>80</v>
      </c>
      <c r="U1435" t="s">
        <v>80</v>
      </c>
      <c r="V1435" t="s">
        <v>80</v>
      </c>
      <c r="W1435" t="s">
        <v>80</v>
      </c>
      <c r="X1435" t="s">
        <v>14137</v>
      </c>
      <c r="Y1435" t="s">
        <v>80</v>
      </c>
    </row>
    <row r="1436" spans="1:25">
      <c r="A1436" t="s">
        <v>14138</v>
      </c>
      <c r="B1436" t="s">
        <v>13224</v>
      </c>
      <c r="C1436" t="s">
        <v>14130</v>
      </c>
      <c r="D1436" t="s">
        <v>14139</v>
      </c>
      <c r="E1436" t="s">
        <v>14140</v>
      </c>
      <c r="F1436" t="s">
        <v>14141</v>
      </c>
      <c r="G1436" t="s">
        <v>31</v>
      </c>
      <c r="H1436" t="s">
        <v>14142</v>
      </c>
      <c r="I1436" t="s">
        <v>93</v>
      </c>
      <c r="J1436" t="s">
        <v>94</v>
      </c>
      <c r="K1436" t="s">
        <v>5731</v>
      </c>
      <c r="L1436" t="s">
        <v>77</v>
      </c>
      <c r="M1436" t="s">
        <v>622</v>
      </c>
      <c r="N1436" t="s">
        <v>253</v>
      </c>
      <c r="O1436" t="s">
        <v>461</v>
      </c>
      <c r="P1436" t="s">
        <v>200</v>
      </c>
      <c r="Q1436" t="s">
        <v>99</v>
      </c>
      <c r="R1436" t="s">
        <v>14143</v>
      </c>
      <c r="S1436" t="s">
        <v>14144</v>
      </c>
      <c r="T1436" t="s">
        <v>13188</v>
      </c>
      <c r="U1436" t="s">
        <v>14145</v>
      </c>
      <c r="V1436" t="s">
        <v>94</v>
      </c>
      <c r="W1436" t="s">
        <v>14146</v>
      </c>
      <c r="X1436" t="s">
        <v>14147</v>
      </c>
      <c r="Y1436" t="s">
        <v>14148</v>
      </c>
    </row>
    <row r="1437" spans="1:25">
      <c r="A1437" t="s">
        <v>14149</v>
      </c>
      <c r="B1437" t="s">
        <v>13224</v>
      </c>
      <c r="C1437" t="s">
        <v>14130</v>
      </c>
      <c r="D1437" t="s">
        <v>14150</v>
      </c>
      <c r="E1437" t="s">
        <v>14151</v>
      </c>
      <c r="F1437" t="s">
        <v>14152</v>
      </c>
      <c r="G1437" t="s">
        <v>31</v>
      </c>
      <c r="H1437" t="s">
        <v>12528</v>
      </c>
      <c r="I1437" t="s">
        <v>93</v>
      </c>
      <c r="J1437" t="s">
        <v>373</v>
      </c>
      <c r="K1437" t="s">
        <v>2130</v>
      </c>
      <c r="L1437" t="s">
        <v>7474</v>
      </c>
      <c r="M1437" t="s">
        <v>14153</v>
      </c>
      <c r="N1437" t="s">
        <v>253</v>
      </c>
      <c r="O1437" t="s">
        <v>5697</v>
      </c>
      <c r="P1437" t="s">
        <v>200</v>
      </c>
      <c r="Q1437" t="s">
        <v>82</v>
      </c>
      <c r="R1437" t="s">
        <v>80</v>
      </c>
      <c r="S1437" t="s">
        <v>14154</v>
      </c>
      <c r="T1437" t="s">
        <v>80</v>
      </c>
      <c r="U1437" t="s">
        <v>80</v>
      </c>
      <c r="V1437" t="s">
        <v>80</v>
      </c>
      <c r="W1437" t="s">
        <v>80</v>
      </c>
      <c r="X1437" t="s">
        <v>14155</v>
      </c>
      <c r="Y1437" t="s">
        <v>80</v>
      </c>
    </row>
    <row r="1438" spans="1:25">
      <c r="A1438" t="s">
        <v>14156</v>
      </c>
      <c r="B1438" t="s">
        <v>13224</v>
      </c>
      <c r="C1438" t="s">
        <v>14130</v>
      </c>
      <c r="D1438" t="s">
        <v>14157</v>
      </c>
      <c r="E1438" t="s">
        <v>14158</v>
      </c>
      <c r="F1438" t="s">
        <v>14159</v>
      </c>
      <c r="G1438" t="s">
        <v>15</v>
      </c>
      <c r="H1438" t="s">
        <v>14160</v>
      </c>
      <c r="I1438" t="s">
        <v>74</v>
      </c>
      <c r="J1438" t="s">
        <v>306</v>
      </c>
      <c r="K1438" t="s">
        <v>14161</v>
      </c>
      <c r="L1438" t="s">
        <v>609</v>
      </c>
      <c r="M1438" t="s">
        <v>14162</v>
      </c>
      <c r="N1438" t="s">
        <v>243</v>
      </c>
      <c r="O1438" t="s">
        <v>80</v>
      </c>
      <c r="P1438" t="s">
        <v>81</v>
      </c>
      <c r="Q1438" t="s">
        <v>142</v>
      </c>
      <c r="R1438" t="s">
        <v>80</v>
      </c>
      <c r="S1438" t="s">
        <v>11649</v>
      </c>
      <c r="T1438" t="s">
        <v>80</v>
      </c>
      <c r="U1438" t="s">
        <v>80</v>
      </c>
      <c r="V1438" t="s">
        <v>80</v>
      </c>
      <c r="W1438" t="s">
        <v>80</v>
      </c>
      <c r="X1438" t="s">
        <v>14163</v>
      </c>
      <c r="Y1438" t="s">
        <v>14164</v>
      </c>
    </row>
    <row r="1439" spans="1:25">
      <c r="A1439" t="s">
        <v>14165</v>
      </c>
      <c r="B1439" t="s">
        <v>13224</v>
      </c>
      <c r="C1439" t="s">
        <v>14130</v>
      </c>
      <c r="D1439" t="s">
        <v>14166</v>
      </c>
      <c r="E1439" t="s">
        <v>14167</v>
      </c>
      <c r="F1439" t="s">
        <v>14168</v>
      </c>
      <c r="G1439" t="s">
        <v>31</v>
      </c>
      <c r="H1439" t="s">
        <v>14169</v>
      </c>
      <c r="I1439" t="s">
        <v>93</v>
      </c>
      <c r="J1439" t="s">
        <v>4906</v>
      </c>
      <c r="K1439" t="s">
        <v>2130</v>
      </c>
      <c r="L1439" t="s">
        <v>77</v>
      </c>
      <c r="M1439" t="s">
        <v>772</v>
      </c>
      <c r="N1439" t="s">
        <v>581</v>
      </c>
      <c r="O1439" t="s">
        <v>14170</v>
      </c>
      <c r="P1439" t="s">
        <v>81</v>
      </c>
      <c r="Q1439" t="s">
        <v>82</v>
      </c>
      <c r="R1439" t="s">
        <v>14171</v>
      </c>
      <c r="S1439" t="s">
        <v>14172</v>
      </c>
      <c r="T1439" t="s">
        <v>172</v>
      </c>
      <c r="U1439" t="s">
        <v>1484</v>
      </c>
      <c r="V1439" t="s">
        <v>14173</v>
      </c>
      <c r="W1439" t="s">
        <v>14174</v>
      </c>
      <c r="X1439" t="s">
        <v>14175</v>
      </c>
      <c r="Y1439" t="s">
        <v>14175</v>
      </c>
    </row>
    <row r="1440" spans="1:25">
      <c r="A1440" t="s">
        <v>14176</v>
      </c>
      <c r="B1440" t="s">
        <v>13224</v>
      </c>
      <c r="C1440" t="s">
        <v>14130</v>
      </c>
      <c r="D1440" t="s">
        <v>14177</v>
      </c>
      <c r="E1440" t="s">
        <v>14178</v>
      </c>
      <c r="F1440" t="s">
        <v>14179</v>
      </c>
      <c r="G1440" t="s">
        <v>31</v>
      </c>
      <c r="H1440" t="s">
        <v>14180</v>
      </c>
      <c r="I1440" t="s">
        <v>93</v>
      </c>
      <c r="J1440" t="s">
        <v>460</v>
      </c>
      <c r="K1440" t="s">
        <v>2130</v>
      </c>
      <c r="L1440" t="s">
        <v>77</v>
      </c>
      <c r="M1440" t="s">
        <v>1135</v>
      </c>
      <c r="N1440" t="s">
        <v>4202</v>
      </c>
      <c r="O1440" t="s">
        <v>80</v>
      </c>
      <c r="P1440" t="s">
        <v>113</v>
      </c>
      <c r="Q1440" t="s">
        <v>114</v>
      </c>
      <c r="R1440" t="s">
        <v>80</v>
      </c>
      <c r="S1440" t="s">
        <v>14181</v>
      </c>
      <c r="T1440" t="s">
        <v>80</v>
      </c>
      <c r="U1440" t="s">
        <v>80</v>
      </c>
      <c r="V1440" t="s">
        <v>80</v>
      </c>
      <c r="W1440" t="s">
        <v>80</v>
      </c>
      <c r="X1440" t="s">
        <v>14182</v>
      </c>
      <c r="Y1440" t="s">
        <v>80</v>
      </c>
    </row>
    <row r="1441" spans="1:25">
      <c r="A1441" t="s">
        <v>14183</v>
      </c>
      <c r="B1441" t="s">
        <v>14184</v>
      </c>
      <c r="C1441" t="s">
        <v>51</v>
      </c>
      <c r="D1441" t="s">
        <v>14185</v>
      </c>
      <c r="E1441" t="s">
        <v>14186</v>
      </c>
      <c r="F1441" t="s">
        <v>14187</v>
      </c>
      <c r="G1441" t="s">
        <v>31</v>
      </c>
      <c r="H1441" t="s">
        <v>14188</v>
      </c>
      <c r="I1441" t="s">
        <v>5834</v>
      </c>
      <c r="J1441" t="s">
        <v>13473</v>
      </c>
      <c r="K1441" t="s">
        <v>334</v>
      </c>
      <c r="L1441" t="s">
        <v>125</v>
      </c>
      <c r="M1441" t="s">
        <v>419</v>
      </c>
      <c r="N1441" t="s">
        <v>14189</v>
      </c>
      <c r="O1441" t="s">
        <v>80</v>
      </c>
      <c r="P1441" t="s">
        <v>113</v>
      </c>
      <c r="Q1441" t="s">
        <v>114</v>
      </c>
      <c r="R1441" t="s">
        <v>80</v>
      </c>
      <c r="S1441" t="s">
        <v>8069</v>
      </c>
      <c r="T1441" t="s">
        <v>80</v>
      </c>
      <c r="U1441" t="s">
        <v>80</v>
      </c>
      <c r="V1441" t="s">
        <v>80</v>
      </c>
      <c r="W1441" t="s">
        <v>80</v>
      </c>
      <c r="X1441" t="s">
        <v>14190</v>
      </c>
      <c r="Y1441" t="s">
        <v>80</v>
      </c>
    </row>
    <row r="1442" spans="1:25">
      <c r="A1442" t="s">
        <v>14191</v>
      </c>
      <c r="B1442" t="s">
        <v>14184</v>
      </c>
      <c r="C1442" t="s">
        <v>51</v>
      </c>
      <c r="D1442" t="s">
        <v>14192</v>
      </c>
      <c r="E1442" t="s">
        <v>14193</v>
      </c>
      <c r="F1442" t="s">
        <v>14194</v>
      </c>
      <c r="G1442" t="s">
        <v>15</v>
      </c>
      <c r="H1442" t="s">
        <v>14195</v>
      </c>
      <c r="I1442" t="s">
        <v>5834</v>
      </c>
      <c r="J1442" t="s">
        <v>13473</v>
      </c>
      <c r="K1442" t="s">
        <v>334</v>
      </c>
      <c r="L1442" t="s">
        <v>77</v>
      </c>
      <c r="M1442" t="s">
        <v>308</v>
      </c>
      <c r="N1442" t="s">
        <v>4518</v>
      </c>
      <c r="O1442" t="s">
        <v>310</v>
      </c>
      <c r="P1442" t="s">
        <v>113</v>
      </c>
      <c r="Q1442" t="s">
        <v>82</v>
      </c>
      <c r="R1442" t="s">
        <v>80</v>
      </c>
      <c r="S1442" t="s">
        <v>14196</v>
      </c>
      <c r="T1442" t="s">
        <v>80</v>
      </c>
      <c r="U1442" t="s">
        <v>80</v>
      </c>
      <c r="V1442" t="s">
        <v>80</v>
      </c>
      <c r="W1442" t="s">
        <v>80</v>
      </c>
      <c r="X1442" t="s">
        <v>14197</v>
      </c>
      <c r="Y1442" t="s">
        <v>80</v>
      </c>
    </row>
    <row r="1443" spans="1:25">
      <c r="A1443" t="s">
        <v>14198</v>
      </c>
      <c r="B1443" t="s">
        <v>14184</v>
      </c>
      <c r="C1443" t="s">
        <v>51</v>
      </c>
      <c r="D1443" t="s">
        <v>14199</v>
      </c>
      <c r="E1443" t="s">
        <v>14200</v>
      </c>
      <c r="F1443" t="s">
        <v>14201</v>
      </c>
      <c r="G1443" t="s">
        <v>31</v>
      </c>
      <c r="H1443" t="s">
        <v>14202</v>
      </c>
      <c r="I1443" t="s">
        <v>93</v>
      </c>
      <c r="J1443" t="s">
        <v>13473</v>
      </c>
      <c r="K1443" t="s">
        <v>334</v>
      </c>
      <c r="L1443" t="s">
        <v>125</v>
      </c>
      <c r="M1443" t="s">
        <v>14203</v>
      </c>
      <c r="N1443" t="s">
        <v>14204</v>
      </c>
      <c r="O1443" t="s">
        <v>14205</v>
      </c>
      <c r="P1443" t="s">
        <v>113</v>
      </c>
      <c r="Q1443" t="s">
        <v>13257</v>
      </c>
      <c r="R1443" t="s">
        <v>80</v>
      </c>
      <c r="S1443" t="s">
        <v>14206</v>
      </c>
      <c r="T1443" t="s">
        <v>2248</v>
      </c>
      <c r="U1443" t="s">
        <v>80</v>
      </c>
      <c r="V1443" t="s">
        <v>80</v>
      </c>
      <c r="W1443" t="s">
        <v>80</v>
      </c>
      <c r="X1443" t="s">
        <v>14207</v>
      </c>
      <c r="Y1443" t="s">
        <v>80</v>
      </c>
    </row>
    <row r="1444" ht="409.5" spans="1:25">
      <c r="A1444" t="s">
        <v>14208</v>
      </c>
      <c r="B1444" t="s">
        <v>14184</v>
      </c>
      <c r="C1444" t="s">
        <v>51</v>
      </c>
      <c r="D1444" t="s">
        <v>14209</v>
      </c>
      <c r="E1444" t="s">
        <v>14210</v>
      </c>
      <c r="F1444" t="s">
        <v>14211</v>
      </c>
      <c r="G1444" t="s">
        <v>15</v>
      </c>
      <c r="H1444" t="s">
        <v>14212</v>
      </c>
      <c r="I1444" t="s">
        <v>5834</v>
      </c>
      <c r="J1444" t="s">
        <v>13473</v>
      </c>
      <c r="K1444" t="s">
        <v>334</v>
      </c>
      <c r="L1444" t="s">
        <v>125</v>
      </c>
      <c r="M1444" t="s">
        <v>14213</v>
      </c>
      <c r="N1444" t="s">
        <v>708</v>
      </c>
      <c r="O1444" t="s">
        <v>80</v>
      </c>
      <c r="P1444" t="s">
        <v>113</v>
      </c>
      <c r="Q1444" t="s">
        <v>142</v>
      </c>
      <c r="R1444" t="s">
        <v>80</v>
      </c>
      <c r="S1444" t="s">
        <v>14214</v>
      </c>
      <c r="T1444" t="s">
        <v>80</v>
      </c>
      <c r="U1444" t="s">
        <v>80</v>
      </c>
      <c r="V1444" t="s">
        <v>80</v>
      </c>
      <c r="W1444" t="s">
        <v>80</v>
      </c>
      <c r="X1444" s="1" t="s">
        <v>14215</v>
      </c>
      <c r="Y1444" t="s">
        <v>80</v>
      </c>
    </row>
    <row r="1445" spans="1:25">
      <c r="A1445" t="s">
        <v>14216</v>
      </c>
      <c r="B1445" t="s">
        <v>14184</v>
      </c>
      <c r="C1445" t="s">
        <v>51</v>
      </c>
      <c r="D1445" t="s">
        <v>14217</v>
      </c>
      <c r="E1445" t="s">
        <v>14218</v>
      </c>
      <c r="F1445" t="s">
        <v>14219</v>
      </c>
      <c r="G1445" t="s">
        <v>15</v>
      </c>
      <c r="H1445" t="s">
        <v>14220</v>
      </c>
      <c r="I1445" t="s">
        <v>93</v>
      </c>
      <c r="J1445" t="s">
        <v>373</v>
      </c>
      <c r="K1445" t="s">
        <v>334</v>
      </c>
      <c r="L1445" t="s">
        <v>77</v>
      </c>
      <c r="M1445" t="s">
        <v>2589</v>
      </c>
      <c r="N1445" t="s">
        <v>253</v>
      </c>
      <c r="O1445" t="s">
        <v>14221</v>
      </c>
      <c r="P1445" t="s">
        <v>81</v>
      </c>
      <c r="Q1445" t="s">
        <v>82</v>
      </c>
      <c r="R1445" t="s">
        <v>14222</v>
      </c>
      <c r="S1445" t="s">
        <v>2589</v>
      </c>
      <c r="T1445" t="s">
        <v>2367</v>
      </c>
      <c r="U1445" t="s">
        <v>97</v>
      </c>
      <c r="V1445" t="s">
        <v>373</v>
      </c>
      <c r="W1445" t="s">
        <v>172</v>
      </c>
      <c r="X1445" t="s">
        <v>14223</v>
      </c>
      <c r="Y1445" t="s">
        <v>14224</v>
      </c>
    </row>
    <row r="1446" spans="1:25">
      <c r="A1446" t="s">
        <v>14225</v>
      </c>
      <c r="B1446" t="s">
        <v>14184</v>
      </c>
      <c r="C1446" t="s">
        <v>14226</v>
      </c>
      <c r="D1446" t="s">
        <v>14227</v>
      </c>
      <c r="E1446" t="s">
        <v>14228</v>
      </c>
      <c r="F1446" t="s">
        <v>14229</v>
      </c>
      <c r="G1446" t="s">
        <v>31</v>
      </c>
      <c r="H1446" t="s">
        <v>14230</v>
      </c>
      <c r="I1446" t="s">
        <v>93</v>
      </c>
      <c r="J1446" t="s">
        <v>373</v>
      </c>
      <c r="K1446" t="s">
        <v>721</v>
      </c>
      <c r="L1446" t="s">
        <v>77</v>
      </c>
      <c r="M1446" t="s">
        <v>14231</v>
      </c>
      <c r="N1446" t="s">
        <v>1778</v>
      </c>
      <c r="O1446" t="s">
        <v>254</v>
      </c>
      <c r="P1446" t="s">
        <v>81</v>
      </c>
      <c r="Q1446" t="s">
        <v>172</v>
      </c>
      <c r="R1446" t="s">
        <v>14232</v>
      </c>
      <c r="S1446" t="s">
        <v>14233</v>
      </c>
      <c r="T1446" t="s">
        <v>4804</v>
      </c>
      <c r="U1446" t="s">
        <v>4805</v>
      </c>
      <c r="V1446" t="s">
        <v>172</v>
      </c>
      <c r="W1446" t="s">
        <v>4806</v>
      </c>
      <c r="X1446" t="s">
        <v>14234</v>
      </c>
      <c r="Y1446" t="s">
        <v>14235</v>
      </c>
    </row>
    <row r="1447" spans="1:25">
      <c r="A1447" t="s">
        <v>14236</v>
      </c>
      <c r="B1447" t="s">
        <v>14184</v>
      </c>
      <c r="C1447" t="s">
        <v>14226</v>
      </c>
      <c r="D1447" t="s">
        <v>14237</v>
      </c>
      <c r="E1447" t="s">
        <v>14238</v>
      </c>
      <c r="F1447" t="s">
        <v>14239</v>
      </c>
      <c r="G1447" t="s">
        <v>31</v>
      </c>
      <c r="H1447" t="s">
        <v>3630</v>
      </c>
      <c r="I1447" t="s">
        <v>93</v>
      </c>
      <c r="J1447" t="s">
        <v>373</v>
      </c>
      <c r="K1447" t="s">
        <v>721</v>
      </c>
      <c r="L1447" t="s">
        <v>125</v>
      </c>
      <c r="M1447" t="s">
        <v>1621</v>
      </c>
      <c r="N1447" t="s">
        <v>375</v>
      </c>
      <c r="O1447" t="s">
        <v>4718</v>
      </c>
      <c r="P1447" t="s">
        <v>81</v>
      </c>
      <c r="Q1447" t="s">
        <v>142</v>
      </c>
      <c r="R1447" t="s">
        <v>14240</v>
      </c>
      <c r="S1447" t="s">
        <v>14241</v>
      </c>
      <c r="T1447" t="s">
        <v>80</v>
      </c>
      <c r="U1447" t="s">
        <v>80</v>
      </c>
      <c r="V1447" t="s">
        <v>80</v>
      </c>
      <c r="W1447" t="s">
        <v>80</v>
      </c>
      <c r="X1447" t="s">
        <v>14242</v>
      </c>
      <c r="Y1447" t="s">
        <v>80</v>
      </c>
    </row>
    <row r="1448" spans="1:25">
      <c r="A1448" t="s">
        <v>14243</v>
      </c>
      <c r="B1448" t="s">
        <v>14184</v>
      </c>
      <c r="C1448" t="s">
        <v>14226</v>
      </c>
      <c r="D1448" t="s">
        <v>14244</v>
      </c>
      <c r="E1448" t="s">
        <v>14245</v>
      </c>
      <c r="F1448" t="s">
        <v>14246</v>
      </c>
      <c r="G1448" t="s">
        <v>31</v>
      </c>
      <c r="H1448" t="s">
        <v>14247</v>
      </c>
      <c r="I1448" t="s">
        <v>93</v>
      </c>
      <c r="J1448" t="s">
        <v>373</v>
      </c>
      <c r="K1448" t="s">
        <v>14248</v>
      </c>
      <c r="L1448" t="s">
        <v>77</v>
      </c>
      <c r="M1448" t="s">
        <v>14249</v>
      </c>
      <c r="N1448" t="s">
        <v>1778</v>
      </c>
      <c r="O1448" t="s">
        <v>80</v>
      </c>
      <c r="P1448" t="s">
        <v>81</v>
      </c>
      <c r="Q1448" t="s">
        <v>172</v>
      </c>
      <c r="R1448" t="s">
        <v>80</v>
      </c>
      <c r="S1448" t="s">
        <v>14249</v>
      </c>
      <c r="T1448" t="s">
        <v>4804</v>
      </c>
      <c r="U1448" t="s">
        <v>477</v>
      </c>
      <c r="V1448" t="s">
        <v>80</v>
      </c>
      <c r="W1448" t="s">
        <v>80</v>
      </c>
      <c r="X1448" t="s">
        <v>14250</v>
      </c>
      <c r="Y1448" t="s">
        <v>14251</v>
      </c>
    </row>
    <row r="1449" spans="1:25">
      <c r="A1449" t="s">
        <v>14252</v>
      </c>
      <c r="B1449" t="s">
        <v>14184</v>
      </c>
      <c r="C1449" t="s">
        <v>52</v>
      </c>
      <c r="D1449" t="s">
        <v>14253</v>
      </c>
      <c r="E1449" t="s">
        <v>14254</v>
      </c>
      <c r="F1449" t="s">
        <v>14255</v>
      </c>
      <c r="G1449" t="s">
        <v>15</v>
      </c>
      <c r="H1449" t="s">
        <v>14256</v>
      </c>
      <c r="I1449" t="s">
        <v>93</v>
      </c>
      <c r="J1449" t="s">
        <v>294</v>
      </c>
      <c r="K1449" t="s">
        <v>1364</v>
      </c>
      <c r="L1449" t="s">
        <v>77</v>
      </c>
      <c r="M1449" t="s">
        <v>4431</v>
      </c>
      <c r="N1449" t="s">
        <v>14257</v>
      </c>
      <c r="O1449" t="s">
        <v>80</v>
      </c>
      <c r="P1449" t="s">
        <v>81</v>
      </c>
      <c r="Q1449" t="s">
        <v>142</v>
      </c>
      <c r="R1449" t="s">
        <v>14258</v>
      </c>
      <c r="S1449" t="s">
        <v>3945</v>
      </c>
      <c r="T1449" t="s">
        <v>1105</v>
      </c>
      <c r="U1449" t="s">
        <v>14259</v>
      </c>
      <c r="V1449" t="s">
        <v>80</v>
      </c>
      <c r="W1449" t="s">
        <v>80</v>
      </c>
      <c r="X1449" t="s">
        <v>14260</v>
      </c>
      <c r="Y1449" t="s">
        <v>14261</v>
      </c>
    </row>
    <row r="1450" spans="1:25">
      <c r="A1450" t="s">
        <v>14262</v>
      </c>
      <c r="B1450" t="s">
        <v>14184</v>
      </c>
      <c r="C1450" t="s">
        <v>52</v>
      </c>
      <c r="D1450" t="s">
        <v>14263</v>
      </c>
      <c r="E1450" t="s">
        <v>14264</v>
      </c>
      <c r="F1450" t="s">
        <v>14265</v>
      </c>
      <c r="G1450" t="s">
        <v>15</v>
      </c>
      <c r="H1450" t="s">
        <v>14266</v>
      </c>
      <c r="I1450" t="s">
        <v>93</v>
      </c>
      <c r="J1450" t="s">
        <v>389</v>
      </c>
      <c r="K1450" t="s">
        <v>433</v>
      </c>
      <c r="L1450" t="s">
        <v>77</v>
      </c>
      <c r="M1450" t="s">
        <v>14267</v>
      </c>
      <c r="N1450" t="s">
        <v>258</v>
      </c>
      <c r="O1450" t="s">
        <v>80</v>
      </c>
      <c r="P1450" t="s">
        <v>81</v>
      </c>
      <c r="Q1450" t="s">
        <v>82</v>
      </c>
      <c r="R1450" t="s">
        <v>80</v>
      </c>
      <c r="S1450" t="s">
        <v>14268</v>
      </c>
      <c r="T1450" t="s">
        <v>80</v>
      </c>
      <c r="U1450" t="s">
        <v>80</v>
      </c>
      <c r="V1450" t="s">
        <v>80</v>
      </c>
      <c r="W1450" t="s">
        <v>80</v>
      </c>
      <c r="X1450" t="s">
        <v>14269</v>
      </c>
      <c r="Y1450" t="s">
        <v>80</v>
      </c>
    </row>
    <row r="1451" spans="1:25">
      <c r="A1451" t="s">
        <v>14270</v>
      </c>
      <c r="B1451" t="s">
        <v>14184</v>
      </c>
      <c r="C1451" t="s">
        <v>52</v>
      </c>
      <c r="D1451" t="s">
        <v>14271</v>
      </c>
      <c r="E1451" t="s">
        <v>14272</v>
      </c>
      <c r="F1451" t="s">
        <v>14273</v>
      </c>
      <c r="G1451" t="s">
        <v>15</v>
      </c>
      <c r="H1451" t="s">
        <v>5466</v>
      </c>
      <c r="I1451" t="s">
        <v>93</v>
      </c>
      <c r="J1451" t="s">
        <v>389</v>
      </c>
      <c r="K1451" t="s">
        <v>433</v>
      </c>
      <c r="L1451" t="s">
        <v>125</v>
      </c>
      <c r="M1451" t="s">
        <v>1269</v>
      </c>
      <c r="N1451" t="s">
        <v>535</v>
      </c>
      <c r="O1451" t="s">
        <v>393</v>
      </c>
      <c r="P1451" t="s">
        <v>81</v>
      </c>
      <c r="Q1451" t="s">
        <v>82</v>
      </c>
      <c r="R1451" t="s">
        <v>14274</v>
      </c>
      <c r="S1451" t="s">
        <v>14275</v>
      </c>
      <c r="T1451" t="s">
        <v>80</v>
      </c>
      <c r="U1451" t="s">
        <v>80</v>
      </c>
      <c r="V1451" t="s">
        <v>80</v>
      </c>
      <c r="W1451" t="s">
        <v>14276</v>
      </c>
      <c r="X1451" t="s">
        <v>14277</v>
      </c>
      <c r="Y1451" t="s">
        <v>14278</v>
      </c>
    </row>
    <row r="1452" spans="1:25">
      <c r="A1452" t="s">
        <v>14279</v>
      </c>
      <c r="B1452" t="s">
        <v>14184</v>
      </c>
      <c r="C1452" t="s">
        <v>52</v>
      </c>
      <c r="D1452" t="s">
        <v>14280</v>
      </c>
      <c r="E1452" t="s">
        <v>14281</v>
      </c>
      <c r="F1452" t="s">
        <v>14282</v>
      </c>
      <c r="G1452" t="s">
        <v>31</v>
      </c>
      <c r="H1452" t="s">
        <v>14283</v>
      </c>
      <c r="I1452" t="s">
        <v>93</v>
      </c>
      <c r="J1452" t="s">
        <v>1047</v>
      </c>
      <c r="K1452" t="s">
        <v>433</v>
      </c>
      <c r="L1452" t="s">
        <v>125</v>
      </c>
      <c r="M1452" t="s">
        <v>419</v>
      </c>
      <c r="N1452" t="s">
        <v>9174</v>
      </c>
      <c r="O1452" t="s">
        <v>310</v>
      </c>
      <c r="P1452" t="s">
        <v>113</v>
      </c>
      <c r="Q1452" t="s">
        <v>201</v>
      </c>
      <c r="R1452" t="s">
        <v>80</v>
      </c>
      <c r="S1452" t="s">
        <v>14284</v>
      </c>
      <c r="T1452" t="s">
        <v>726</v>
      </c>
      <c r="U1452" t="s">
        <v>14285</v>
      </c>
      <c r="V1452" t="s">
        <v>6533</v>
      </c>
      <c r="W1452" t="s">
        <v>14286</v>
      </c>
      <c r="X1452" t="s">
        <v>14287</v>
      </c>
      <c r="Y1452" t="s">
        <v>14288</v>
      </c>
    </row>
    <row r="1453" spans="1:25">
      <c r="A1453" t="s">
        <v>14289</v>
      </c>
      <c r="B1453" t="s">
        <v>14184</v>
      </c>
      <c r="C1453" t="s">
        <v>52</v>
      </c>
      <c r="D1453" t="s">
        <v>14290</v>
      </c>
      <c r="E1453" t="s">
        <v>14291</v>
      </c>
      <c r="F1453" t="s">
        <v>14292</v>
      </c>
      <c r="G1453" t="s">
        <v>15</v>
      </c>
      <c r="H1453" t="s">
        <v>14293</v>
      </c>
      <c r="I1453" t="s">
        <v>93</v>
      </c>
      <c r="J1453" t="s">
        <v>362</v>
      </c>
      <c r="K1453" t="s">
        <v>433</v>
      </c>
      <c r="L1453" t="s">
        <v>77</v>
      </c>
      <c r="M1453" t="s">
        <v>14294</v>
      </c>
      <c r="N1453" t="s">
        <v>3188</v>
      </c>
      <c r="O1453" t="s">
        <v>80</v>
      </c>
      <c r="P1453" t="s">
        <v>113</v>
      </c>
      <c r="Q1453" t="s">
        <v>82</v>
      </c>
      <c r="R1453" t="s">
        <v>80</v>
      </c>
      <c r="S1453" t="s">
        <v>14295</v>
      </c>
      <c r="T1453" t="s">
        <v>80</v>
      </c>
      <c r="U1453" t="s">
        <v>80</v>
      </c>
      <c r="V1453" t="s">
        <v>80</v>
      </c>
      <c r="W1453" t="s">
        <v>80</v>
      </c>
      <c r="X1453" t="s">
        <v>14296</v>
      </c>
      <c r="Y1453" t="s">
        <v>14297</v>
      </c>
    </row>
    <row r="1454" spans="1:25">
      <c r="A1454" t="s">
        <v>14298</v>
      </c>
      <c r="B1454" t="s">
        <v>14184</v>
      </c>
      <c r="C1454" t="s">
        <v>52</v>
      </c>
      <c r="D1454" t="s">
        <v>14299</v>
      </c>
      <c r="E1454" t="s">
        <v>14300</v>
      </c>
      <c r="F1454" t="s">
        <v>14301</v>
      </c>
      <c r="G1454" t="s">
        <v>15</v>
      </c>
      <c r="H1454" t="s">
        <v>14302</v>
      </c>
      <c r="I1454" t="s">
        <v>5834</v>
      </c>
      <c r="J1454" t="s">
        <v>14303</v>
      </c>
      <c r="K1454" t="s">
        <v>433</v>
      </c>
      <c r="L1454" t="s">
        <v>77</v>
      </c>
      <c r="M1454" t="s">
        <v>8086</v>
      </c>
      <c r="N1454" t="s">
        <v>12278</v>
      </c>
      <c r="O1454" t="s">
        <v>80</v>
      </c>
      <c r="P1454" t="s">
        <v>113</v>
      </c>
      <c r="Q1454" t="s">
        <v>142</v>
      </c>
      <c r="R1454" t="s">
        <v>80</v>
      </c>
      <c r="S1454" t="s">
        <v>14304</v>
      </c>
      <c r="T1454" t="s">
        <v>2248</v>
      </c>
      <c r="U1454" t="s">
        <v>13936</v>
      </c>
      <c r="V1454" t="s">
        <v>80</v>
      </c>
      <c r="W1454" t="s">
        <v>14305</v>
      </c>
      <c r="X1454" t="s">
        <v>14306</v>
      </c>
      <c r="Y1454" t="s">
        <v>14307</v>
      </c>
    </row>
    <row r="1455" spans="1:25">
      <c r="A1455" t="s">
        <v>14308</v>
      </c>
      <c r="B1455" t="s">
        <v>14184</v>
      </c>
      <c r="C1455" t="s">
        <v>52</v>
      </c>
      <c r="D1455" t="s">
        <v>14309</v>
      </c>
      <c r="E1455" t="s">
        <v>3867</v>
      </c>
      <c r="F1455" t="s">
        <v>14310</v>
      </c>
      <c r="G1455" t="s">
        <v>15</v>
      </c>
      <c r="H1455" t="s">
        <v>14311</v>
      </c>
      <c r="I1455" t="s">
        <v>93</v>
      </c>
      <c r="J1455" t="s">
        <v>406</v>
      </c>
      <c r="K1455" t="s">
        <v>433</v>
      </c>
      <c r="L1455" t="s">
        <v>77</v>
      </c>
      <c r="M1455" t="s">
        <v>1524</v>
      </c>
      <c r="N1455" t="s">
        <v>14312</v>
      </c>
      <c r="O1455" t="s">
        <v>80</v>
      </c>
      <c r="P1455" t="s">
        <v>113</v>
      </c>
      <c r="Q1455" t="s">
        <v>172</v>
      </c>
      <c r="R1455" t="s">
        <v>80</v>
      </c>
      <c r="S1455" t="s">
        <v>14313</v>
      </c>
      <c r="T1455" t="s">
        <v>80</v>
      </c>
      <c r="U1455" t="s">
        <v>80</v>
      </c>
      <c r="V1455" t="s">
        <v>80</v>
      </c>
      <c r="W1455" t="s">
        <v>80</v>
      </c>
      <c r="X1455" t="s">
        <v>172</v>
      </c>
      <c r="Y1455" t="s">
        <v>80</v>
      </c>
    </row>
    <row r="1456" spans="1:25">
      <c r="A1456" t="s">
        <v>14314</v>
      </c>
      <c r="B1456" t="s">
        <v>14184</v>
      </c>
      <c r="C1456" t="s">
        <v>52</v>
      </c>
      <c r="D1456" t="s">
        <v>14315</v>
      </c>
      <c r="E1456" t="s">
        <v>14316</v>
      </c>
      <c r="F1456" t="s">
        <v>14317</v>
      </c>
      <c r="G1456" t="s">
        <v>15</v>
      </c>
      <c r="H1456" t="s">
        <v>14318</v>
      </c>
      <c r="I1456" t="s">
        <v>93</v>
      </c>
      <c r="J1456" t="s">
        <v>522</v>
      </c>
      <c r="K1456" t="s">
        <v>433</v>
      </c>
      <c r="L1456" t="s">
        <v>77</v>
      </c>
      <c r="M1456" t="s">
        <v>3955</v>
      </c>
      <c r="N1456" t="s">
        <v>1347</v>
      </c>
      <c r="O1456" t="s">
        <v>80</v>
      </c>
      <c r="P1456" t="s">
        <v>81</v>
      </c>
      <c r="Q1456" t="s">
        <v>201</v>
      </c>
      <c r="R1456" t="s">
        <v>80</v>
      </c>
      <c r="S1456" t="s">
        <v>14319</v>
      </c>
      <c r="T1456" t="s">
        <v>80</v>
      </c>
      <c r="U1456" t="s">
        <v>80</v>
      </c>
      <c r="V1456" t="s">
        <v>80</v>
      </c>
      <c r="W1456" t="s">
        <v>80</v>
      </c>
      <c r="X1456" t="s">
        <v>14320</v>
      </c>
      <c r="Y1456" t="s">
        <v>80</v>
      </c>
    </row>
    <row r="1457" spans="1:25">
      <c r="A1457" t="s">
        <v>14321</v>
      </c>
      <c r="B1457" t="s">
        <v>14184</v>
      </c>
      <c r="C1457" t="s">
        <v>52</v>
      </c>
      <c r="D1457" t="s">
        <v>14322</v>
      </c>
      <c r="E1457" t="s">
        <v>14323</v>
      </c>
      <c r="F1457" t="s">
        <v>14324</v>
      </c>
      <c r="G1457" t="s">
        <v>15</v>
      </c>
      <c r="H1457" t="s">
        <v>14325</v>
      </c>
      <c r="I1457" t="s">
        <v>93</v>
      </c>
      <c r="J1457" t="s">
        <v>12480</v>
      </c>
      <c r="K1457" t="s">
        <v>433</v>
      </c>
      <c r="L1457" t="s">
        <v>77</v>
      </c>
      <c r="M1457" t="s">
        <v>14326</v>
      </c>
      <c r="N1457" t="s">
        <v>1146</v>
      </c>
      <c r="O1457" t="s">
        <v>80</v>
      </c>
      <c r="P1457" t="s">
        <v>113</v>
      </c>
      <c r="Q1457" t="s">
        <v>142</v>
      </c>
      <c r="R1457" t="s">
        <v>80</v>
      </c>
      <c r="S1457" t="s">
        <v>14327</v>
      </c>
      <c r="T1457" t="s">
        <v>80</v>
      </c>
      <c r="U1457" t="s">
        <v>80</v>
      </c>
      <c r="V1457" t="s">
        <v>80</v>
      </c>
      <c r="W1457" t="s">
        <v>80</v>
      </c>
      <c r="X1457" t="s">
        <v>14328</v>
      </c>
      <c r="Y1457" t="s">
        <v>14329</v>
      </c>
    </row>
    <row r="1458" spans="1:25">
      <c r="A1458" t="s">
        <v>14330</v>
      </c>
      <c r="B1458" t="s">
        <v>14184</v>
      </c>
      <c r="C1458" t="s">
        <v>52</v>
      </c>
      <c r="D1458" t="s">
        <v>14331</v>
      </c>
      <c r="E1458" t="s">
        <v>14332</v>
      </c>
      <c r="F1458" t="s">
        <v>14333</v>
      </c>
      <c r="G1458" t="s">
        <v>15</v>
      </c>
      <c r="H1458" t="s">
        <v>11509</v>
      </c>
      <c r="I1458" t="s">
        <v>93</v>
      </c>
      <c r="J1458" t="s">
        <v>3439</v>
      </c>
      <c r="K1458" t="s">
        <v>433</v>
      </c>
      <c r="L1458" t="s">
        <v>77</v>
      </c>
      <c r="M1458" t="s">
        <v>296</v>
      </c>
      <c r="N1458" t="s">
        <v>1408</v>
      </c>
      <c r="O1458" t="s">
        <v>80</v>
      </c>
      <c r="P1458" t="s">
        <v>81</v>
      </c>
      <c r="Q1458" t="s">
        <v>142</v>
      </c>
      <c r="R1458" t="s">
        <v>80</v>
      </c>
      <c r="S1458" t="s">
        <v>14333</v>
      </c>
      <c r="T1458" t="s">
        <v>80</v>
      </c>
      <c r="U1458" t="s">
        <v>80</v>
      </c>
      <c r="V1458" t="s">
        <v>80</v>
      </c>
      <c r="W1458" t="s">
        <v>80</v>
      </c>
      <c r="X1458" t="s">
        <v>14334</v>
      </c>
      <c r="Y1458" t="s">
        <v>80</v>
      </c>
    </row>
    <row r="1459" spans="1:25">
      <c r="A1459" t="s">
        <v>14335</v>
      </c>
      <c r="B1459" t="s">
        <v>14184</v>
      </c>
      <c r="C1459" t="s">
        <v>52</v>
      </c>
      <c r="D1459" t="s">
        <v>14336</v>
      </c>
      <c r="E1459" t="s">
        <v>14337</v>
      </c>
      <c r="F1459" t="s">
        <v>14338</v>
      </c>
      <c r="G1459" t="s">
        <v>31</v>
      </c>
      <c r="H1459" t="s">
        <v>14339</v>
      </c>
      <c r="I1459" t="s">
        <v>93</v>
      </c>
      <c r="J1459" t="s">
        <v>473</v>
      </c>
      <c r="K1459" t="s">
        <v>14340</v>
      </c>
      <c r="L1459" t="s">
        <v>77</v>
      </c>
      <c r="M1459" t="s">
        <v>1524</v>
      </c>
      <c r="N1459" t="s">
        <v>3632</v>
      </c>
      <c r="O1459" t="s">
        <v>80</v>
      </c>
      <c r="P1459" t="s">
        <v>113</v>
      </c>
      <c r="Q1459" t="s">
        <v>201</v>
      </c>
      <c r="R1459" t="s">
        <v>80</v>
      </c>
      <c r="S1459" t="s">
        <v>14341</v>
      </c>
      <c r="T1459" t="s">
        <v>80</v>
      </c>
      <c r="U1459" t="s">
        <v>80</v>
      </c>
      <c r="V1459" t="s">
        <v>80</v>
      </c>
      <c r="W1459" t="s">
        <v>80</v>
      </c>
      <c r="X1459" t="s">
        <v>14342</v>
      </c>
      <c r="Y1459" t="s">
        <v>80</v>
      </c>
    </row>
    <row r="1460" spans="1:25">
      <c r="A1460" t="s">
        <v>14343</v>
      </c>
      <c r="B1460" t="s">
        <v>14184</v>
      </c>
      <c r="C1460" t="s">
        <v>52</v>
      </c>
      <c r="D1460" t="s">
        <v>14344</v>
      </c>
      <c r="E1460" t="s">
        <v>4440</v>
      </c>
      <c r="F1460" t="s">
        <v>14345</v>
      </c>
      <c r="G1460" t="s">
        <v>15</v>
      </c>
      <c r="H1460" t="s">
        <v>14346</v>
      </c>
      <c r="I1460" t="s">
        <v>93</v>
      </c>
      <c r="J1460" t="s">
        <v>473</v>
      </c>
      <c r="K1460" t="s">
        <v>433</v>
      </c>
      <c r="L1460" t="s">
        <v>77</v>
      </c>
      <c r="M1460" t="s">
        <v>374</v>
      </c>
      <c r="N1460" t="s">
        <v>127</v>
      </c>
      <c r="O1460" t="s">
        <v>393</v>
      </c>
      <c r="P1460" t="s">
        <v>81</v>
      </c>
      <c r="Q1460" t="s">
        <v>82</v>
      </c>
      <c r="R1460" t="s">
        <v>14347</v>
      </c>
      <c r="S1460" t="s">
        <v>14348</v>
      </c>
      <c r="T1460" t="s">
        <v>172</v>
      </c>
      <c r="U1460" t="s">
        <v>172</v>
      </c>
      <c r="V1460" t="s">
        <v>473</v>
      </c>
      <c r="W1460" t="s">
        <v>5873</v>
      </c>
      <c r="X1460" t="s">
        <v>14349</v>
      </c>
      <c r="Y1460" t="s">
        <v>14350</v>
      </c>
    </row>
    <row r="1461" spans="1:25">
      <c r="A1461" t="s">
        <v>14351</v>
      </c>
      <c r="B1461" t="s">
        <v>14184</v>
      </c>
      <c r="C1461" t="s">
        <v>52</v>
      </c>
      <c r="D1461" t="s">
        <v>14352</v>
      </c>
      <c r="E1461" t="s">
        <v>14353</v>
      </c>
      <c r="F1461" t="s">
        <v>14354</v>
      </c>
      <c r="G1461" t="s">
        <v>15</v>
      </c>
      <c r="H1461" t="s">
        <v>14355</v>
      </c>
      <c r="I1461" t="s">
        <v>5834</v>
      </c>
      <c r="J1461" t="s">
        <v>2093</v>
      </c>
      <c r="K1461" t="s">
        <v>433</v>
      </c>
      <c r="L1461" t="s">
        <v>125</v>
      </c>
      <c r="M1461" t="s">
        <v>296</v>
      </c>
      <c r="N1461" t="s">
        <v>941</v>
      </c>
      <c r="O1461" t="s">
        <v>80</v>
      </c>
      <c r="P1461" t="s">
        <v>113</v>
      </c>
      <c r="Q1461" t="s">
        <v>82</v>
      </c>
      <c r="R1461" t="s">
        <v>80</v>
      </c>
      <c r="S1461" t="s">
        <v>14356</v>
      </c>
      <c r="T1461" t="s">
        <v>80</v>
      </c>
      <c r="U1461" t="s">
        <v>80</v>
      </c>
      <c r="V1461" t="s">
        <v>80</v>
      </c>
      <c r="W1461" t="s">
        <v>80</v>
      </c>
      <c r="X1461" t="s">
        <v>14357</v>
      </c>
      <c r="Y1461" t="s">
        <v>80</v>
      </c>
    </row>
    <row r="1462" spans="1:25">
      <c r="A1462" t="s">
        <v>14358</v>
      </c>
      <c r="B1462" t="s">
        <v>14184</v>
      </c>
      <c r="C1462" t="s">
        <v>61</v>
      </c>
      <c r="D1462" t="s">
        <v>14359</v>
      </c>
      <c r="E1462" t="s">
        <v>14360</v>
      </c>
      <c r="F1462" t="s">
        <v>14361</v>
      </c>
      <c r="G1462" t="s">
        <v>31</v>
      </c>
      <c r="H1462" t="s">
        <v>3943</v>
      </c>
      <c r="I1462" t="s">
        <v>93</v>
      </c>
      <c r="J1462" t="s">
        <v>306</v>
      </c>
      <c r="K1462" t="s">
        <v>5731</v>
      </c>
      <c r="L1462" t="s">
        <v>77</v>
      </c>
      <c r="M1462" t="s">
        <v>1135</v>
      </c>
      <c r="N1462" t="s">
        <v>408</v>
      </c>
      <c r="O1462" t="s">
        <v>450</v>
      </c>
      <c r="P1462" t="s">
        <v>81</v>
      </c>
      <c r="Q1462" t="s">
        <v>82</v>
      </c>
      <c r="R1462" t="s">
        <v>14362</v>
      </c>
      <c r="S1462" t="s">
        <v>14363</v>
      </c>
      <c r="T1462" t="s">
        <v>14364</v>
      </c>
      <c r="U1462" t="s">
        <v>10488</v>
      </c>
      <c r="V1462" t="s">
        <v>14365</v>
      </c>
      <c r="W1462" t="s">
        <v>14366</v>
      </c>
      <c r="X1462" t="s">
        <v>14367</v>
      </c>
      <c r="Y1462" t="s">
        <v>14368</v>
      </c>
    </row>
    <row r="1463" spans="1:25">
      <c r="A1463" t="s">
        <v>14369</v>
      </c>
      <c r="B1463" t="s">
        <v>14184</v>
      </c>
      <c r="C1463" t="s">
        <v>61</v>
      </c>
      <c r="D1463" t="s">
        <v>14370</v>
      </c>
      <c r="E1463" t="s">
        <v>14371</v>
      </c>
      <c r="F1463" t="s">
        <v>14372</v>
      </c>
      <c r="G1463" t="s">
        <v>31</v>
      </c>
      <c r="H1463" t="s">
        <v>14373</v>
      </c>
      <c r="I1463" t="s">
        <v>93</v>
      </c>
      <c r="J1463" t="s">
        <v>14374</v>
      </c>
      <c r="K1463" t="s">
        <v>5731</v>
      </c>
      <c r="L1463" t="s">
        <v>77</v>
      </c>
      <c r="M1463" t="s">
        <v>242</v>
      </c>
      <c r="N1463" t="s">
        <v>646</v>
      </c>
      <c r="O1463" t="s">
        <v>677</v>
      </c>
      <c r="P1463" t="s">
        <v>81</v>
      </c>
      <c r="Q1463" t="s">
        <v>99</v>
      </c>
      <c r="R1463" t="s">
        <v>14375</v>
      </c>
      <c r="S1463" t="s">
        <v>14376</v>
      </c>
      <c r="T1463" t="s">
        <v>80</v>
      </c>
      <c r="U1463" t="s">
        <v>80</v>
      </c>
      <c r="V1463" t="s">
        <v>14374</v>
      </c>
      <c r="W1463" t="s">
        <v>13157</v>
      </c>
      <c r="X1463" t="s">
        <v>14377</v>
      </c>
      <c r="Y1463" t="s">
        <v>14378</v>
      </c>
    </row>
    <row r="1464" spans="1:25">
      <c r="A1464" t="s">
        <v>14379</v>
      </c>
      <c r="B1464" t="s">
        <v>14184</v>
      </c>
      <c r="C1464" t="s">
        <v>61</v>
      </c>
      <c r="D1464" t="s">
        <v>14380</v>
      </c>
      <c r="E1464" t="s">
        <v>14186</v>
      </c>
      <c r="F1464" t="s">
        <v>14381</v>
      </c>
      <c r="G1464" t="s">
        <v>31</v>
      </c>
      <c r="H1464" t="s">
        <v>14382</v>
      </c>
      <c r="I1464" t="s">
        <v>5834</v>
      </c>
      <c r="J1464" t="s">
        <v>14374</v>
      </c>
      <c r="K1464" t="s">
        <v>5731</v>
      </c>
      <c r="L1464" t="s">
        <v>77</v>
      </c>
      <c r="M1464" t="s">
        <v>772</v>
      </c>
      <c r="N1464" t="s">
        <v>253</v>
      </c>
      <c r="O1464" t="s">
        <v>773</v>
      </c>
      <c r="P1464" t="s">
        <v>172</v>
      </c>
      <c r="Q1464" t="s">
        <v>82</v>
      </c>
      <c r="R1464" t="s">
        <v>14383</v>
      </c>
      <c r="S1464" t="s">
        <v>14384</v>
      </c>
      <c r="T1464" t="s">
        <v>3474</v>
      </c>
      <c r="U1464" t="s">
        <v>535</v>
      </c>
      <c r="V1464" t="s">
        <v>14374</v>
      </c>
      <c r="W1464" t="s">
        <v>14385</v>
      </c>
      <c r="X1464" t="s">
        <v>14386</v>
      </c>
      <c r="Y1464" t="s">
        <v>80</v>
      </c>
    </row>
    <row r="1465" spans="1:25">
      <c r="A1465" t="s">
        <v>14387</v>
      </c>
      <c r="B1465" t="s">
        <v>14184</v>
      </c>
      <c r="C1465" t="s">
        <v>61</v>
      </c>
      <c r="D1465" t="s">
        <v>14388</v>
      </c>
      <c r="E1465" t="s">
        <v>14389</v>
      </c>
      <c r="F1465" t="s">
        <v>14390</v>
      </c>
      <c r="G1465" t="s">
        <v>31</v>
      </c>
      <c r="H1465" t="s">
        <v>14391</v>
      </c>
      <c r="I1465" t="s">
        <v>93</v>
      </c>
      <c r="J1465" t="s">
        <v>14374</v>
      </c>
      <c r="K1465" t="s">
        <v>5731</v>
      </c>
      <c r="L1465" t="s">
        <v>77</v>
      </c>
      <c r="M1465" t="s">
        <v>4672</v>
      </c>
      <c r="N1465" t="s">
        <v>646</v>
      </c>
      <c r="O1465" t="s">
        <v>98</v>
      </c>
      <c r="P1465" t="s">
        <v>81</v>
      </c>
      <c r="Q1465" t="s">
        <v>99</v>
      </c>
      <c r="R1465" t="s">
        <v>14392</v>
      </c>
      <c r="S1465" t="s">
        <v>14393</v>
      </c>
      <c r="T1465" t="s">
        <v>80</v>
      </c>
      <c r="U1465" t="s">
        <v>80</v>
      </c>
      <c r="V1465" t="s">
        <v>14374</v>
      </c>
      <c r="W1465" t="s">
        <v>14394</v>
      </c>
      <c r="X1465" t="s">
        <v>14395</v>
      </c>
      <c r="Y1465" t="s">
        <v>80</v>
      </c>
    </row>
    <row r="1466" spans="1:25">
      <c r="A1466" t="s">
        <v>14396</v>
      </c>
      <c r="B1466" t="s">
        <v>14184</v>
      </c>
      <c r="C1466" t="s">
        <v>61</v>
      </c>
      <c r="D1466" t="s">
        <v>14397</v>
      </c>
      <c r="E1466" t="s">
        <v>14398</v>
      </c>
      <c r="F1466" t="s">
        <v>14399</v>
      </c>
      <c r="G1466" t="s">
        <v>31</v>
      </c>
      <c r="H1466" t="s">
        <v>14400</v>
      </c>
      <c r="I1466" t="s">
        <v>93</v>
      </c>
      <c r="J1466" t="s">
        <v>14374</v>
      </c>
      <c r="K1466" t="s">
        <v>5731</v>
      </c>
      <c r="L1466" t="s">
        <v>77</v>
      </c>
      <c r="M1466" t="s">
        <v>14401</v>
      </c>
      <c r="N1466" t="s">
        <v>646</v>
      </c>
      <c r="O1466" t="s">
        <v>12521</v>
      </c>
      <c r="P1466" t="s">
        <v>81</v>
      </c>
      <c r="Q1466" t="s">
        <v>99</v>
      </c>
      <c r="R1466" t="s">
        <v>14402</v>
      </c>
      <c r="S1466" t="s">
        <v>14403</v>
      </c>
      <c r="T1466" t="s">
        <v>80</v>
      </c>
      <c r="U1466" t="s">
        <v>80</v>
      </c>
      <c r="V1466" t="s">
        <v>14374</v>
      </c>
      <c r="W1466" t="s">
        <v>14404</v>
      </c>
      <c r="X1466" t="s">
        <v>14405</v>
      </c>
      <c r="Y1466" t="s">
        <v>80</v>
      </c>
    </row>
    <row r="1467" spans="1:25">
      <c r="A1467" t="s">
        <v>14406</v>
      </c>
      <c r="B1467" t="s">
        <v>14184</v>
      </c>
      <c r="C1467" t="s">
        <v>61</v>
      </c>
      <c r="D1467" t="s">
        <v>14407</v>
      </c>
      <c r="E1467" t="s">
        <v>14408</v>
      </c>
      <c r="F1467" t="s">
        <v>14409</v>
      </c>
      <c r="G1467" t="s">
        <v>31</v>
      </c>
      <c r="H1467" t="s">
        <v>14410</v>
      </c>
      <c r="I1467" t="s">
        <v>93</v>
      </c>
      <c r="J1467" t="s">
        <v>14374</v>
      </c>
      <c r="K1467" t="s">
        <v>5731</v>
      </c>
      <c r="L1467" t="s">
        <v>77</v>
      </c>
      <c r="M1467" t="s">
        <v>14411</v>
      </c>
      <c r="N1467" t="s">
        <v>646</v>
      </c>
      <c r="O1467" t="s">
        <v>14412</v>
      </c>
      <c r="P1467" t="s">
        <v>81</v>
      </c>
      <c r="Q1467" t="s">
        <v>99</v>
      </c>
      <c r="R1467" t="s">
        <v>14413</v>
      </c>
      <c r="S1467" t="s">
        <v>14414</v>
      </c>
      <c r="T1467" t="s">
        <v>80</v>
      </c>
      <c r="U1467" t="s">
        <v>80</v>
      </c>
      <c r="V1467" t="s">
        <v>14374</v>
      </c>
      <c r="W1467" t="s">
        <v>14415</v>
      </c>
      <c r="X1467" t="s">
        <v>14416</v>
      </c>
      <c r="Y1467" t="s">
        <v>80</v>
      </c>
    </row>
    <row r="1468" spans="1:25">
      <c r="A1468" t="s">
        <v>14417</v>
      </c>
      <c r="B1468" t="s">
        <v>14184</v>
      </c>
      <c r="C1468" t="s">
        <v>61</v>
      </c>
      <c r="D1468" t="s">
        <v>14418</v>
      </c>
      <c r="E1468" t="s">
        <v>14419</v>
      </c>
      <c r="F1468" t="s">
        <v>14420</v>
      </c>
      <c r="G1468" t="s">
        <v>31</v>
      </c>
      <c r="H1468" t="s">
        <v>14421</v>
      </c>
      <c r="I1468" t="s">
        <v>93</v>
      </c>
      <c r="J1468" t="s">
        <v>14374</v>
      </c>
      <c r="K1468" t="s">
        <v>5731</v>
      </c>
      <c r="L1468" t="s">
        <v>77</v>
      </c>
      <c r="M1468" t="s">
        <v>242</v>
      </c>
      <c r="N1468" t="s">
        <v>646</v>
      </c>
      <c r="O1468" t="s">
        <v>677</v>
      </c>
      <c r="P1468" t="s">
        <v>81</v>
      </c>
      <c r="Q1468" t="s">
        <v>99</v>
      </c>
      <c r="R1468" t="s">
        <v>14422</v>
      </c>
      <c r="S1468" t="s">
        <v>14423</v>
      </c>
      <c r="T1468" t="s">
        <v>80</v>
      </c>
      <c r="U1468" t="s">
        <v>80</v>
      </c>
      <c r="V1468" t="s">
        <v>14374</v>
      </c>
      <c r="W1468" t="s">
        <v>14424</v>
      </c>
      <c r="X1468" t="s">
        <v>14416</v>
      </c>
      <c r="Y1468" t="s">
        <v>80</v>
      </c>
    </row>
    <row r="1469" spans="1:25">
      <c r="A1469" t="s">
        <v>14425</v>
      </c>
      <c r="B1469" t="s">
        <v>14184</v>
      </c>
      <c r="C1469" t="s">
        <v>61</v>
      </c>
      <c r="D1469" t="s">
        <v>14426</v>
      </c>
      <c r="E1469" t="s">
        <v>14427</v>
      </c>
      <c r="F1469" t="s">
        <v>14428</v>
      </c>
      <c r="G1469" t="s">
        <v>31</v>
      </c>
      <c r="H1469" t="s">
        <v>14429</v>
      </c>
      <c r="I1469" t="s">
        <v>93</v>
      </c>
      <c r="J1469" t="s">
        <v>14374</v>
      </c>
      <c r="K1469" t="s">
        <v>2130</v>
      </c>
      <c r="L1469" t="s">
        <v>77</v>
      </c>
      <c r="M1469" t="s">
        <v>14430</v>
      </c>
      <c r="N1469" t="s">
        <v>253</v>
      </c>
      <c r="O1469" t="s">
        <v>98</v>
      </c>
      <c r="P1469" t="s">
        <v>81</v>
      </c>
      <c r="Q1469" t="s">
        <v>7758</v>
      </c>
      <c r="R1469" t="s">
        <v>14431</v>
      </c>
      <c r="S1469" t="s">
        <v>172</v>
      </c>
      <c r="T1469" t="s">
        <v>80</v>
      </c>
      <c r="U1469" t="s">
        <v>80</v>
      </c>
      <c r="V1469" t="s">
        <v>14374</v>
      </c>
      <c r="W1469" t="s">
        <v>14432</v>
      </c>
      <c r="X1469" t="s">
        <v>172</v>
      </c>
      <c r="Y1469" t="s">
        <v>80</v>
      </c>
    </row>
    <row r="1470" ht="409.5" spans="1:25">
      <c r="A1470" t="s">
        <v>14433</v>
      </c>
      <c r="B1470" t="s">
        <v>14184</v>
      </c>
      <c r="C1470" t="s">
        <v>61</v>
      </c>
      <c r="D1470" t="s">
        <v>14434</v>
      </c>
      <c r="E1470" t="s">
        <v>14435</v>
      </c>
      <c r="F1470" t="s">
        <v>14436</v>
      </c>
      <c r="G1470" t="s">
        <v>31</v>
      </c>
      <c r="H1470" t="s">
        <v>14437</v>
      </c>
      <c r="I1470" t="s">
        <v>74</v>
      </c>
      <c r="J1470" t="s">
        <v>14438</v>
      </c>
      <c r="K1470" t="s">
        <v>13096</v>
      </c>
      <c r="L1470" t="s">
        <v>125</v>
      </c>
      <c r="M1470" t="s">
        <v>407</v>
      </c>
      <c r="N1470" t="s">
        <v>14439</v>
      </c>
      <c r="O1470" t="s">
        <v>80</v>
      </c>
      <c r="P1470" t="s">
        <v>81</v>
      </c>
      <c r="Q1470" t="s">
        <v>82</v>
      </c>
      <c r="R1470" t="s">
        <v>80</v>
      </c>
      <c r="S1470" t="s">
        <v>14440</v>
      </c>
      <c r="T1470" t="s">
        <v>80</v>
      </c>
      <c r="U1470" t="s">
        <v>80</v>
      </c>
      <c r="V1470" t="s">
        <v>80</v>
      </c>
      <c r="W1470" t="s">
        <v>80</v>
      </c>
      <c r="X1470" s="1" t="s">
        <v>14441</v>
      </c>
      <c r="Y1470" s="1" t="s">
        <v>14442</v>
      </c>
    </row>
    <row r="1471" spans="1:25">
      <c r="A1471" t="s">
        <v>14443</v>
      </c>
      <c r="B1471" t="s">
        <v>14184</v>
      </c>
      <c r="C1471" t="s">
        <v>61</v>
      </c>
      <c r="D1471" t="s">
        <v>14444</v>
      </c>
      <c r="E1471" t="s">
        <v>14445</v>
      </c>
      <c r="F1471" t="s">
        <v>14446</v>
      </c>
      <c r="G1471" t="s">
        <v>31</v>
      </c>
      <c r="H1471" t="s">
        <v>13835</v>
      </c>
      <c r="I1471" t="s">
        <v>93</v>
      </c>
      <c r="J1471" t="s">
        <v>1047</v>
      </c>
      <c r="K1471" t="s">
        <v>2130</v>
      </c>
      <c r="L1471" t="s">
        <v>77</v>
      </c>
      <c r="M1471" t="s">
        <v>2073</v>
      </c>
      <c r="N1471" t="s">
        <v>258</v>
      </c>
      <c r="O1471" t="s">
        <v>80</v>
      </c>
      <c r="P1471" t="s">
        <v>81</v>
      </c>
      <c r="Q1471" t="s">
        <v>5651</v>
      </c>
      <c r="R1471" t="s">
        <v>80</v>
      </c>
      <c r="S1471" t="s">
        <v>14447</v>
      </c>
      <c r="T1471" t="s">
        <v>80</v>
      </c>
      <c r="U1471" t="s">
        <v>80</v>
      </c>
      <c r="V1471" t="s">
        <v>80</v>
      </c>
      <c r="W1471" t="s">
        <v>80</v>
      </c>
      <c r="X1471" t="s">
        <v>14448</v>
      </c>
      <c r="Y1471" t="s">
        <v>80</v>
      </c>
    </row>
    <row r="1472" spans="1:25">
      <c r="A1472" t="s">
        <v>14449</v>
      </c>
      <c r="B1472" t="s">
        <v>14184</v>
      </c>
      <c r="C1472" t="s">
        <v>61</v>
      </c>
      <c r="D1472" t="s">
        <v>14450</v>
      </c>
      <c r="E1472" t="s">
        <v>14451</v>
      </c>
      <c r="F1472" t="s">
        <v>14452</v>
      </c>
      <c r="G1472" t="s">
        <v>15</v>
      </c>
      <c r="H1472" t="s">
        <v>12941</v>
      </c>
      <c r="I1472" t="s">
        <v>93</v>
      </c>
      <c r="J1472" t="s">
        <v>432</v>
      </c>
      <c r="K1472" t="s">
        <v>2130</v>
      </c>
      <c r="L1472" t="s">
        <v>2421</v>
      </c>
      <c r="M1472" t="s">
        <v>5214</v>
      </c>
      <c r="N1472" t="s">
        <v>221</v>
      </c>
      <c r="O1472" t="s">
        <v>10377</v>
      </c>
      <c r="P1472" t="s">
        <v>200</v>
      </c>
      <c r="Q1472" t="s">
        <v>82</v>
      </c>
      <c r="R1472" t="s">
        <v>14453</v>
      </c>
      <c r="S1472" t="s">
        <v>14454</v>
      </c>
      <c r="T1472" t="s">
        <v>204</v>
      </c>
      <c r="U1472" t="s">
        <v>221</v>
      </c>
      <c r="V1472" t="s">
        <v>14455</v>
      </c>
      <c r="W1472" t="s">
        <v>14456</v>
      </c>
      <c r="X1472" t="s">
        <v>14457</v>
      </c>
      <c r="Y1472" t="s">
        <v>14458</v>
      </c>
    </row>
    <row r="1473" ht="409.5" spans="1:25">
      <c r="A1473" t="s">
        <v>14459</v>
      </c>
      <c r="B1473" t="s">
        <v>14184</v>
      </c>
      <c r="C1473" t="s">
        <v>56</v>
      </c>
      <c r="D1473" t="s">
        <v>14460</v>
      </c>
      <c r="E1473" t="s">
        <v>14461</v>
      </c>
      <c r="F1473" t="s">
        <v>14462</v>
      </c>
      <c r="G1473" t="s">
        <v>15</v>
      </c>
      <c r="H1473" t="s">
        <v>14463</v>
      </c>
      <c r="I1473" t="s">
        <v>5834</v>
      </c>
      <c r="J1473" t="s">
        <v>14464</v>
      </c>
      <c r="K1473" t="s">
        <v>197</v>
      </c>
      <c r="L1473" t="s">
        <v>125</v>
      </c>
      <c r="M1473" t="s">
        <v>14465</v>
      </c>
      <c r="N1473" t="s">
        <v>14466</v>
      </c>
      <c r="O1473" t="s">
        <v>310</v>
      </c>
      <c r="P1473" t="s">
        <v>113</v>
      </c>
      <c r="Q1473" t="s">
        <v>82</v>
      </c>
      <c r="R1473" t="s">
        <v>14467</v>
      </c>
      <c r="S1473" t="s">
        <v>14468</v>
      </c>
      <c r="T1473" t="s">
        <v>14469</v>
      </c>
      <c r="U1473" t="s">
        <v>14470</v>
      </c>
      <c r="V1473" t="s">
        <v>338</v>
      </c>
      <c r="W1473" t="s">
        <v>14471</v>
      </c>
      <c r="X1473" s="1" t="s">
        <v>14472</v>
      </c>
      <c r="Y1473" s="1" t="s">
        <v>14473</v>
      </c>
    </row>
    <row r="1474" spans="1:25">
      <c r="A1474" t="s">
        <v>14474</v>
      </c>
      <c r="B1474" t="s">
        <v>14184</v>
      </c>
      <c r="C1474" t="s">
        <v>56</v>
      </c>
      <c r="D1474" t="s">
        <v>14475</v>
      </c>
      <c r="E1474" t="s">
        <v>14476</v>
      </c>
      <c r="F1474" t="s">
        <v>14477</v>
      </c>
      <c r="G1474" t="s">
        <v>15</v>
      </c>
      <c r="H1474" t="s">
        <v>14478</v>
      </c>
      <c r="I1474" t="s">
        <v>5834</v>
      </c>
      <c r="J1474" t="s">
        <v>14464</v>
      </c>
      <c r="K1474" t="s">
        <v>197</v>
      </c>
      <c r="L1474" t="s">
        <v>77</v>
      </c>
      <c r="M1474" t="s">
        <v>14479</v>
      </c>
      <c r="N1474" t="s">
        <v>14480</v>
      </c>
      <c r="O1474" t="s">
        <v>80</v>
      </c>
      <c r="P1474" t="s">
        <v>113</v>
      </c>
      <c r="Q1474" t="s">
        <v>142</v>
      </c>
      <c r="R1474" t="s">
        <v>80</v>
      </c>
      <c r="S1474" t="s">
        <v>14479</v>
      </c>
      <c r="T1474" t="s">
        <v>80</v>
      </c>
      <c r="U1474" t="s">
        <v>80</v>
      </c>
      <c r="V1474" t="s">
        <v>80</v>
      </c>
      <c r="W1474" t="s">
        <v>80</v>
      </c>
      <c r="X1474" t="s">
        <v>14481</v>
      </c>
      <c r="Y1474" t="s">
        <v>80</v>
      </c>
    </row>
    <row r="1475" spans="1:25">
      <c r="A1475" t="s">
        <v>14482</v>
      </c>
      <c r="B1475" t="s">
        <v>14184</v>
      </c>
      <c r="C1475" t="s">
        <v>56</v>
      </c>
      <c r="D1475" t="s">
        <v>14483</v>
      </c>
      <c r="E1475" t="s">
        <v>14484</v>
      </c>
      <c r="F1475" t="s">
        <v>14485</v>
      </c>
      <c r="G1475" t="s">
        <v>15</v>
      </c>
      <c r="H1475" t="s">
        <v>14486</v>
      </c>
      <c r="I1475" t="s">
        <v>93</v>
      </c>
      <c r="J1475" t="s">
        <v>1251</v>
      </c>
      <c r="K1475" t="s">
        <v>197</v>
      </c>
      <c r="L1475" t="s">
        <v>2421</v>
      </c>
      <c r="M1475" t="s">
        <v>1524</v>
      </c>
      <c r="N1475" t="s">
        <v>141</v>
      </c>
      <c r="O1475" t="s">
        <v>1846</v>
      </c>
      <c r="P1475" t="s">
        <v>113</v>
      </c>
      <c r="Q1475" t="s">
        <v>82</v>
      </c>
      <c r="R1475" t="s">
        <v>14487</v>
      </c>
      <c r="S1475" t="s">
        <v>14488</v>
      </c>
      <c r="T1475" t="s">
        <v>14489</v>
      </c>
      <c r="U1475" t="s">
        <v>4499</v>
      </c>
      <c r="V1475" t="s">
        <v>14490</v>
      </c>
      <c r="W1475" t="s">
        <v>14491</v>
      </c>
      <c r="X1475" t="s">
        <v>14492</v>
      </c>
      <c r="Y1475" t="s">
        <v>14493</v>
      </c>
    </row>
    <row r="1476" spans="1:25">
      <c r="A1476" t="s">
        <v>14494</v>
      </c>
      <c r="B1476" t="s">
        <v>14184</v>
      </c>
      <c r="C1476" t="s">
        <v>56</v>
      </c>
      <c r="D1476" t="s">
        <v>14495</v>
      </c>
      <c r="E1476" t="s">
        <v>14496</v>
      </c>
      <c r="F1476" t="s">
        <v>14497</v>
      </c>
      <c r="G1476" t="s">
        <v>31</v>
      </c>
      <c r="H1476" t="s">
        <v>14498</v>
      </c>
      <c r="I1476" t="s">
        <v>93</v>
      </c>
      <c r="J1476" t="s">
        <v>2283</v>
      </c>
      <c r="K1476" t="s">
        <v>197</v>
      </c>
      <c r="L1476" t="s">
        <v>125</v>
      </c>
      <c r="M1476" t="s">
        <v>419</v>
      </c>
      <c r="N1476" t="s">
        <v>11798</v>
      </c>
      <c r="O1476" t="s">
        <v>80</v>
      </c>
      <c r="P1476" t="s">
        <v>113</v>
      </c>
      <c r="Q1476" t="s">
        <v>82</v>
      </c>
      <c r="R1476" t="s">
        <v>80</v>
      </c>
      <c r="S1476" t="s">
        <v>14499</v>
      </c>
      <c r="T1476" t="s">
        <v>80</v>
      </c>
      <c r="U1476" t="s">
        <v>80</v>
      </c>
      <c r="V1476" t="s">
        <v>80</v>
      </c>
      <c r="W1476" t="s">
        <v>80</v>
      </c>
      <c r="X1476" t="s">
        <v>14500</v>
      </c>
      <c r="Y1476" t="s">
        <v>14501</v>
      </c>
    </row>
    <row r="1477" spans="1:25">
      <c r="A1477" t="s">
        <v>14502</v>
      </c>
      <c r="B1477" t="s">
        <v>14184</v>
      </c>
      <c r="C1477" t="s">
        <v>14503</v>
      </c>
      <c r="D1477" t="s">
        <v>14504</v>
      </c>
      <c r="E1477" t="s">
        <v>14505</v>
      </c>
      <c r="F1477" t="s">
        <v>14506</v>
      </c>
      <c r="G1477" t="s">
        <v>31</v>
      </c>
      <c r="H1477" t="s">
        <v>10973</v>
      </c>
      <c r="I1477" t="s">
        <v>5796</v>
      </c>
      <c r="J1477" t="s">
        <v>14507</v>
      </c>
      <c r="K1477" t="s">
        <v>14508</v>
      </c>
      <c r="L1477" t="s">
        <v>77</v>
      </c>
      <c r="M1477" t="s">
        <v>14509</v>
      </c>
      <c r="N1477" t="s">
        <v>1048</v>
      </c>
      <c r="O1477" t="s">
        <v>310</v>
      </c>
      <c r="P1477" t="s">
        <v>113</v>
      </c>
      <c r="Q1477" t="s">
        <v>5651</v>
      </c>
      <c r="R1477" t="s">
        <v>14510</v>
      </c>
      <c r="S1477" t="s">
        <v>14465</v>
      </c>
      <c r="T1477" t="s">
        <v>10354</v>
      </c>
      <c r="U1477" t="s">
        <v>14511</v>
      </c>
      <c r="V1477" t="s">
        <v>80</v>
      </c>
      <c r="W1477" t="s">
        <v>80</v>
      </c>
      <c r="X1477" t="s">
        <v>14512</v>
      </c>
      <c r="Y1477" t="s">
        <v>14513</v>
      </c>
    </row>
    <row r="1478" spans="1:25">
      <c r="A1478" t="s">
        <v>14514</v>
      </c>
      <c r="B1478" t="s">
        <v>14184</v>
      </c>
      <c r="C1478" t="s">
        <v>14503</v>
      </c>
      <c r="D1478" t="s">
        <v>14515</v>
      </c>
      <c r="E1478" t="s">
        <v>14516</v>
      </c>
      <c r="F1478" t="s">
        <v>14517</v>
      </c>
      <c r="G1478" t="s">
        <v>31</v>
      </c>
      <c r="H1478" t="s">
        <v>14518</v>
      </c>
      <c r="I1478" t="s">
        <v>5796</v>
      </c>
      <c r="J1478" t="s">
        <v>14519</v>
      </c>
      <c r="K1478" t="s">
        <v>14508</v>
      </c>
      <c r="L1478" t="s">
        <v>77</v>
      </c>
      <c r="M1478" t="s">
        <v>419</v>
      </c>
      <c r="N1478" t="s">
        <v>97</v>
      </c>
      <c r="O1478" t="s">
        <v>80</v>
      </c>
      <c r="P1478" t="s">
        <v>81</v>
      </c>
      <c r="Q1478" t="s">
        <v>82</v>
      </c>
      <c r="R1478" t="s">
        <v>80</v>
      </c>
      <c r="S1478" t="s">
        <v>14520</v>
      </c>
      <c r="T1478" t="s">
        <v>14521</v>
      </c>
      <c r="U1478" t="s">
        <v>14522</v>
      </c>
      <c r="V1478" t="s">
        <v>80</v>
      </c>
      <c r="W1478" t="s">
        <v>80</v>
      </c>
      <c r="X1478" t="s">
        <v>14523</v>
      </c>
      <c r="Y1478" t="s">
        <v>80</v>
      </c>
    </row>
    <row r="1479" spans="1:25">
      <c r="A1479" t="s">
        <v>14524</v>
      </c>
      <c r="B1479" t="s">
        <v>14184</v>
      </c>
      <c r="C1479" t="s">
        <v>14503</v>
      </c>
      <c r="D1479" t="s">
        <v>14525</v>
      </c>
      <c r="E1479" t="s">
        <v>14526</v>
      </c>
      <c r="F1479" t="s">
        <v>14527</v>
      </c>
      <c r="G1479" t="s">
        <v>31</v>
      </c>
      <c r="H1479" t="s">
        <v>14528</v>
      </c>
      <c r="I1479" t="s">
        <v>5796</v>
      </c>
      <c r="J1479" t="s">
        <v>13278</v>
      </c>
      <c r="K1479" t="s">
        <v>14529</v>
      </c>
      <c r="L1479" t="s">
        <v>125</v>
      </c>
      <c r="M1479" t="s">
        <v>14530</v>
      </c>
      <c r="N1479" t="s">
        <v>14531</v>
      </c>
      <c r="O1479" t="s">
        <v>80</v>
      </c>
      <c r="P1479" t="s">
        <v>113</v>
      </c>
      <c r="Q1479" t="s">
        <v>82</v>
      </c>
      <c r="R1479" t="s">
        <v>80</v>
      </c>
      <c r="S1479" t="s">
        <v>14532</v>
      </c>
      <c r="T1479" t="s">
        <v>14533</v>
      </c>
      <c r="U1479" t="s">
        <v>14534</v>
      </c>
      <c r="V1479" t="s">
        <v>80</v>
      </c>
      <c r="W1479" t="s">
        <v>80</v>
      </c>
      <c r="X1479" t="s">
        <v>14535</v>
      </c>
      <c r="Y1479" t="s">
        <v>14536</v>
      </c>
    </row>
    <row r="1480" spans="1:25">
      <c r="A1480" t="s">
        <v>14537</v>
      </c>
      <c r="B1480" t="s">
        <v>14184</v>
      </c>
      <c r="C1480" t="s">
        <v>14503</v>
      </c>
      <c r="D1480" t="s">
        <v>14538</v>
      </c>
      <c r="E1480" t="s">
        <v>14539</v>
      </c>
      <c r="F1480" t="s">
        <v>14540</v>
      </c>
      <c r="G1480" t="s">
        <v>15</v>
      </c>
      <c r="H1480" t="s">
        <v>2843</v>
      </c>
      <c r="I1480" t="s">
        <v>5796</v>
      </c>
      <c r="J1480" t="s">
        <v>13278</v>
      </c>
      <c r="K1480" t="s">
        <v>14529</v>
      </c>
      <c r="L1480" t="s">
        <v>125</v>
      </c>
      <c r="M1480" t="s">
        <v>14541</v>
      </c>
      <c r="N1480" t="s">
        <v>14531</v>
      </c>
      <c r="O1480" t="s">
        <v>80</v>
      </c>
      <c r="P1480" t="s">
        <v>113</v>
      </c>
      <c r="Q1480" t="s">
        <v>82</v>
      </c>
      <c r="R1480" t="s">
        <v>80</v>
      </c>
      <c r="S1480" t="s">
        <v>14532</v>
      </c>
      <c r="T1480" t="s">
        <v>14542</v>
      </c>
      <c r="U1480" t="s">
        <v>14534</v>
      </c>
      <c r="V1480" t="s">
        <v>80</v>
      </c>
      <c r="W1480" t="s">
        <v>80</v>
      </c>
      <c r="X1480" t="s">
        <v>14543</v>
      </c>
      <c r="Y1480" t="s">
        <v>14544</v>
      </c>
    </row>
    <row r="1481" spans="1:25">
      <c r="A1481" t="s">
        <v>14545</v>
      </c>
      <c r="B1481" t="s">
        <v>14184</v>
      </c>
      <c r="C1481" t="s">
        <v>14503</v>
      </c>
      <c r="D1481" t="s">
        <v>14546</v>
      </c>
      <c r="E1481" t="s">
        <v>14547</v>
      </c>
      <c r="F1481" t="s">
        <v>14548</v>
      </c>
      <c r="G1481" t="s">
        <v>31</v>
      </c>
      <c r="H1481" t="s">
        <v>14549</v>
      </c>
      <c r="I1481" t="s">
        <v>5796</v>
      </c>
      <c r="J1481" t="s">
        <v>14550</v>
      </c>
      <c r="K1481" t="s">
        <v>14508</v>
      </c>
      <c r="L1481" t="s">
        <v>125</v>
      </c>
      <c r="M1481" t="s">
        <v>1135</v>
      </c>
      <c r="N1481" t="s">
        <v>1048</v>
      </c>
      <c r="O1481" t="s">
        <v>80</v>
      </c>
      <c r="P1481" t="s">
        <v>113</v>
      </c>
      <c r="Q1481" t="s">
        <v>82</v>
      </c>
      <c r="R1481" t="s">
        <v>80</v>
      </c>
      <c r="S1481" t="s">
        <v>14551</v>
      </c>
      <c r="T1481" t="s">
        <v>80</v>
      </c>
      <c r="U1481" t="s">
        <v>80</v>
      </c>
      <c r="V1481" t="s">
        <v>80</v>
      </c>
      <c r="W1481" t="s">
        <v>80</v>
      </c>
      <c r="X1481" t="s">
        <v>14552</v>
      </c>
      <c r="Y1481" t="s">
        <v>80</v>
      </c>
    </row>
    <row r="1482" spans="1:25">
      <c r="A1482" t="s">
        <v>14553</v>
      </c>
      <c r="B1482" t="s">
        <v>14184</v>
      </c>
      <c r="C1482" t="s">
        <v>14503</v>
      </c>
      <c r="D1482" t="s">
        <v>14554</v>
      </c>
      <c r="E1482" t="s">
        <v>14555</v>
      </c>
      <c r="F1482" t="s">
        <v>14556</v>
      </c>
      <c r="G1482" t="s">
        <v>31</v>
      </c>
      <c r="H1482" t="s">
        <v>14557</v>
      </c>
      <c r="I1482" t="s">
        <v>5796</v>
      </c>
      <c r="J1482" t="s">
        <v>14550</v>
      </c>
      <c r="K1482" t="s">
        <v>14508</v>
      </c>
      <c r="L1482" t="s">
        <v>77</v>
      </c>
      <c r="M1482" t="s">
        <v>14558</v>
      </c>
      <c r="N1482" t="s">
        <v>1048</v>
      </c>
      <c r="O1482" t="s">
        <v>80</v>
      </c>
      <c r="P1482" t="s">
        <v>113</v>
      </c>
      <c r="Q1482" t="s">
        <v>82</v>
      </c>
      <c r="R1482" t="s">
        <v>80</v>
      </c>
      <c r="S1482" t="s">
        <v>14559</v>
      </c>
      <c r="T1482" t="s">
        <v>80</v>
      </c>
      <c r="U1482" t="s">
        <v>80</v>
      </c>
      <c r="V1482" t="s">
        <v>80</v>
      </c>
      <c r="W1482" t="s">
        <v>80</v>
      </c>
      <c r="X1482" t="s">
        <v>14560</v>
      </c>
      <c r="Y1482" t="s">
        <v>80</v>
      </c>
    </row>
    <row r="1483" spans="1:25">
      <c r="A1483" t="s">
        <v>14561</v>
      </c>
      <c r="B1483" t="s">
        <v>14184</v>
      </c>
      <c r="C1483" t="s">
        <v>14503</v>
      </c>
      <c r="D1483" t="s">
        <v>14562</v>
      </c>
      <c r="E1483" t="s">
        <v>14563</v>
      </c>
      <c r="F1483" t="s">
        <v>14564</v>
      </c>
      <c r="G1483" t="s">
        <v>31</v>
      </c>
      <c r="H1483" t="s">
        <v>14565</v>
      </c>
      <c r="I1483" t="s">
        <v>5796</v>
      </c>
      <c r="J1483" t="s">
        <v>13278</v>
      </c>
      <c r="K1483" t="s">
        <v>14508</v>
      </c>
      <c r="L1483" t="s">
        <v>125</v>
      </c>
      <c r="M1483" t="s">
        <v>14566</v>
      </c>
      <c r="N1483" t="s">
        <v>708</v>
      </c>
      <c r="O1483" t="s">
        <v>80</v>
      </c>
      <c r="P1483" t="s">
        <v>81</v>
      </c>
      <c r="Q1483" t="s">
        <v>82</v>
      </c>
      <c r="R1483" t="s">
        <v>14567</v>
      </c>
      <c r="S1483" t="s">
        <v>14568</v>
      </c>
      <c r="T1483" t="s">
        <v>80</v>
      </c>
      <c r="U1483" t="s">
        <v>80</v>
      </c>
      <c r="V1483" t="s">
        <v>80</v>
      </c>
      <c r="W1483" t="s">
        <v>80</v>
      </c>
      <c r="X1483" t="s">
        <v>14569</v>
      </c>
      <c r="Y1483" t="s">
        <v>80</v>
      </c>
    </row>
    <row r="1484" spans="1:25">
      <c r="A1484" t="s">
        <v>14570</v>
      </c>
      <c r="B1484" t="s">
        <v>14184</v>
      </c>
      <c r="C1484" t="s">
        <v>14503</v>
      </c>
      <c r="D1484" t="s">
        <v>14571</v>
      </c>
      <c r="E1484" t="s">
        <v>14572</v>
      </c>
      <c r="F1484" t="s">
        <v>14573</v>
      </c>
      <c r="G1484" t="s">
        <v>31</v>
      </c>
      <c r="H1484" t="s">
        <v>14574</v>
      </c>
      <c r="I1484" t="s">
        <v>5796</v>
      </c>
      <c r="J1484" t="s">
        <v>14550</v>
      </c>
      <c r="K1484" t="s">
        <v>14575</v>
      </c>
      <c r="L1484" t="s">
        <v>125</v>
      </c>
      <c r="M1484" t="s">
        <v>14576</v>
      </c>
      <c r="N1484" t="s">
        <v>1048</v>
      </c>
      <c r="O1484" t="s">
        <v>14577</v>
      </c>
      <c r="P1484" t="s">
        <v>113</v>
      </c>
      <c r="Q1484" t="s">
        <v>201</v>
      </c>
      <c r="R1484" t="s">
        <v>14578</v>
      </c>
      <c r="S1484" t="s">
        <v>14579</v>
      </c>
      <c r="T1484" t="s">
        <v>80</v>
      </c>
      <c r="U1484" t="s">
        <v>80</v>
      </c>
      <c r="V1484" t="s">
        <v>80</v>
      </c>
      <c r="W1484" t="s">
        <v>80</v>
      </c>
      <c r="X1484" t="s">
        <v>14580</v>
      </c>
      <c r="Y1484" t="s">
        <v>80</v>
      </c>
    </row>
    <row r="1485" spans="1:25">
      <c r="A1485" t="s">
        <v>14581</v>
      </c>
      <c r="B1485" t="s">
        <v>14184</v>
      </c>
      <c r="C1485" t="s">
        <v>14582</v>
      </c>
      <c r="D1485" t="s">
        <v>14583</v>
      </c>
      <c r="E1485" t="s">
        <v>14584</v>
      </c>
      <c r="F1485" t="s">
        <v>14585</v>
      </c>
      <c r="G1485" t="s">
        <v>31</v>
      </c>
      <c r="H1485" t="s">
        <v>14586</v>
      </c>
      <c r="I1485" t="s">
        <v>5796</v>
      </c>
      <c r="J1485" t="s">
        <v>14587</v>
      </c>
      <c r="K1485" t="s">
        <v>14588</v>
      </c>
      <c r="L1485" t="s">
        <v>77</v>
      </c>
      <c r="M1485" t="s">
        <v>1290</v>
      </c>
      <c r="N1485" t="s">
        <v>763</v>
      </c>
      <c r="O1485" t="s">
        <v>80</v>
      </c>
      <c r="P1485" t="s">
        <v>6787</v>
      </c>
      <c r="Q1485" t="s">
        <v>142</v>
      </c>
      <c r="R1485" t="s">
        <v>80</v>
      </c>
      <c r="S1485" t="s">
        <v>14589</v>
      </c>
      <c r="T1485" t="s">
        <v>80</v>
      </c>
      <c r="U1485" t="s">
        <v>80</v>
      </c>
      <c r="V1485" t="s">
        <v>80</v>
      </c>
      <c r="W1485" t="s">
        <v>80</v>
      </c>
      <c r="X1485" t="s">
        <v>14590</v>
      </c>
      <c r="Y1485" t="s">
        <v>14591</v>
      </c>
    </row>
    <row r="1486" spans="1:25">
      <c r="A1486" t="s">
        <v>14592</v>
      </c>
      <c r="B1486" t="s">
        <v>14184</v>
      </c>
      <c r="C1486" t="s">
        <v>14582</v>
      </c>
      <c r="D1486" t="s">
        <v>14593</v>
      </c>
      <c r="E1486" t="s">
        <v>14594</v>
      </c>
      <c r="F1486" t="s">
        <v>14595</v>
      </c>
      <c r="G1486" t="s">
        <v>31</v>
      </c>
      <c r="H1486" t="s">
        <v>14596</v>
      </c>
      <c r="I1486" t="s">
        <v>5796</v>
      </c>
      <c r="J1486" t="s">
        <v>14597</v>
      </c>
      <c r="K1486" t="s">
        <v>14598</v>
      </c>
      <c r="L1486" t="s">
        <v>77</v>
      </c>
      <c r="M1486" t="s">
        <v>2376</v>
      </c>
      <c r="N1486" t="s">
        <v>14599</v>
      </c>
      <c r="O1486" t="s">
        <v>310</v>
      </c>
      <c r="P1486" t="s">
        <v>81</v>
      </c>
      <c r="Q1486" t="s">
        <v>201</v>
      </c>
      <c r="R1486" t="s">
        <v>80</v>
      </c>
      <c r="S1486" t="s">
        <v>14600</v>
      </c>
      <c r="T1486" t="s">
        <v>80</v>
      </c>
      <c r="U1486" t="s">
        <v>80</v>
      </c>
      <c r="V1486" t="s">
        <v>80</v>
      </c>
      <c r="W1486" t="s">
        <v>80</v>
      </c>
      <c r="X1486" t="s">
        <v>14601</v>
      </c>
      <c r="Y1486" t="s">
        <v>14602</v>
      </c>
    </row>
    <row r="1487" spans="1:25">
      <c r="A1487" t="s">
        <v>14603</v>
      </c>
      <c r="B1487" t="s">
        <v>14184</v>
      </c>
      <c r="C1487" t="s">
        <v>14582</v>
      </c>
      <c r="D1487" t="s">
        <v>14604</v>
      </c>
      <c r="E1487" t="s">
        <v>14605</v>
      </c>
      <c r="F1487" t="s">
        <v>14606</v>
      </c>
      <c r="G1487" t="s">
        <v>31</v>
      </c>
      <c r="H1487" t="s">
        <v>14607</v>
      </c>
      <c r="I1487" t="s">
        <v>5796</v>
      </c>
      <c r="J1487" t="s">
        <v>14587</v>
      </c>
      <c r="K1487" t="s">
        <v>14598</v>
      </c>
      <c r="L1487" t="s">
        <v>2421</v>
      </c>
      <c r="M1487" t="s">
        <v>1317</v>
      </c>
      <c r="N1487" t="s">
        <v>941</v>
      </c>
      <c r="O1487" t="s">
        <v>80</v>
      </c>
      <c r="P1487" t="s">
        <v>113</v>
      </c>
      <c r="Q1487" t="s">
        <v>142</v>
      </c>
      <c r="R1487" t="s">
        <v>14608</v>
      </c>
      <c r="S1487" t="s">
        <v>14609</v>
      </c>
      <c r="T1487" t="s">
        <v>14610</v>
      </c>
      <c r="U1487" t="s">
        <v>12689</v>
      </c>
      <c r="V1487" t="s">
        <v>80</v>
      </c>
      <c r="W1487" t="s">
        <v>14611</v>
      </c>
      <c r="X1487" t="s">
        <v>14612</v>
      </c>
      <c r="Y1487" t="s">
        <v>80</v>
      </c>
    </row>
    <row r="1488" ht="409.5" spans="1:25">
      <c r="A1488" t="s">
        <v>14613</v>
      </c>
      <c r="B1488" t="s">
        <v>14184</v>
      </c>
      <c r="C1488" t="s">
        <v>14582</v>
      </c>
      <c r="D1488" t="s">
        <v>14614</v>
      </c>
      <c r="E1488" t="s">
        <v>14615</v>
      </c>
      <c r="F1488" t="s">
        <v>14616</v>
      </c>
      <c r="G1488" t="s">
        <v>31</v>
      </c>
      <c r="H1488" t="s">
        <v>14617</v>
      </c>
      <c r="I1488" t="s">
        <v>5796</v>
      </c>
      <c r="J1488" t="s">
        <v>14597</v>
      </c>
      <c r="K1488" t="s">
        <v>14618</v>
      </c>
      <c r="L1488" t="s">
        <v>77</v>
      </c>
      <c r="M1488" t="s">
        <v>14619</v>
      </c>
      <c r="N1488" t="s">
        <v>3632</v>
      </c>
      <c r="O1488" t="s">
        <v>80</v>
      </c>
      <c r="P1488" t="s">
        <v>113</v>
      </c>
      <c r="Q1488" t="s">
        <v>142</v>
      </c>
      <c r="R1488" t="s">
        <v>80</v>
      </c>
      <c r="S1488" t="s">
        <v>14619</v>
      </c>
      <c r="T1488" t="s">
        <v>80</v>
      </c>
      <c r="U1488" t="s">
        <v>80</v>
      </c>
      <c r="V1488" t="s">
        <v>80</v>
      </c>
      <c r="W1488" t="s">
        <v>80</v>
      </c>
      <c r="X1488" s="1" t="s">
        <v>14620</v>
      </c>
      <c r="Y1488" t="s">
        <v>14621</v>
      </c>
    </row>
    <row r="1489" spans="1:25">
      <c r="A1489" t="s">
        <v>14622</v>
      </c>
      <c r="B1489" t="s">
        <v>14184</v>
      </c>
      <c r="C1489" t="s">
        <v>14582</v>
      </c>
      <c r="D1489" t="s">
        <v>14623</v>
      </c>
      <c r="E1489" t="s">
        <v>14624</v>
      </c>
      <c r="F1489" t="s">
        <v>14625</v>
      </c>
      <c r="G1489" t="s">
        <v>31</v>
      </c>
      <c r="H1489" t="s">
        <v>14626</v>
      </c>
      <c r="I1489" t="s">
        <v>5796</v>
      </c>
      <c r="J1489" t="s">
        <v>14597</v>
      </c>
      <c r="K1489" t="s">
        <v>14598</v>
      </c>
      <c r="L1489" t="s">
        <v>125</v>
      </c>
      <c r="M1489" t="s">
        <v>14627</v>
      </c>
      <c r="N1489" t="s">
        <v>14628</v>
      </c>
      <c r="O1489" t="s">
        <v>80</v>
      </c>
      <c r="P1489" t="s">
        <v>113</v>
      </c>
      <c r="Q1489" t="s">
        <v>201</v>
      </c>
      <c r="R1489" t="s">
        <v>80</v>
      </c>
      <c r="S1489" t="s">
        <v>14629</v>
      </c>
      <c r="T1489" t="s">
        <v>80</v>
      </c>
      <c r="U1489" t="s">
        <v>80</v>
      </c>
      <c r="V1489" t="s">
        <v>80</v>
      </c>
      <c r="W1489" t="s">
        <v>80</v>
      </c>
      <c r="X1489" t="s">
        <v>14630</v>
      </c>
      <c r="Y1489" t="s">
        <v>80</v>
      </c>
    </row>
    <row r="1490" spans="1:25">
      <c r="A1490" t="s">
        <v>14631</v>
      </c>
      <c r="B1490" t="s">
        <v>14184</v>
      </c>
      <c r="C1490" t="s">
        <v>14582</v>
      </c>
      <c r="D1490" t="s">
        <v>14632</v>
      </c>
      <c r="E1490" t="s">
        <v>14633</v>
      </c>
      <c r="F1490" t="s">
        <v>14634</v>
      </c>
      <c r="G1490" t="s">
        <v>31</v>
      </c>
      <c r="H1490" t="s">
        <v>14635</v>
      </c>
      <c r="I1490" t="s">
        <v>5796</v>
      </c>
      <c r="J1490" t="s">
        <v>14636</v>
      </c>
      <c r="K1490" t="s">
        <v>14598</v>
      </c>
      <c r="L1490" t="s">
        <v>125</v>
      </c>
      <c r="M1490" t="s">
        <v>217</v>
      </c>
      <c r="N1490" t="s">
        <v>12375</v>
      </c>
      <c r="O1490" t="s">
        <v>80</v>
      </c>
      <c r="P1490" t="s">
        <v>81</v>
      </c>
      <c r="Q1490" t="s">
        <v>82</v>
      </c>
      <c r="R1490" t="s">
        <v>80</v>
      </c>
      <c r="S1490" t="s">
        <v>14637</v>
      </c>
      <c r="T1490" t="s">
        <v>80</v>
      </c>
      <c r="U1490" t="s">
        <v>80</v>
      </c>
      <c r="V1490" t="s">
        <v>80</v>
      </c>
      <c r="W1490" t="s">
        <v>80</v>
      </c>
      <c r="X1490" t="s">
        <v>14638</v>
      </c>
      <c r="Y1490" t="s">
        <v>14639</v>
      </c>
    </row>
    <row r="1491" spans="1:25">
      <c r="A1491" t="s">
        <v>14640</v>
      </c>
      <c r="B1491" t="s">
        <v>14184</v>
      </c>
      <c r="C1491" t="s">
        <v>14641</v>
      </c>
      <c r="D1491" t="s">
        <v>14642</v>
      </c>
      <c r="E1491" t="s">
        <v>14643</v>
      </c>
      <c r="F1491" t="s">
        <v>14644</v>
      </c>
      <c r="G1491" t="s">
        <v>31</v>
      </c>
      <c r="H1491" t="s">
        <v>675</v>
      </c>
      <c r="I1491" t="s">
        <v>74</v>
      </c>
      <c r="J1491" t="s">
        <v>2093</v>
      </c>
      <c r="K1491" t="s">
        <v>14645</v>
      </c>
      <c r="L1491" t="s">
        <v>77</v>
      </c>
      <c r="M1491" t="s">
        <v>296</v>
      </c>
      <c r="N1491" t="s">
        <v>763</v>
      </c>
      <c r="O1491" t="s">
        <v>310</v>
      </c>
      <c r="P1491" t="s">
        <v>113</v>
      </c>
      <c r="Q1491" t="s">
        <v>114</v>
      </c>
      <c r="R1491" t="s">
        <v>80</v>
      </c>
      <c r="S1491" t="s">
        <v>14646</v>
      </c>
      <c r="T1491" t="s">
        <v>80</v>
      </c>
      <c r="U1491" t="s">
        <v>80</v>
      </c>
      <c r="V1491" t="s">
        <v>80</v>
      </c>
      <c r="W1491" t="s">
        <v>80</v>
      </c>
      <c r="X1491" t="s">
        <v>14647</v>
      </c>
      <c r="Y1491" t="s">
        <v>80</v>
      </c>
    </row>
    <row r="1492" spans="1:25">
      <c r="A1492" t="s">
        <v>14648</v>
      </c>
      <c r="B1492" t="s">
        <v>14184</v>
      </c>
      <c r="C1492" t="s">
        <v>14649</v>
      </c>
      <c r="D1492" t="s">
        <v>14650</v>
      </c>
      <c r="E1492" t="s">
        <v>66</v>
      </c>
      <c r="F1492" t="s">
        <v>14651</v>
      </c>
      <c r="G1492" t="s">
        <v>31</v>
      </c>
      <c r="H1492" t="s">
        <v>13778</v>
      </c>
      <c r="I1492" t="s">
        <v>74</v>
      </c>
      <c r="J1492" t="s">
        <v>14652</v>
      </c>
      <c r="K1492" t="s">
        <v>14653</v>
      </c>
      <c r="L1492" t="s">
        <v>125</v>
      </c>
      <c r="M1492" t="s">
        <v>374</v>
      </c>
      <c r="N1492" t="s">
        <v>12334</v>
      </c>
      <c r="O1492" t="s">
        <v>14654</v>
      </c>
      <c r="P1492" t="s">
        <v>113</v>
      </c>
      <c r="Q1492" t="s">
        <v>142</v>
      </c>
      <c r="R1492" t="s">
        <v>14655</v>
      </c>
      <c r="S1492" t="s">
        <v>14656</v>
      </c>
      <c r="T1492" t="s">
        <v>80</v>
      </c>
      <c r="U1492" t="s">
        <v>80</v>
      </c>
      <c r="V1492" t="s">
        <v>5802</v>
      </c>
      <c r="W1492" t="s">
        <v>80</v>
      </c>
      <c r="X1492" t="s">
        <v>14657</v>
      </c>
      <c r="Y1492" t="s">
        <v>80</v>
      </c>
    </row>
    <row r="1493" spans="1:25">
      <c r="A1493" t="s">
        <v>14658</v>
      </c>
      <c r="B1493" t="s">
        <v>14659</v>
      </c>
      <c r="C1493" t="s">
        <v>2</v>
      </c>
      <c r="D1493" t="s">
        <v>14660</v>
      </c>
      <c r="E1493" t="s">
        <v>3</v>
      </c>
      <c r="F1493" t="s">
        <v>14661</v>
      </c>
      <c r="G1493" t="s">
        <v>4</v>
      </c>
      <c r="H1493" t="s">
        <v>14662</v>
      </c>
      <c r="I1493" t="s">
        <v>14663</v>
      </c>
      <c r="J1493" t="s">
        <v>14664</v>
      </c>
      <c r="K1493" t="s">
        <v>14665</v>
      </c>
      <c r="L1493" t="s">
        <v>14666</v>
      </c>
      <c r="M1493" t="s">
        <v>776</v>
      </c>
      <c r="N1493" t="s">
        <v>14667</v>
      </c>
      <c r="O1493" t="s">
        <v>14668</v>
      </c>
      <c r="P1493" t="s">
        <v>14669</v>
      </c>
      <c r="Q1493" t="s">
        <v>14670</v>
      </c>
      <c r="R1493" t="s">
        <v>14671</v>
      </c>
      <c r="S1493" t="s">
        <v>14672</v>
      </c>
      <c r="T1493" t="s">
        <v>14673</v>
      </c>
      <c r="U1493" t="s">
        <v>14674</v>
      </c>
      <c r="V1493" t="s">
        <v>14675</v>
      </c>
      <c r="W1493" t="s">
        <v>14676</v>
      </c>
      <c r="X1493" t="s">
        <v>14677</v>
      </c>
      <c r="Y1493" t="s">
        <v>14678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longhui</dc:creator>
  <cp:lastModifiedBy>Administrator</cp:lastModifiedBy>
  <dcterms:created xsi:type="dcterms:W3CDTF">2019-07-18T03:47:00Z</dcterms:created>
  <cp:lastPrinted>2019-07-18T03:59:00Z</cp:lastPrinted>
  <dcterms:modified xsi:type="dcterms:W3CDTF">2019-08-13T00:35:48Z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