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  <sheet name="2" sheetId="2" r:id="rId2"/>
  </sheets>
  <definedNames>
    <definedName name="_xlnm.Print_Titles" localSheetId="0">'1'!$2:$2</definedName>
    <definedName name="_xlnm._FilterDatabase" localSheetId="0" hidden="1">'1'!$A$2:$S$44</definedName>
    <definedName name="_xlnm._FilterDatabase" localSheetId="1" hidden="1">'2'!$A$1:$IV$2</definedName>
  </definedNames>
  <calcPr fullCalcOnLoad="1"/>
</workbook>
</file>

<file path=xl/sharedStrings.xml><?xml version="1.0" encoding="utf-8"?>
<sst xmlns="http://schemas.openxmlformats.org/spreadsheetml/2006/main" count="256" uniqueCount="151">
  <si>
    <t>附件：2019年市直事业单位公开招聘体检合格及考察人员名单（第一批）</t>
  </si>
  <si>
    <t>序号</t>
  </si>
  <si>
    <t>姓名</t>
  </si>
  <si>
    <t>考号</t>
  </si>
  <si>
    <t>职测分数</t>
  </si>
  <si>
    <t>综合分数</t>
  </si>
  <si>
    <t>笔试总分</t>
  </si>
  <si>
    <t>职测折算后</t>
  </si>
  <si>
    <t>综合折算后</t>
  </si>
  <si>
    <t>折算后笔试成绩</t>
  </si>
  <si>
    <t>三支一扶加分</t>
  </si>
  <si>
    <t>网格员加分</t>
  </si>
  <si>
    <t>笔试总成绩</t>
  </si>
  <si>
    <t>笔试总成绩折算</t>
  </si>
  <si>
    <t>面试总成绩</t>
  </si>
  <si>
    <t>面试总成绩折算</t>
  </si>
  <si>
    <t>综合成绩</t>
  </si>
  <si>
    <t>部门名称</t>
  </si>
  <si>
    <t>职位名称</t>
  </si>
  <si>
    <t>体检结果</t>
  </si>
  <si>
    <t>杨蕾</t>
  </si>
  <si>
    <t>5242030104515</t>
  </si>
  <si>
    <t>十堰市铁路医院</t>
  </si>
  <si>
    <t>03内科医师</t>
  </si>
  <si>
    <t>合格</t>
  </si>
  <si>
    <t>陈书谚</t>
  </si>
  <si>
    <t>5342030105103</t>
  </si>
  <si>
    <t>05药剂师</t>
  </si>
  <si>
    <t>周林</t>
  </si>
  <si>
    <t>5242030104527</t>
  </si>
  <si>
    <t>07口腔科医师</t>
  </si>
  <si>
    <t>阮玉清</t>
  </si>
  <si>
    <t>5242030104503</t>
  </si>
  <si>
    <t>10儿科医师</t>
  </si>
  <si>
    <t>柯常彬</t>
  </si>
  <si>
    <t>5242030104502</t>
  </si>
  <si>
    <t>十堰麻风防治中心</t>
  </si>
  <si>
    <t>11临床医疗1</t>
  </si>
  <si>
    <t>刘超</t>
  </si>
  <si>
    <t>5242030104506</t>
  </si>
  <si>
    <t>12临床医疗2</t>
  </si>
  <si>
    <t>宋美会</t>
  </si>
  <si>
    <t>5442030105213</t>
  </si>
  <si>
    <t>13护理</t>
  </si>
  <si>
    <t>詹敏</t>
  </si>
  <si>
    <t>5442030104609</t>
  </si>
  <si>
    <t>熊娟</t>
  </si>
  <si>
    <t>2142030103413</t>
  </si>
  <si>
    <t>14财务</t>
  </si>
  <si>
    <t>李文波</t>
  </si>
  <si>
    <t>5242030104516</t>
  </si>
  <si>
    <t>十堰市西苑医院</t>
  </si>
  <si>
    <t>19老年病科医师</t>
  </si>
  <si>
    <t>李玲丽</t>
  </si>
  <si>
    <t>2142030100502</t>
  </si>
  <si>
    <t>十堰市职业病防治院</t>
  </si>
  <si>
    <t>20财务管理</t>
  </si>
  <si>
    <t>柯莹莹</t>
  </si>
  <si>
    <t>2142030100904</t>
  </si>
  <si>
    <t>十堰市救助管理站</t>
  </si>
  <si>
    <t>22财务会计</t>
  </si>
  <si>
    <t>马鹨</t>
  </si>
  <si>
    <t>2142030103918</t>
  </si>
  <si>
    <t>十堰市殡葬管理所</t>
  </si>
  <si>
    <t>23会计</t>
  </si>
  <si>
    <t>王垚</t>
  </si>
  <si>
    <t>2142030104220</t>
  </si>
  <si>
    <t>十堰市儿童福利院</t>
  </si>
  <si>
    <t>24康教部特教老师</t>
  </si>
  <si>
    <t>李洁</t>
  </si>
  <si>
    <t>2142030104820</t>
  </si>
  <si>
    <t>十堰市社会福利院</t>
  </si>
  <si>
    <t>25财务管理</t>
  </si>
  <si>
    <t>赵明月</t>
  </si>
  <si>
    <t>2142030103417</t>
  </si>
  <si>
    <t>十堰广播电视台</t>
  </si>
  <si>
    <t>26全媒体记者</t>
  </si>
  <si>
    <t>封宇</t>
  </si>
  <si>
    <t>2142030102818</t>
  </si>
  <si>
    <t>上官郧哲</t>
  </si>
  <si>
    <t>2142030101422</t>
  </si>
  <si>
    <t>27融媒体技术</t>
  </si>
  <si>
    <t>李亚光</t>
  </si>
  <si>
    <t>2142030100803</t>
  </si>
  <si>
    <t>29新媒体网络编辑产品运营</t>
  </si>
  <si>
    <t>王雅琳</t>
  </si>
  <si>
    <t>2142030104121</t>
  </si>
  <si>
    <t>管晓媛</t>
  </si>
  <si>
    <t>1142030100116</t>
  </si>
  <si>
    <t>30人力资源</t>
  </si>
  <si>
    <t>明安晓</t>
  </si>
  <si>
    <t>3142030104429</t>
  </si>
  <si>
    <t>十堰市四方山广播电视发射台</t>
  </si>
  <si>
    <t>31机务员</t>
  </si>
  <si>
    <t>王怡然</t>
  </si>
  <si>
    <t>2142030101606</t>
  </si>
  <si>
    <t>32财务</t>
  </si>
  <si>
    <t>陈立乾</t>
  </si>
  <si>
    <t>3142030104409</t>
  </si>
  <si>
    <t>十堰市福泉山广播电视发射台</t>
  </si>
  <si>
    <t>33机务员1</t>
  </si>
  <si>
    <t>曾华宇</t>
  </si>
  <si>
    <t>3142030104405</t>
  </si>
  <si>
    <t>34机务员2</t>
  </si>
  <si>
    <t>叶姿</t>
  </si>
  <si>
    <t>2142030103516</t>
  </si>
  <si>
    <t>湖北工业职业技术学院</t>
  </si>
  <si>
    <t>35德语教师</t>
  </si>
  <si>
    <t>田圻</t>
  </si>
  <si>
    <t>2142030103310</t>
  </si>
  <si>
    <t>36智能工程教师</t>
  </si>
  <si>
    <t>金隽鹏</t>
  </si>
  <si>
    <t>2142030102917</t>
  </si>
  <si>
    <t>37首饰设计与工艺教师</t>
  </si>
  <si>
    <t>杜胜兰</t>
  </si>
  <si>
    <t>2142030103702</t>
  </si>
  <si>
    <t>十堰市劳动就业训练中心</t>
  </si>
  <si>
    <t>38创业教师</t>
  </si>
  <si>
    <t>胡森森</t>
  </si>
  <si>
    <t>2142030102211</t>
  </si>
  <si>
    <t>十堰市教育局所属学校（含东风分局所属学校）</t>
  </si>
  <si>
    <t>40财务会计</t>
  </si>
  <si>
    <t>徐道宇</t>
  </si>
  <si>
    <t>2142030101511</t>
  </si>
  <si>
    <t>潘理理</t>
  </si>
  <si>
    <t>2142030101313</t>
  </si>
  <si>
    <t>杨雪</t>
  </si>
  <si>
    <t>2142030102026</t>
  </si>
  <si>
    <t>冯泽旭</t>
  </si>
  <si>
    <t>2142030103429</t>
  </si>
  <si>
    <t>汪茜</t>
  </si>
  <si>
    <t>2142030101213</t>
  </si>
  <si>
    <t>鄢景涵</t>
  </si>
  <si>
    <t>2142030100712</t>
  </si>
  <si>
    <t>张紫辉</t>
  </si>
  <si>
    <t>2142030103408</t>
  </si>
  <si>
    <t>方心怡</t>
  </si>
  <si>
    <t>2142030101905</t>
  </si>
  <si>
    <t>陶怡</t>
  </si>
  <si>
    <t>2142030102714</t>
  </si>
  <si>
    <t>闫朋波</t>
  </si>
  <si>
    <t>2142030101911</t>
  </si>
  <si>
    <t>胡双双</t>
  </si>
  <si>
    <t>2142030103226</t>
  </si>
  <si>
    <t>陈秋萍</t>
  </si>
  <si>
    <t>2142030104213</t>
  </si>
  <si>
    <t>结构化面试</t>
  </si>
  <si>
    <t>专业技能测试</t>
  </si>
  <si>
    <t>李云佼</t>
  </si>
  <si>
    <t>2142030104206</t>
  </si>
  <si>
    <t>28主持人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</si>
</sst>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[Red]0.0000"/>
    <numFmt numFmtId="177" formatCode="0.00;[Red]0.00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name val="Arial"/>
      <family val="2"/>
    </font>
    <font>
      <sz val="14"/>
      <name val="黑体"/>
      <family val="3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Q8" sqref="Q8"/>
    </sheetView>
  </sheetViews>
  <sheetFormatPr defaultColWidth="9.140625" defaultRowHeight="12.75"/>
  <cols>
    <col min="1" max="1" width="4.140625" style="2" customWidth="1"/>
    <col min="2" max="2" width="9.140625" style="2" customWidth="1"/>
    <col min="3" max="3" width="15.8515625" style="2" customWidth="1"/>
    <col min="4" max="6" width="8.00390625" style="2" hidden="1" customWidth="1"/>
    <col min="7" max="7" width="11.00390625" style="3" hidden="1" customWidth="1"/>
    <col min="8" max="8" width="11.421875" style="3" hidden="1" customWidth="1"/>
    <col min="9" max="9" width="14.421875" style="4" hidden="1" customWidth="1"/>
    <col min="10" max="11" width="13.421875" style="4" hidden="1" customWidth="1"/>
    <col min="12" max="12" width="15.00390625" style="4" hidden="1" customWidth="1"/>
    <col min="13" max="13" width="17.140625" style="4" hidden="1" customWidth="1"/>
    <col min="14" max="14" width="9.57421875" style="4" customWidth="1"/>
    <col min="15" max="15" width="10.140625" style="4" customWidth="1"/>
    <col min="16" max="16" width="7.140625" style="4" customWidth="1"/>
    <col min="17" max="17" width="16.00390625" style="2" customWidth="1"/>
    <col min="18" max="18" width="16.421875" style="2" customWidth="1"/>
    <col min="19" max="16384" width="9.140625" style="1" customWidth="1"/>
  </cols>
  <sheetData>
    <row r="1" spans="1:19" ht="4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7"/>
    </row>
    <row r="2" spans="1:19" s="12" customFormat="1" ht="36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5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4" t="s">
        <v>17</v>
      </c>
      <c r="R2" s="14" t="s">
        <v>18</v>
      </c>
      <c r="S2" s="14" t="s">
        <v>19</v>
      </c>
    </row>
    <row r="3" spans="1:19" ht="27.75" customHeight="1">
      <c r="A3" s="7">
        <v>1</v>
      </c>
      <c r="B3" s="7" t="s">
        <v>20</v>
      </c>
      <c r="C3" s="7" t="s">
        <v>21</v>
      </c>
      <c r="D3" s="7">
        <v>88.5</v>
      </c>
      <c r="E3" s="7">
        <v>106.3</v>
      </c>
      <c r="F3" s="7">
        <v>194.8</v>
      </c>
      <c r="G3" s="8">
        <f>D3/3</f>
        <v>29.5</v>
      </c>
      <c r="H3" s="8">
        <f>E3/3</f>
        <v>35.43333333333333</v>
      </c>
      <c r="I3" s="4">
        <f>G3+H3</f>
        <v>64.93333333333334</v>
      </c>
      <c r="J3" s="10"/>
      <c r="K3" s="10"/>
      <c r="L3" s="10">
        <f>I3+J3+K3</f>
        <v>64.93333333333334</v>
      </c>
      <c r="M3" s="10">
        <f>L3*0.7</f>
        <v>45.45333333333333</v>
      </c>
      <c r="N3" s="10">
        <v>88</v>
      </c>
      <c r="O3" s="10">
        <f>N3*0.3</f>
        <v>26.4</v>
      </c>
      <c r="P3" s="10">
        <f>M3+O3</f>
        <v>71.85333333333332</v>
      </c>
      <c r="Q3" s="18" t="s">
        <v>22</v>
      </c>
      <c r="R3" s="18" t="s">
        <v>23</v>
      </c>
      <c r="S3" s="11" t="s">
        <v>24</v>
      </c>
    </row>
    <row r="4" spans="1:19" ht="27.75" customHeight="1">
      <c r="A4" s="7">
        <v>2</v>
      </c>
      <c r="B4" s="7" t="s">
        <v>25</v>
      </c>
      <c r="C4" s="7" t="s">
        <v>26</v>
      </c>
      <c r="D4" s="7">
        <v>81</v>
      </c>
      <c r="E4" s="7">
        <v>72.9</v>
      </c>
      <c r="F4" s="7">
        <v>153.9</v>
      </c>
      <c r="G4" s="8">
        <f>D4/3</f>
        <v>27</v>
      </c>
      <c r="H4" s="8">
        <f>E4/3</f>
        <v>24.3</v>
      </c>
      <c r="I4" s="4">
        <f>G4+H4</f>
        <v>51.3</v>
      </c>
      <c r="J4" s="10"/>
      <c r="K4" s="10"/>
      <c r="L4" s="10">
        <f>I4+J4+K4</f>
        <v>51.3</v>
      </c>
      <c r="M4" s="10">
        <f>L4*0.7</f>
        <v>35.91</v>
      </c>
      <c r="N4" s="10">
        <v>86</v>
      </c>
      <c r="O4" s="10">
        <f>N4*0.3</f>
        <v>25.8</v>
      </c>
      <c r="P4" s="10">
        <f>M4+O4</f>
        <v>61.709999999999994</v>
      </c>
      <c r="Q4" s="18" t="s">
        <v>22</v>
      </c>
      <c r="R4" s="18" t="s">
        <v>27</v>
      </c>
      <c r="S4" s="11" t="s">
        <v>24</v>
      </c>
    </row>
    <row r="5" spans="1:19" ht="27.75" customHeight="1">
      <c r="A5" s="7">
        <v>3</v>
      </c>
      <c r="B5" s="7" t="s">
        <v>28</v>
      </c>
      <c r="C5" s="7" t="s">
        <v>29</v>
      </c>
      <c r="D5" s="7">
        <v>87.5</v>
      </c>
      <c r="E5" s="7">
        <v>67.5</v>
      </c>
      <c r="F5" s="7">
        <v>155</v>
      </c>
      <c r="G5" s="8">
        <f>D5/3</f>
        <v>29.166666666666668</v>
      </c>
      <c r="H5" s="8">
        <f>E5/3</f>
        <v>22.5</v>
      </c>
      <c r="I5" s="4">
        <f>G5+H5</f>
        <v>51.66666666666667</v>
      </c>
      <c r="J5" s="10"/>
      <c r="K5" s="10"/>
      <c r="L5" s="10">
        <f>I5+J5+K5</f>
        <v>51.66666666666667</v>
      </c>
      <c r="M5" s="10">
        <f>L5*0.7</f>
        <v>36.166666666666664</v>
      </c>
      <c r="N5" s="10">
        <v>89.2</v>
      </c>
      <c r="O5" s="10">
        <f>N5*0.3</f>
        <v>26.76</v>
      </c>
      <c r="P5" s="10">
        <f>M5+O5</f>
        <v>62.92666666666666</v>
      </c>
      <c r="Q5" s="18" t="s">
        <v>22</v>
      </c>
      <c r="R5" s="18" t="s">
        <v>30</v>
      </c>
      <c r="S5" s="11" t="s">
        <v>24</v>
      </c>
    </row>
    <row r="6" spans="1:19" ht="27.75" customHeight="1">
      <c r="A6" s="7">
        <v>4</v>
      </c>
      <c r="B6" s="7" t="s">
        <v>31</v>
      </c>
      <c r="C6" s="7" t="s">
        <v>32</v>
      </c>
      <c r="D6" s="7">
        <v>70.5</v>
      </c>
      <c r="E6" s="7">
        <v>93.3</v>
      </c>
      <c r="F6" s="7">
        <v>163.8</v>
      </c>
      <c r="G6" s="8">
        <f>D6/3</f>
        <v>23.5</v>
      </c>
      <c r="H6" s="8">
        <f>E6/3</f>
        <v>31.099999999999998</v>
      </c>
      <c r="I6" s="4">
        <f>G6+H6</f>
        <v>54.599999999999994</v>
      </c>
      <c r="J6" s="10"/>
      <c r="K6" s="10"/>
      <c r="L6" s="10">
        <f>I6+J6+K6</f>
        <v>54.599999999999994</v>
      </c>
      <c r="M6" s="10">
        <f>L6*0.7</f>
        <v>38.21999999999999</v>
      </c>
      <c r="N6" s="10">
        <v>85.8</v>
      </c>
      <c r="O6" s="10">
        <f>N6*0.3</f>
        <v>25.74</v>
      </c>
      <c r="P6" s="10">
        <f>M6+O6</f>
        <v>63.959999999999994</v>
      </c>
      <c r="Q6" s="18" t="s">
        <v>22</v>
      </c>
      <c r="R6" s="18" t="s">
        <v>33</v>
      </c>
      <c r="S6" s="11" t="s">
        <v>24</v>
      </c>
    </row>
    <row r="7" spans="1:19" ht="27.75" customHeight="1">
      <c r="A7" s="7">
        <v>5</v>
      </c>
      <c r="B7" s="7" t="s">
        <v>34</v>
      </c>
      <c r="C7" s="7" t="s">
        <v>35</v>
      </c>
      <c r="D7" s="7">
        <v>74</v>
      </c>
      <c r="E7" s="7">
        <v>107.4</v>
      </c>
      <c r="F7" s="7">
        <v>181.4</v>
      </c>
      <c r="G7" s="8">
        <f>D7/3</f>
        <v>24.666666666666668</v>
      </c>
      <c r="H7" s="8">
        <f>E7/3</f>
        <v>35.800000000000004</v>
      </c>
      <c r="I7" s="4">
        <f>G7+H7</f>
        <v>60.46666666666667</v>
      </c>
      <c r="J7" s="10"/>
      <c r="K7" s="10"/>
      <c r="L7" s="10">
        <f>I7+J7+K7</f>
        <v>60.46666666666667</v>
      </c>
      <c r="M7" s="10">
        <f>L7*0.5</f>
        <v>30.233333333333334</v>
      </c>
      <c r="N7" s="10">
        <v>82</v>
      </c>
      <c r="O7" s="10">
        <f>N7*0.5</f>
        <v>41</v>
      </c>
      <c r="P7" s="10">
        <f>M7+O7</f>
        <v>71.23333333333333</v>
      </c>
      <c r="Q7" s="18" t="s">
        <v>36</v>
      </c>
      <c r="R7" s="18" t="s">
        <v>37</v>
      </c>
      <c r="S7" s="11" t="s">
        <v>24</v>
      </c>
    </row>
    <row r="8" spans="1:19" ht="27.75" customHeight="1">
      <c r="A8" s="7">
        <v>6</v>
      </c>
      <c r="B8" s="7" t="s">
        <v>38</v>
      </c>
      <c r="C8" s="7" t="s">
        <v>39</v>
      </c>
      <c r="D8" s="7">
        <v>72</v>
      </c>
      <c r="E8" s="7">
        <v>64.5</v>
      </c>
      <c r="F8" s="7">
        <v>136.5</v>
      </c>
      <c r="G8" s="8">
        <f>D8/3</f>
        <v>24</v>
      </c>
      <c r="H8" s="8">
        <f>E8/3</f>
        <v>21.5</v>
      </c>
      <c r="I8" s="4">
        <f>G8+H8</f>
        <v>45.5</v>
      </c>
      <c r="J8" s="10"/>
      <c r="K8" s="10"/>
      <c r="L8" s="10">
        <f>I8+J8+K8</f>
        <v>45.5</v>
      </c>
      <c r="M8" s="10">
        <f>L8*0.5</f>
        <v>22.75</v>
      </c>
      <c r="N8" s="10">
        <v>50</v>
      </c>
      <c r="O8" s="10">
        <f>N8*0.5</f>
        <v>25</v>
      </c>
      <c r="P8" s="10">
        <f>M8+O8</f>
        <v>47.75</v>
      </c>
      <c r="Q8" s="18" t="s">
        <v>36</v>
      </c>
      <c r="R8" s="18" t="s">
        <v>40</v>
      </c>
      <c r="S8" s="11" t="s">
        <v>24</v>
      </c>
    </row>
    <row r="9" spans="1:19" ht="27.75" customHeight="1">
      <c r="A9" s="7">
        <v>7</v>
      </c>
      <c r="B9" s="7" t="s">
        <v>41</v>
      </c>
      <c r="C9" s="7" t="s">
        <v>42</v>
      </c>
      <c r="D9" s="7">
        <v>68.5</v>
      </c>
      <c r="E9" s="7">
        <v>82.2</v>
      </c>
      <c r="F9" s="7">
        <v>150.7</v>
      </c>
      <c r="G9" s="8">
        <f>D9/3</f>
        <v>22.833333333333332</v>
      </c>
      <c r="H9" s="8">
        <f>E9/3</f>
        <v>27.400000000000002</v>
      </c>
      <c r="I9" s="4">
        <f>G9+H9</f>
        <v>50.233333333333334</v>
      </c>
      <c r="J9" s="10"/>
      <c r="K9" s="10"/>
      <c r="L9" s="10">
        <f>I9+J9+K9</f>
        <v>50.233333333333334</v>
      </c>
      <c r="M9" s="10">
        <f>L9*0.5</f>
        <v>25.116666666666667</v>
      </c>
      <c r="N9" s="10">
        <v>87.4</v>
      </c>
      <c r="O9" s="10">
        <f>N9*0.5</f>
        <v>43.7</v>
      </c>
      <c r="P9" s="10">
        <f>M9+O9</f>
        <v>68.81666666666666</v>
      </c>
      <c r="Q9" s="18" t="s">
        <v>36</v>
      </c>
      <c r="R9" s="18" t="s">
        <v>43</v>
      </c>
      <c r="S9" s="11" t="s">
        <v>24</v>
      </c>
    </row>
    <row r="10" spans="1:19" ht="27.75" customHeight="1">
      <c r="A10" s="7">
        <v>8</v>
      </c>
      <c r="B10" s="7" t="s">
        <v>44</v>
      </c>
      <c r="C10" s="7" t="s">
        <v>45</v>
      </c>
      <c r="D10" s="7">
        <v>78</v>
      </c>
      <c r="E10" s="7">
        <v>83.3</v>
      </c>
      <c r="F10" s="7">
        <v>161.3</v>
      </c>
      <c r="G10" s="8">
        <f>D10/3</f>
        <v>26</v>
      </c>
      <c r="H10" s="8">
        <f>E10/3</f>
        <v>27.766666666666666</v>
      </c>
      <c r="I10" s="4">
        <f>G10+H10</f>
        <v>53.766666666666666</v>
      </c>
      <c r="J10" s="10"/>
      <c r="K10" s="10"/>
      <c r="L10" s="10">
        <f>I10+J10+K10</f>
        <v>53.766666666666666</v>
      </c>
      <c r="M10" s="10">
        <f>L10*0.5</f>
        <v>26.883333333333333</v>
      </c>
      <c r="N10" s="10">
        <v>81.6</v>
      </c>
      <c r="O10" s="10">
        <f>N10*0.5</f>
        <v>40.8</v>
      </c>
      <c r="P10" s="10">
        <f>M10+O10</f>
        <v>67.68333333333334</v>
      </c>
      <c r="Q10" s="18" t="s">
        <v>36</v>
      </c>
      <c r="R10" s="18" t="s">
        <v>43</v>
      </c>
      <c r="S10" s="11" t="s">
        <v>24</v>
      </c>
    </row>
    <row r="11" spans="1:19" ht="27.75" customHeight="1">
      <c r="A11" s="7">
        <v>9</v>
      </c>
      <c r="B11" s="7" t="s">
        <v>46</v>
      </c>
      <c r="C11" s="7" t="s">
        <v>47</v>
      </c>
      <c r="D11" s="7">
        <v>93.5</v>
      </c>
      <c r="E11" s="7">
        <v>97.5</v>
      </c>
      <c r="F11" s="7">
        <v>191</v>
      </c>
      <c r="G11" s="8">
        <f>D11/3</f>
        <v>31.166666666666668</v>
      </c>
      <c r="H11" s="8">
        <f>E11/3</f>
        <v>32.5</v>
      </c>
      <c r="I11" s="4">
        <f>G11+H11</f>
        <v>63.66666666666667</v>
      </c>
      <c r="J11" s="10"/>
      <c r="K11" s="10"/>
      <c r="L11" s="10">
        <f>I11+J11+K11</f>
        <v>63.66666666666667</v>
      </c>
      <c r="M11" s="10">
        <f>L11*0.5</f>
        <v>31.833333333333336</v>
      </c>
      <c r="N11" s="10">
        <v>82</v>
      </c>
      <c r="O11" s="10">
        <f>N11*0.5</f>
        <v>41</v>
      </c>
      <c r="P11" s="10">
        <f>M11+O11</f>
        <v>72.83333333333334</v>
      </c>
      <c r="Q11" s="18" t="s">
        <v>36</v>
      </c>
      <c r="R11" s="18" t="s">
        <v>48</v>
      </c>
      <c r="S11" s="11" t="s">
        <v>24</v>
      </c>
    </row>
    <row r="12" spans="1:19" ht="27.75" customHeight="1">
      <c r="A12" s="7">
        <v>10</v>
      </c>
      <c r="B12" s="7" t="s">
        <v>49</v>
      </c>
      <c r="C12" s="7" t="s">
        <v>50</v>
      </c>
      <c r="D12" s="7">
        <v>91.5</v>
      </c>
      <c r="E12" s="7">
        <v>93.8</v>
      </c>
      <c r="F12" s="7">
        <v>185.3</v>
      </c>
      <c r="G12" s="8">
        <f>D12/3</f>
        <v>30.5</v>
      </c>
      <c r="H12" s="8">
        <f>E12/3</f>
        <v>31.266666666666666</v>
      </c>
      <c r="I12" s="4">
        <f>G12+H12</f>
        <v>61.766666666666666</v>
      </c>
      <c r="J12" s="10"/>
      <c r="K12" s="10"/>
      <c r="L12" s="10">
        <f>I12+J12+K12</f>
        <v>61.766666666666666</v>
      </c>
      <c r="M12" s="10">
        <f>L12*0.7</f>
        <v>43.236666666666665</v>
      </c>
      <c r="N12" s="10">
        <v>85</v>
      </c>
      <c r="O12" s="10">
        <f>N12*0.3</f>
        <v>25.5</v>
      </c>
      <c r="P12" s="10">
        <f>M12+O12</f>
        <v>68.73666666666666</v>
      </c>
      <c r="Q12" s="18" t="s">
        <v>51</v>
      </c>
      <c r="R12" s="18" t="s">
        <v>52</v>
      </c>
      <c r="S12" s="11" t="s">
        <v>24</v>
      </c>
    </row>
    <row r="13" spans="1:19" ht="27.75" customHeight="1">
      <c r="A13" s="7">
        <v>11</v>
      </c>
      <c r="B13" s="7" t="s">
        <v>53</v>
      </c>
      <c r="C13" s="7" t="s">
        <v>54</v>
      </c>
      <c r="D13" s="7">
        <v>95</v>
      </c>
      <c r="E13" s="7">
        <v>89.5</v>
      </c>
      <c r="F13" s="7">
        <v>184.5</v>
      </c>
      <c r="G13" s="8">
        <f>D13/3</f>
        <v>31.666666666666668</v>
      </c>
      <c r="H13" s="8">
        <f>E13/3</f>
        <v>29.833333333333332</v>
      </c>
      <c r="I13" s="4">
        <f>G13+H13</f>
        <v>61.5</v>
      </c>
      <c r="J13" s="10"/>
      <c r="K13" s="10">
        <v>5</v>
      </c>
      <c r="L13" s="10">
        <f>I13+J13+K13</f>
        <v>66.5</v>
      </c>
      <c r="M13" s="10">
        <f>L13*0.5</f>
        <v>33.25</v>
      </c>
      <c r="N13" s="10">
        <v>83.4</v>
      </c>
      <c r="O13" s="10">
        <f>N13*0.5</f>
        <v>41.7</v>
      </c>
      <c r="P13" s="10">
        <f>M13+O13</f>
        <v>74.95</v>
      </c>
      <c r="Q13" s="18" t="s">
        <v>55</v>
      </c>
      <c r="R13" s="18" t="s">
        <v>56</v>
      </c>
      <c r="S13" s="11" t="s">
        <v>24</v>
      </c>
    </row>
    <row r="14" spans="1:19" ht="27.75" customHeight="1">
      <c r="A14" s="7">
        <v>12</v>
      </c>
      <c r="B14" s="7" t="s">
        <v>57</v>
      </c>
      <c r="C14" s="7" t="s">
        <v>58</v>
      </c>
      <c r="D14" s="7">
        <v>91</v>
      </c>
      <c r="E14" s="7">
        <v>94</v>
      </c>
      <c r="F14" s="7">
        <v>185</v>
      </c>
      <c r="G14" s="8">
        <f>D14/3</f>
        <v>30.333333333333332</v>
      </c>
      <c r="H14" s="8">
        <f>E14/3</f>
        <v>31.333333333333332</v>
      </c>
      <c r="I14" s="4">
        <f>G14+H14</f>
        <v>61.666666666666664</v>
      </c>
      <c r="J14" s="10"/>
      <c r="K14" s="10"/>
      <c r="L14" s="10">
        <f>I14+J14+K14</f>
        <v>61.666666666666664</v>
      </c>
      <c r="M14" s="10">
        <f>L14*0.5</f>
        <v>30.833333333333332</v>
      </c>
      <c r="N14" s="10">
        <v>87.8</v>
      </c>
      <c r="O14" s="10">
        <f>N14*0.5</f>
        <v>43.9</v>
      </c>
      <c r="P14" s="10">
        <f>M14+O14</f>
        <v>74.73333333333333</v>
      </c>
      <c r="Q14" s="18" t="s">
        <v>59</v>
      </c>
      <c r="R14" s="18" t="s">
        <v>60</v>
      </c>
      <c r="S14" s="11" t="s">
        <v>24</v>
      </c>
    </row>
    <row r="15" spans="1:19" ht="27.75" customHeight="1">
      <c r="A15" s="7">
        <v>13</v>
      </c>
      <c r="B15" s="7" t="s">
        <v>61</v>
      </c>
      <c r="C15" s="7" t="s">
        <v>62</v>
      </c>
      <c r="D15" s="7">
        <v>88.5</v>
      </c>
      <c r="E15" s="7">
        <v>88</v>
      </c>
      <c r="F15" s="7">
        <v>176.5</v>
      </c>
      <c r="G15" s="8">
        <f>D15/3</f>
        <v>29.5</v>
      </c>
      <c r="H15" s="8">
        <f>E15/3</f>
        <v>29.333333333333332</v>
      </c>
      <c r="I15" s="4">
        <f>G15+H15</f>
        <v>58.83333333333333</v>
      </c>
      <c r="J15" s="10"/>
      <c r="K15" s="10"/>
      <c r="L15" s="10">
        <f>I15+J15+K15</f>
        <v>58.83333333333333</v>
      </c>
      <c r="M15" s="10">
        <f>L15*0.5</f>
        <v>29.416666666666664</v>
      </c>
      <c r="N15" s="10">
        <v>83.8</v>
      </c>
      <c r="O15" s="10">
        <f>N15*0.5</f>
        <v>41.9</v>
      </c>
      <c r="P15" s="10">
        <f>M15+O15</f>
        <v>71.31666666666666</v>
      </c>
      <c r="Q15" s="18" t="s">
        <v>63</v>
      </c>
      <c r="R15" s="18" t="s">
        <v>64</v>
      </c>
      <c r="S15" s="11" t="s">
        <v>24</v>
      </c>
    </row>
    <row r="16" spans="1:19" ht="27.75" customHeight="1">
      <c r="A16" s="7">
        <v>14</v>
      </c>
      <c r="B16" s="7" t="s">
        <v>65</v>
      </c>
      <c r="C16" s="7" t="s">
        <v>66</v>
      </c>
      <c r="D16" s="7">
        <v>97</v>
      </c>
      <c r="E16" s="7">
        <v>90</v>
      </c>
      <c r="F16" s="7">
        <v>187</v>
      </c>
      <c r="G16" s="8">
        <f>D16/3</f>
        <v>32.333333333333336</v>
      </c>
      <c r="H16" s="8">
        <f>E16/3</f>
        <v>30</v>
      </c>
      <c r="I16" s="4">
        <f>G16+H16</f>
        <v>62.333333333333336</v>
      </c>
      <c r="J16" s="10"/>
      <c r="K16" s="10"/>
      <c r="L16" s="10">
        <f>I16+J16+K16</f>
        <v>62.333333333333336</v>
      </c>
      <c r="M16" s="10">
        <f>L16*0.5</f>
        <v>31.166666666666668</v>
      </c>
      <c r="N16" s="10">
        <v>87.6</v>
      </c>
      <c r="O16" s="10">
        <f>N16*0.5</f>
        <v>43.8</v>
      </c>
      <c r="P16" s="10">
        <f>M16+O16</f>
        <v>74.96666666666667</v>
      </c>
      <c r="Q16" s="18" t="s">
        <v>67</v>
      </c>
      <c r="R16" s="18" t="s">
        <v>68</v>
      </c>
      <c r="S16" s="11" t="s">
        <v>24</v>
      </c>
    </row>
    <row r="17" spans="1:19" ht="27.75" customHeight="1">
      <c r="A17" s="7">
        <v>15</v>
      </c>
      <c r="B17" s="7" t="s">
        <v>69</v>
      </c>
      <c r="C17" s="7" t="s">
        <v>70</v>
      </c>
      <c r="D17" s="7">
        <v>100.5</v>
      </c>
      <c r="E17" s="7">
        <v>101.5</v>
      </c>
      <c r="F17" s="7">
        <v>202</v>
      </c>
      <c r="G17" s="8">
        <f>D17/3</f>
        <v>33.5</v>
      </c>
      <c r="H17" s="8">
        <f>E17/3</f>
        <v>33.833333333333336</v>
      </c>
      <c r="I17" s="4">
        <f>G17+H17</f>
        <v>67.33333333333334</v>
      </c>
      <c r="J17" s="10"/>
      <c r="K17" s="10"/>
      <c r="L17" s="10">
        <f>I17+J17+K17</f>
        <v>67.33333333333334</v>
      </c>
      <c r="M17" s="10">
        <f>L17*0.5</f>
        <v>33.66666666666667</v>
      </c>
      <c r="N17" s="10">
        <v>87.4</v>
      </c>
      <c r="O17" s="10">
        <f>N17*0.5</f>
        <v>43.7</v>
      </c>
      <c r="P17" s="10">
        <f>M17+O17</f>
        <v>77.36666666666667</v>
      </c>
      <c r="Q17" s="18" t="s">
        <v>71</v>
      </c>
      <c r="R17" s="18" t="s">
        <v>72</v>
      </c>
      <c r="S17" s="11" t="s">
        <v>24</v>
      </c>
    </row>
    <row r="18" spans="1:19" ht="27.75" customHeight="1">
      <c r="A18" s="7">
        <v>16</v>
      </c>
      <c r="B18" s="7" t="s">
        <v>73</v>
      </c>
      <c r="C18" s="7" t="s">
        <v>74</v>
      </c>
      <c r="D18" s="7">
        <v>93</v>
      </c>
      <c r="E18" s="7">
        <v>100</v>
      </c>
      <c r="F18" s="7">
        <v>193</v>
      </c>
      <c r="G18" s="8">
        <f>D18/3</f>
        <v>31</v>
      </c>
      <c r="H18" s="8">
        <f>E18/3</f>
        <v>33.333333333333336</v>
      </c>
      <c r="I18" s="4">
        <f>G18+H18</f>
        <v>64.33333333333334</v>
      </c>
      <c r="J18" s="10">
        <v>5</v>
      </c>
      <c r="K18" s="10"/>
      <c r="L18" s="10">
        <f>I18+J18+K18</f>
        <v>69.33333333333334</v>
      </c>
      <c r="M18" s="10">
        <f>L18*0.4</f>
        <v>27.733333333333338</v>
      </c>
      <c r="N18" s="10">
        <v>87.8</v>
      </c>
      <c r="O18" s="10">
        <f>N18*0.6</f>
        <v>52.68</v>
      </c>
      <c r="P18" s="10">
        <f>M18+O18</f>
        <v>80.41333333333334</v>
      </c>
      <c r="Q18" s="18" t="s">
        <v>75</v>
      </c>
      <c r="R18" s="18" t="s">
        <v>76</v>
      </c>
      <c r="S18" s="11" t="s">
        <v>24</v>
      </c>
    </row>
    <row r="19" spans="1:19" ht="27.75" customHeight="1">
      <c r="A19" s="7">
        <v>17</v>
      </c>
      <c r="B19" s="7" t="s">
        <v>77</v>
      </c>
      <c r="C19" s="7" t="s">
        <v>78</v>
      </c>
      <c r="D19" s="7">
        <v>98.5</v>
      </c>
      <c r="E19" s="7">
        <v>105</v>
      </c>
      <c r="F19" s="7">
        <v>203.5</v>
      </c>
      <c r="G19" s="8">
        <f aca="true" t="shared" si="0" ref="G19:G31">D19/3</f>
        <v>32.833333333333336</v>
      </c>
      <c r="H19" s="8">
        <f aca="true" t="shared" si="1" ref="H19:H31">E19/3</f>
        <v>35</v>
      </c>
      <c r="I19" s="4">
        <f aca="true" t="shared" si="2" ref="I19:I31">G19+H19</f>
        <v>67.83333333333334</v>
      </c>
      <c r="J19" s="10">
        <v>5</v>
      </c>
      <c r="K19" s="10"/>
      <c r="L19" s="10">
        <f aca="true" t="shared" si="3" ref="L19:L31">I19+J19+K19</f>
        <v>72.83333333333334</v>
      </c>
      <c r="M19" s="10">
        <f>L19*0.4</f>
        <v>29.13333333333334</v>
      </c>
      <c r="N19" s="10">
        <v>83.2</v>
      </c>
      <c r="O19" s="10">
        <f>N19*0.6</f>
        <v>49.92</v>
      </c>
      <c r="P19" s="10">
        <f aca="true" t="shared" si="4" ref="P19:P31">M19+O19</f>
        <v>79.05333333333334</v>
      </c>
      <c r="Q19" s="18" t="s">
        <v>75</v>
      </c>
      <c r="R19" s="18" t="s">
        <v>76</v>
      </c>
      <c r="S19" s="11" t="s">
        <v>24</v>
      </c>
    </row>
    <row r="20" spans="1:19" ht="27.75" customHeight="1">
      <c r="A20" s="7">
        <v>18</v>
      </c>
      <c r="B20" s="7" t="s">
        <v>79</v>
      </c>
      <c r="C20" s="7" t="s">
        <v>80</v>
      </c>
      <c r="D20" s="7">
        <v>75.5</v>
      </c>
      <c r="E20" s="7">
        <v>81</v>
      </c>
      <c r="F20" s="7">
        <v>156.5</v>
      </c>
      <c r="G20" s="8">
        <f t="shared" si="0"/>
        <v>25.166666666666668</v>
      </c>
      <c r="H20" s="8">
        <f t="shared" si="1"/>
        <v>27</v>
      </c>
      <c r="I20" s="4">
        <f t="shared" si="2"/>
        <v>52.16666666666667</v>
      </c>
      <c r="J20" s="10"/>
      <c r="K20" s="10"/>
      <c r="L20" s="10">
        <f t="shared" si="3"/>
        <v>52.16666666666667</v>
      </c>
      <c r="M20" s="10">
        <f>L20*0.4</f>
        <v>20.86666666666667</v>
      </c>
      <c r="N20" s="10">
        <v>83.4</v>
      </c>
      <c r="O20" s="10">
        <f>N20*0.6</f>
        <v>50.04</v>
      </c>
      <c r="P20" s="10">
        <f t="shared" si="4"/>
        <v>70.90666666666667</v>
      </c>
      <c r="Q20" s="18" t="s">
        <v>75</v>
      </c>
      <c r="R20" s="18" t="s">
        <v>81</v>
      </c>
      <c r="S20" s="11" t="s">
        <v>24</v>
      </c>
    </row>
    <row r="21" spans="1:19" ht="27.75" customHeight="1">
      <c r="A21" s="7">
        <v>19</v>
      </c>
      <c r="B21" s="7" t="s">
        <v>82</v>
      </c>
      <c r="C21" s="7" t="s">
        <v>83</v>
      </c>
      <c r="D21" s="7">
        <v>94</v>
      </c>
      <c r="E21" s="7">
        <v>105</v>
      </c>
      <c r="F21" s="7">
        <v>199</v>
      </c>
      <c r="G21" s="8">
        <f t="shared" si="0"/>
        <v>31.333333333333332</v>
      </c>
      <c r="H21" s="8">
        <f t="shared" si="1"/>
        <v>35</v>
      </c>
      <c r="I21" s="4">
        <f t="shared" si="2"/>
        <v>66.33333333333333</v>
      </c>
      <c r="J21" s="10"/>
      <c r="K21" s="10"/>
      <c r="L21" s="10">
        <f t="shared" si="3"/>
        <v>66.33333333333333</v>
      </c>
      <c r="M21" s="10">
        <f>L21*0.4</f>
        <v>26.53333333333333</v>
      </c>
      <c r="N21" s="10">
        <v>88</v>
      </c>
      <c r="O21" s="10">
        <f>N21*0.6</f>
        <v>52.8</v>
      </c>
      <c r="P21" s="10">
        <f t="shared" si="4"/>
        <v>79.33333333333333</v>
      </c>
      <c r="Q21" s="18" t="s">
        <v>75</v>
      </c>
      <c r="R21" s="18" t="s">
        <v>84</v>
      </c>
      <c r="S21" s="11" t="s">
        <v>24</v>
      </c>
    </row>
    <row r="22" spans="1:19" ht="27.75" customHeight="1">
      <c r="A22" s="7">
        <v>20</v>
      </c>
      <c r="B22" s="7" t="s">
        <v>85</v>
      </c>
      <c r="C22" s="7" t="s">
        <v>86</v>
      </c>
      <c r="D22" s="7">
        <v>86</v>
      </c>
      <c r="E22" s="7">
        <v>96.5</v>
      </c>
      <c r="F22" s="7">
        <v>182.5</v>
      </c>
      <c r="G22" s="8">
        <f t="shared" si="0"/>
        <v>28.666666666666668</v>
      </c>
      <c r="H22" s="8">
        <f t="shared" si="1"/>
        <v>32.166666666666664</v>
      </c>
      <c r="I22" s="4">
        <f t="shared" si="2"/>
        <v>60.83333333333333</v>
      </c>
      <c r="J22" s="10"/>
      <c r="K22" s="10"/>
      <c r="L22" s="10">
        <f t="shared" si="3"/>
        <v>60.83333333333333</v>
      </c>
      <c r="M22" s="10">
        <f>L22*0.4</f>
        <v>24.333333333333332</v>
      </c>
      <c r="N22" s="10">
        <v>88</v>
      </c>
      <c r="O22" s="10">
        <f>N22*0.6</f>
        <v>52.8</v>
      </c>
      <c r="P22" s="10">
        <f t="shared" si="4"/>
        <v>77.13333333333333</v>
      </c>
      <c r="Q22" s="18" t="s">
        <v>75</v>
      </c>
      <c r="R22" s="18" t="s">
        <v>84</v>
      </c>
      <c r="S22" s="11" t="s">
        <v>24</v>
      </c>
    </row>
    <row r="23" spans="1:19" ht="27.75" customHeight="1">
      <c r="A23" s="7">
        <v>21</v>
      </c>
      <c r="B23" s="7" t="s">
        <v>87</v>
      </c>
      <c r="C23" s="7" t="s">
        <v>88</v>
      </c>
      <c r="D23" s="7">
        <v>104.5</v>
      </c>
      <c r="E23" s="7">
        <v>112</v>
      </c>
      <c r="F23" s="7">
        <v>216.5</v>
      </c>
      <c r="G23" s="8">
        <f t="shared" si="0"/>
        <v>34.833333333333336</v>
      </c>
      <c r="H23" s="8">
        <f t="shared" si="1"/>
        <v>37.333333333333336</v>
      </c>
      <c r="I23" s="4">
        <f t="shared" si="2"/>
        <v>72.16666666666667</v>
      </c>
      <c r="J23" s="10"/>
      <c r="K23" s="10"/>
      <c r="L23" s="10">
        <f t="shared" si="3"/>
        <v>72.16666666666667</v>
      </c>
      <c r="M23" s="10">
        <f>L23*0.4</f>
        <v>28.86666666666667</v>
      </c>
      <c r="N23" s="10">
        <v>88.8</v>
      </c>
      <c r="O23" s="10">
        <f>N23*0.6</f>
        <v>53.279999999999994</v>
      </c>
      <c r="P23" s="10">
        <f t="shared" si="4"/>
        <v>82.14666666666666</v>
      </c>
      <c r="Q23" s="18" t="s">
        <v>75</v>
      </c>
      <c r="R23" s="18" t="s">
        <v>89</v>
      </c>
      <c r="S23" s="11" t="s">
        <v>24</v>
      </c>
    </row>
    <row r="24" spans="1:19" ht="27.75" customHeight="1">
      <c r="A24" s="7">
        <v>22</v>
      </c>
      <c r="B24" s="7" t="s">
        <v>90</v>
      </c>
      <c r="C24" s="7" t="s">
        <v>91</v>
      </c>
      <c r="D24" s="7">
        <v>97.7</v>
      </c>
      <c r="E24" s="7">
        <v>77</v>
      </c>
      <c r="F24" s="7">
        <v>174.7</v>
      </c>
      <c r="G24" s="8">
        <f t="shared" si="0"/>
        <v>32.56666666666667</v>
      </c>
      <c r="H24" s="8">
        <f t="shared" si="1"/>
        <v>25.666666666666668</v>
      </c>
      <c r="I24" s="4">
        <f t="shared" si="2"/>
        <v>58.233333333333334</v>
      </c>
      <c r="J24" s="10">
        <v>5</v>
      </c>
      <c r="K24" s="10"/>
      <c r="L24" s="10">
        <f t="shared" si="3"/>
        <v>63.233333333333334</v>
      </c>
      <c r="M24" s="10">
        <f>L24*0.5</f>
        <v>31.616666666666667</v>
      </c>
      <c r="N24" s="10">
        <v>85.8</v>
      </c>
      <c r="O24" s="10">
        <f>N24*0.5</f>
        <v>42.9</v>
      </c>
      <c r="P24" s="10">
        <f t="shared" si="4"/>
        <v>74.51666666666667</v>
      </c>
      <c r="Q24" s="18" t="s">
        <v>92</v>
      </c>
      <c r="R24" s="18" t="s">
        <v>93</v>
      </c>
      <c r="S24" s="11" t="s">
        <v>24</v>
      </c>
    </row>
    <row r="25" spans="1:19" ht="27.75" customHeight="1">
      <c r="A25" s="7">
        <v>23</v>
      </c>
      <c r="B25" s="7" t="s">
        <v>94</v>
      </c>
      <c r="C25" s="7" t="s">
        <v>95</v>
      </c>
      <c r="D25" s="7">
        <v>86</v>
      </c>
      <c r="E25" s="7">
        <v>105</v>
      </c>
      <c r="F25" s="7">
        <v>191</v>
      </c>
      <c r="G25" s="8">
        <f t="shared" si="0"/>
        <v>28.666666666666668</v>
      </c>
      <c r="H25" s="8">
        <f t="shared" si="1"/>
        <v>35</v>
      </c>
      <c r="I25" s="4">
        <f t="shared" si="2"/>
        <v>63.66666666666667</v>
      </c>
      <c r="J25" s="10"/>
      <c r="K25" s="10"/>
      <c r="L25" s="10">
        <f t="shared" si="3"/>
        <v>63.66666666666667</v>
      </c>
      <c r="M25" s="10">
        <f>L25*0.5</f>
        <v>31.833333333333336</v>
      </c>
      <c r="N25" s="10">
        <v>89</v>
      </c>
      <c r="O25" s="10">
        <f>N25*0.5</f>
        <v>44.5</v>
      </c>
      <c r="P25" s="10">
        <f t="shared" si="4"/>
        <v>76.33333333333334</v>
      </c>
      <c r="Q25" s="18" t="s">
        <v>92</v>
      </c>
      <c r="R25" s="18" t="s">
        <v>96</v>
      </c>
      <c r="S25" s="11" t="s">
        <v>24</v>
      </c>
    </row>
    <row r="26" spans="1:19" ht="27.75" customHeight="1">
      <c r="A26" s="7">
        <v>24</v>
      </c>
      <c r="B26" s="7" t="s">
        <v>97</v>
      </c>
      <c r="C26" s="7" t="s">
        <v>98</v>
      </c>
      <c r="D26" s="7">
        <v>107.4</v>
      </c>
      <c r="E26" s="7">
        <v>81</v>
      </c>
      <c r="F26" s="7">
        <v>188.4</v>
      </c>
      <c r="G26" s="8">
        <f t="shared" si="0"/>
        <v>35.800000000000004</v>
      </c>
      <c r="H26" s="8">
        <f t="shared" si="1"/>
        <v>27</v>
      </c>
      <c r="I26" s="4">
        <f t="shared" si="2"/>
        <v>62.800000000000004</v>
      </c>
      <c r="J26" s="10"/>
      <c r="K26" s="10"/>
      <c r="L26" s="10">
        <f t="shared" si="3"/>
        <v>62.800000000000004</v>
      </c>
      <c r="M26" s="10">
        <f>L26*0.5</f>
        <v>31.400000000000002</v>
      </c>
      <c r="N26" s="10">
        <v>86</v>
      </c>
      <c r="O26" s="10">
        <f>N26*0.5</f>
        <v>43</v>
      </c>
      <c r="P26" s="10">
        <f t="shared" si="4"/>
        <v>74.4</v>
      </c>
      <c r="Q26" s="18" t="s">
        <v>99</v>
      </c>
      <c r="R26" s="18" t="s">
        <v>100</v>
      </c>
      <c r="S26" s="11" t="s">
        <v>24</v>
      </c>
    </row>
    <row r="27" spans="1:19" ht="27.75" customHeight="1">
      <c r="A27" s="7">
        <v>25</v>
      </c>
      <c r="B27" s="7" t="s">
        <v>101</v>
      </c>
      <c r="C27" s="7" t="s">
        <v>102</v>
      </c>
      <c r="D27" s="7">
        <v>99.8</v>
      </c>
      <c r="E27" s="7">
        <v>81</v>
      </c>
      <c r="F27" s="7">
        <v>180.8</v>
      </c>
      <c r="G27" s="8">
        <f t="shared" si="0"/>
        <v>33.266666666666666</v>
      </c>
      <c r="H27" s="8">
        <f t="shared" si="1"/>
        <v>27</v>
      </c>
      <c r="I27" s="4">
        <f t="shared" si="2"/>
        <v>60.266666666666666</v>
      </c>
      <c r="J27" s="10"/>
      <c r="K27" s="10"/>
      <c r="L27" s="10">
        <f t="shared" si="3"/>
        <v>60.266666666666666</v>
      </c>
      <c r="M27" s="10">
        <f>L27*0.5</f>
        <v>30.133333333333333</v>
      </c>
      <c r="N27" s="10">
        <v>86.2</v>
      </c>
      <c r="O27" s="10">
        <f>N27*0.5</f>
        <v>43.1</v>
      </c>
      <c r="P27" s="10">
        <f t="shared" si="4"/>
        <v>73.23333333333333</v>
      </c>
      <c r="Q27" s="18" t="s">
        <v>99</v>
      </c>
      <c r="R27" s="18" t="s">
        <v>103</v>
      </c>
      <c r="S27" s="11" t="s">
        <v>24</v>
      </c>
    </row>
    <row r="28" spans="1:19" ht="27.75" customHeight="1">
      <c r="A28" s="7">
        <v>26</v>
      </c>
      <c r="B28" s="7" t="s">
        <v>104</v>
      </c>
      <c r="C28" s="7" t="s">
        <v>105</v>
      </c>
      <c r="D28" s="7">
        <v>73.5</v>
      </c>
      <c r="E28" s="7">
        <v>106</v>
      </c>
      <c r="F28" s="7">
        <v>179.5</v>
      </c>
      <c r="G28" s="8">
        <f t="shared" si="0"/>
        <v>24.5</v>
      </c>
      <c r="H28" s="8">
        <f t="shared" si="1"/>
        <v>35.333333333333336</v>
      </c>
      <c r="I28" s="4">
        <f t="shared" si="2"/>
        <v>59.833333333333336</v>
      </c>
      <c r="J28" s="10"/>
      <c r="K28" s="10"/>
      <c r="L28" s="10">
        <f t="shared" si="3"/>
        <v>59.833333333333336</v>
      </c>
      <c r="M28" s="10">
        <f>L28*0.4</f>
        <v>23.933333333333337</v>
      </c>
      <c r="N28" s="10">
        <v>87</v>
      </c>
      <c r="O28" s="10">
        <f>N28*0.6</f>
        <v>52.199999999999996</v>
      </c>
      <c r="P28" s="10">
        <f t="shared" si="4"/>
        <v>76.13333333333333</v>
      </c>
      <c r="Q28" s="18" t="s">
        <v>106</v>
      </c>
      <c r="R28" s="18" t="s">
        <v>107</v>
      </c>
      <c r="S28" s="11" t="s">
        <v>24</v>
      </c>
    </row>
    <row r="29" spans="1:19" ht="27.75" customHeight="1">
      <c r="A29" s="7">
        <v>27</v>
      </c>
      <c r="B29" s="7" t="s">
        <v>108</v>
      </c>
      <c r="C29" s="7" t="s">
        <v>109</v>
      </c>
      <c r="D29" s="7">
        <v>93.5</v>
      </c>
      <c r="E29" s="7">
        <v>98.5</v>
      </c>
      <c r="F29" s="7">
        <v>192</v>
      </c>
      <c r="G29" s="8">
        <f t="shared" si="0"/>
        <v>31.166666666666668</v>
      </c>
      <c r="H29" s="8">
        <f t="shared" si="1"/>
        <v>32.833333333333336</v>
      </c>
      <c r="I29" s="4">
        <f t="shared" si="2"/>
        <v>64</v>
      </c>
      <c r="J29" s="10"/>
      <c r="K29" s="10"/>
      <c r="L29" s="10">
        <f t="shared" si="3"/>
        <v>64</v>
      </c>
      <c r="M29" s="10">
        <f>L29*0.4</f>
        <v>25.6</v>
      </c>
      <c r="N29" s="10">
        <v>85.4</v>
      </c>
      <c r="O29" s="10">
        <f>N29*0.6</f>
        <v>51.24</v>
      </c>
      <c r="P29" s="10">
        <f t="shared" si="4"/>
        <v>76.84</v>
      </c>
      <c r="Q29" s="18" t="s">
        <v>106</v>
      </c>
      <c r="R29" s="18" t="s">
        <v>110</v>
      </c>
      <c r="S29" s="11" t="s">
        <v>24</v>
      </c>
    </row>
    <row r="30" spans="1:19" ht="27.75" customHeight="1">
      <c r="A30" s="7">
        <v>28</v>
      </c>
      <c r="B30" s="7" t="s">
        <v>111</v>
      </c>
      <c r="C30" s="7" t="s">
        <v>112</v>
      </c>
      <c r="D30" s="7">
        <v>97.5</v>
      </c>
      <c r="E30" s="7">
        <v>88.5</v>
      </c>
      <c r="F30" s="7">
        <v>186</v>
      </c>
      <c r="G30" s="8">
        <f t="shared" si="0"/>
        <v>32.5</v>
      </c>
      <c r="H30" s="8">
        <f t="shared" si="1"/>
        <v>29.5</v>
      </c>
      <c r="I30" s="4">
        <f t="shared" si="2"/>
        <v>62</v>
      </c>
      <c r="J30" s="10"/>
      <c r="K30" s="10"/>
      <c r="L30" s="10">
        <f t="shared" si="3"/>
        <v>62</v>
      </c>
      <c r="M30" s="10">
        <f>L30*0.4</f>
        <v>24.8</v>
      </c>
      <c r="N30" s="10">
        <v>86.4</v>
      </c>
      <c r="O30" s="10">
        <f>N30*0.6</f>
        <v>51.84</v>
      </c>
      <c r="P30" s="10">
        <f t="shared" si="4"/>
        <v>76.64</v>
      </c>
      <c r="Q30" s="18" t="s">
        <v>106</v>
      </c>
      <c r="R30" s="18" t="s">
        <v>113</v>
      </c>
      <c r="S30" s="11" t="s">
        <v>24</v>
      </c>
    </row>
    <row r="31" spans="1:19" ht="27.75" customHeight="1">
      <c r="A31" s="7">
        <v>29</v>
      </c>
      <c r="B31" s="7" t="s">
        <v>114</v>
      </c>
      <c r="C31" s="7" t="s">
        <v>115</v>
      </c>
      <c r="D31" s="7">
        <v>95</v>
      </c>
      <c r="E31" s="7">
        <v>110</v>
      </c>
      <c r="F31" s="7">
        <v>205</v>
      </c>
      <c r="G31" s="8">
        <f t="shared" si="0"/>
        <v>31.666666666666668</v>
      </c>
      <c r="H31" s="8">
        <f t="shared" si="1"/>
        <v>36.666666666666664</v>
      </c>
      <c r="I31" s="4">
        <f t="shared" si="2"/>
        <v>68.33333333333333</v>
      </c>
      <c r="J31" s="10">
        <v>5</v>
      </c>
      <c r="K31" s="10"/>
      <c r="L31" s="10">
        <f t="shared" si="3"/>
        <v>73.33333333333333</v>
      </c>
      <c r="M31" s="10">
        <f>L31*0.4</f>
        <v>29.333333333333332</v>
      </c>
      <c r="N31" s="10">
        <v>86.8</v>
      </c>
      <c r="O31" s="10">
        <f>N31*0.6</f>
        <v>52.08</v>
      </c>
      <c r="P31" s="10">
        <f t="shared" si="4"/>
        <v>81.41333333333333</v>
      </c>
      <c r="Q31" s="18" t="s">
        <v>116</v>
      </c>
      <c r="R31" s="18" t="s">
        <v>117</v>
      </c>
      <c r="S31" s="11" t="s">
        <v>24</v>
      </c>
    </row>
    <row r="32" spans="1:19" ht="27.75" customHeight="1">
      <c r="A32" s="7">
        <v>30</v>
      </c>
      <c r="B32" s="7" t="s">
        <v>118</v>
      </c>
      <c r="C32" s="7" t="s">
        <v>119</v>
      </c>
      <c r="D32" s="7">
        <v>121</v>
      </c>
      <c r="E32" s="7">
        <v>101</v>
      </c>
      <c r="F32" s="7">
        <v>222</v>
      </c>
      <c r="G32" s="8">
        <f>D32/3</f>
        <v>40.333333333333336</v>
      </c>
      <c r="H32" s="8">
        <f>E32/3</f>
        <v>33.666666666666664</v>
      </c>
      <c r="I32" s="4">
        <f>G32+H32</f>
        <v>74</v>
      </c>
      <c r="J32" s="10"/>
      <c r="K32" s="10"/>
      <c r="L32" s="10">
        <f>I32+J32+K32</f>
        <v>74</v>
      </c>
      <c r="M32" s="10">
        <f>L32*0.5</f>
        <v>37</v>
      </c>
      <c r="N32" s="10">
        <v>86.8</v>
      </c>
      <c r="O32" s="10">
        <f>N32*0.5</f>
        <v>43.4</v>
      </c>
      <c r="P32" s="10">
        <f>M32+O32</f>
        <v>80.4</v>
      </c>
      <c r="Q32" s="18" t="s">
        <v>120</v>
      </c>
      <c r="R32" s="18" t="s">
        <v>121</v>
      </c>
      <c r="S32" s="11" t="s">
        <v>24</v>
      </c>
    </row>
    <row r="33" spans="1:19" ht="27.75" customHeight="1">
      <c r="A33" s="7">
        <v>31</v>
      </c>
      <c r="B33" s="7" t="s">
        <v>122</v>
      </c>
      <c r="C33" s="7" t="s">
        <v>123</v>
      </c>
      <c r="D33" s="7">
        <v>81</v>
      </c>
      <c r="E33" s="7">
        <v>112.5</v>
      </c>
      <c r="F33" s="7">
        <v>193.5</v>
      </c>
      <c r="G33" s="8">
        <f>D33/3</f>
        <v>27</v>
      </c>
      <c r="H33" s="8">
        <f>E33/3</f>
        <v>37.5</v>
      </c>
      <c r="I33" s="4">
        <f>G33+H33</f>
        <v>64.5</v>
      </c>
      <c r="J33" s="10">
        <v>5</v>
      </c>
      <c r="K33" s="10"/>
      <c r="L33" s="10">
        <f>I33+J33+K33</f>
        <v>69.5</v>
      </c>
      <c r="M33" s="10">
        <f>L33*0.5</f>
        <v>34.75</v>
      </c>
      <c r="N33" s="10">
        <v>90.4</v>
      </c>
      <c r="O33" s="10">
        <f>N33*0.5</f>
        <v>45.2</v>
      </c>
      <c r="P33" s="10">
        <f>M33+O33</f>
        <v>79.95</v>
      </c>
      <c r="Q33" s="18" t="s">
        <v>120</v>
      </c>
      <c r="R33" s="18" t="s">
        <v>121</v>
      </c>
      <c r="S33" s="11" t="s">
        <v>24</v>
      </c>
    </row>
    <row r="34" spans="1:19" ht="27.75" customHeight="1">
      <c r="A34" s="7">
        <v>32</v>
      </c>
      <c r="B34" s="7" t="s">
        <v>124</v>
      </c>
      <c r="C34" s="7" t="s">
        <v>125</v>
      </c>
      <c r="D34" s="7">
        <v>102</v>
      </c>
      <c r="E34" s="7">
        <v>85.5</v>
      </c>
      <c r="F34" s="7">
        <v>187.5</v>
      </c>
      <c r="G34" s="8">
        <f>D34/3</f>
        <v>34</v>
      </c>
      <c r="H34" s="8">
        <f>E34/3</f>
        <v>28.5</v>
      </c>
      <c r="I34" s="4">
        <f>G34+H34</f>
        <v>62.5</v>
      </c>
      <c r="J34" s="10">
        <v>5</v>
      </c>
      <c r="K34" s="10"/>
      <c r="L34" s="10">
        <f>I34+J34+K34</f>
        <v>67.5</v>
      </c>
      <c r="M34" s="10">
        <f>L34*0.5</f>
        <v>33.75</v>
      </c>
      <c r="N34" s="10">
        <v>88.4</v>
      </c>
      <c r="O34" s="10">
        <f>N34*0.5</f>
        <v>44.2</v>
      </c>
      <c r="P34" s="10">
        <f>M34+O34</f>
        <v>77.95</v>
      </c>
      <c r="Q34" s="18" t="s">
        <v>120</v>
      </c>
      <c r="R34" s="18" t="s">
        <v>121</v>
      </c>
      <c r="S34" s="11" t="s">
        <v>24</v>
      </c>
    </row>
    <row r="35" spans="1:19" ht="27.75" customHeight="1">
      <c r="A35" s="7">
        <v>33</v>
      </c>
      <c r="B35" s="7" t="s">
        <v>126</v>
      </c>
      <c r="C35" s="7" t="s">
        <v>127</v>
      </c>
      <c r="D35" s="7">
        <v>98</v>
      </c>
      <c r="E35" s="7">
        <v>100</v>
      </c>
      <c r="F35" s="7">
        <v>198</v>
      </c>
      <c r="G35" s="8">
        <f>D35/3</f>
        <v>32.666666666666664</v>
      </c>
      <c r="H35" s="8">
        <f>E35/3</f>
        <v>33.333333333333336</v>
      </c>
      <c r="I35" s="4">
        <f>G35+H35</f>
        <v>66</v>
      </c>
      <c r="J35" s="10"/>
      <c r="K35" s="10"/>
      <c r="L35" s="10">
        <f>I35+J35+K35</f>
        <v>66</v>
      </c>
      <c r="M35" s="10">
        <f>L35*0.5</f>
        <v>33</v>
      </c>
      <c r="N35" s="10">
        <v>87.6</v>
      </c>
      <c r="O35" s="10">
        <f>N35*0.5</f>
        <v>43.8</v>
      </c>
      <c r="P35" s="10">
        <f>M35+O35</f>
        <v>76.8</v>
      </c>
      <c r="Q35" s="18" t="s">
        <v>120</v>
      </c>
      <c r="R35" s="18" t="s">
        <v>121</v>
      </c>
      <c r="S35" s="11" t="s">
        <v>24</v>
      </c>
    </row>
    <row r="36" spans="1:19" ht="27.75" customHeight="1">
      <c r="A36" s="7">
        <v>34</v>
      </c>
      <c r="B36" s="7" t="s">
        <v>128</v>
      </c>
      <c r="C36" s="7" t="s">
        <v>129</v>
      </c>
      <c r="D36" s="7">
        <v>103.5</v>
      </c>
      <c r="E36" s="7">
        <v>102</v>
      </c>
      <c r="F36" s="7">
        <v>205.5</v>
      </c>
      <c r="G36" s="8">
        <f>D36/3</f>
        <v>34.5</v>
      </c>
      <c r="H36" s="8">
        <f>E36/3</f>
        <v>34</v>
      </c>
      <c r="I36" s="4">
        <f>G36+H36</f>
        <v>68.5</v>
      </c>
      <c r="J36" s="10"/>
      <c r="K36" s="10"/>
      <c r="L36" s="10">
        <f>I36+J36+K36</f>
        <v>68.5</v>
      </c>
      <c r="M36" s="10">
        <f>L36*0.5</f>
        <v>34.25</v>
      </c>
      <c r="N36" s="10">
        <v>85</v>
      </c>
      <c r="O36" s="10">
        <f>N36*0.5</f>
        <v>42.5</v>
      </c>
      <c r="P36" s="10">
        <f>M36+O36</f>
        <v>76.75</v>
      </c>
      <c r="Q36" s="18" t="s">
        <v>120</v>
      </c>
      <c r="R36" s="18" t="s">
        <v>121</v>
      </c>
      <c r="S36" s="11" t="s">
        <v>24</v>
      </c>
    </row>
    <row r="37" spans="1:19" ht="27.75" customHeight="1">
      <c r="A37" s="7">
        <v>35</v>
      </c>
      <c r="B37" s="7" t="s">
        <v>130</v>
      </c>
      <c r="C37" s="7" t="s">
        <v>131</v>
      </c>
      <c r="D37" s="7">
        <v>112</v>
      </c>
      <c r="E37" s="7">
        <v>107</v>
      </c>
      <c r="F37" s="7">
        <v>219</v>
      </c>
      <c r="G37" s="8">
        <f>D37/3</f>
        <v>37.333333333333336</v>
      </c>
      <c r="H37" s="8">
        <f>E37/3</f>
        <v>35.666666666666664</v>
      </c>
      <c r="I37" s="4">
        <f>G37+H37</f>
        <v>73</v>
      </c>
      <c r="J37" s="10"/>
      <c r="K37" s="10"/>
      <c r="L37" s="10">
        <f>I37+J37+K37</f>
        <v>73</v>
      </c>
      <c r="M37" s="10">
        <f>L37*0.5</f>
        <v>36.5</v>
      </c>
      <c r="N37" s="10">
        <v>80.2</v>
      </c>
      <c r="O37" s="10">
        <f>N37*0.5</f>
        <v>40.1</v>
      </c>
      <c r="P37" s="10">
        <f>M37+O37</f>
        <v>76.6</v>
      </c>
      <c r="Q37" s="18" t="s">
        <v>120</v>
      </c>
      <c r="R37" s="18" t="s">
        <v>121</v>
      </c>
      <c r="S37" s="11" t="s">
        <v>24</v>
      </c>
    </row>
    <row r="38" spans="1:19" ht="27.75" customHeight="1">
      <c r="A38" s="7">
        <v>36</v>
      </c>
      <c r="B38" s="7" t="s">
        <v>132</v>
      </c>
      <c r="C38" s="7" t="s">
        <v>133</v>
      </c>
      <c r="D38" s="7">
        <v>111</v>
      </c>
      <c r="E38" s="7">
        <v>100.5</v>
      </c>
      <c r="F38" s="7">
        <v>211.5</v>
      </c>
      <c r="G38" s="8">
        <f>D38/3</f>
        <v>37</v>
      </c>
      <c r="H38" s="8">
        <f>E38/3</f>
        <v>33.5</v>
      </c>
      <c r="I38" s="4">
        <f>G38+H38</f>
        <v>70.5</v>
      </c>
      <c r="J38" s="10"/>
      <c r="K38" s="10"/>
      <c r="L38" s="10">
        <f>I38+J38+K38</f>
        <v>70.5</v>
      </c>
      <c r="M38" s="10">
        <f>L38*0.5</f>
        <v>35.25</v>
      </c>
      <c r="N38" s="10">
        <v>82.4</v>
      </c>
      <c r="O38" s="10">
        <f>N38*0.5</f>
        <v>41.2</v>
      </c>
      <c r="P38" s="10">
        <f>M38+O38</f>
        <v>76.45</v>
      </c>
      <c r="Q38" s="18" t="s">
        <v>120</v>
      </c>
      <c r="R38" s="18" t="s">
        <v>121</v>
      </c>
      <c r="S38" s="11" t="s">
        <v>24</v>
      </c>
    </row>
    <row r="39" spans="1:19" ht="27.75" customHeight="1">
      <c r="A39" s="7">
        <v>37</v>
      </c>
      <c r="B39" s="7" t="s">
        <v>134</v>
      </c>
      <c r="C39" s="7" t="s">
        <v>135</v>
      </c>
      <c r="D39" s="7">
        <v>98.5</v>
      </c>
      <c r="E39" s="7">
        <v>110</v>
      </c>
      <c r="F39" s="7">
        <v>208.5</v>
      </c>
      <c r="G39" s="8">
        <f>D39/3</f>
        <v>32.833333333333336</v>
      </c>
      <c r="H39" s="8">
        <f>E39/3</f>
        <v>36.666666666666664</v>
      </c>
      <c r="I39" s="4">
        <f>G39+H39</f>
        <v>69.5</v>
      </c>
      <c r="J39" s="10"/>
      <c r="K39" s="10"/>
      <c r="L39" s="10">
        <f>I39+J39+K39</f>
        <v>69.5</v>
      </c>
      <c r="M39" s="10">
        <f>L39*0.5</f>
        <v>34.75</v>
      </c>
      <c r="N39" s="10">
        <v>83.4</v>
      </c>
      <c r="O39" s="10">
        <f>N39*0.5</f>
        <v>41.7</v>
      </c>
      <c r="P39" s="10">
        <f>M39+O39</f>
        <v>76.45</v>
      </c>
      <c r="Q39" s="18" t="s">
        <v>120</v>
      </c>
      <c r="R39" s="18" t="s">
        <v>121</v>
      </c>
      <c r="S39" s="11" t="s">
        <v>24</v>
      </c>
    </row>
    <row r="40" spans="1:19" ht="27.75" customHeight="1">
      <c r="A40" s="7">
        <v>38</v>
      </c>
      <c r="B40" s="7" t="s">
        <v>136</v>
      </c>
      <c r="C40" s="7" t="s">
        <v>137</v>
      </c>
      <c r="D40" s="7">
        <v>99</v>
      </c>
      <c r="E40" s="7">
        <v>105</v>
      </c>
      <c r="F40" s="7">
        <v>204</v>
      </c>
      <c r="G40" s="8">
        <f aca="true" t="shared" si="5" ref="G40:G68">D40/3</f>
        <v>33</v>
      </c>
      <c r="H40" s="8">
        <f aca="true" t="shared" si="6" ref="H40:H68">E40/3</f>
        <v>35</v>
      </c>
      <c r="I40" s="4">
        <f aca="true" t="shared" si="7" ref="I40:I68">G40+H40</f>
        <v>68</v>
      </c>
      <c r="J40" s="10"/>
      <c r="K40" s="10"/>
      <c r="L40" s="10">
        <f aca="true" t="shared" si="8" ref="L40:L68">I40+J40+K40</f>
        <v>68</v>
      </c>
      <c r="M40" s="10">
        <f aca="true" t="shared" si="9" ref="M40:M71">L40*0.5</f>
        <v>34</v>
      </c>
      <c r="N40" s="10">
        <v>84.2</v>
      </c>
      <c r="O40" s="10">
        <f aca="true" t="shared" si="10" ref="O40:O71">N40*0.5</f>
        <v>42.1</v>
      </c>
      <c r="P40" s="10">
        <f aca="true" t="shared" si="11" ref="P40:P71">M40+O40</f>
        <v>76.1</v>
      </c>
      <c r="Q40" s="18" t="s">
        <v>120</v>
      </c>
      <c r="R40" s="18" t="s">
        <v>121</v>
      </c>
      <c r="S40" s="11" t="s">
        <v>24</v>
      </c>
    </row>
    <row r="41" spans="1:19" ht="27.75" customHeight="1">
      <c r="A41" s="7">
        <v>39</v>
      </c>
      <c r="B41" s="7" t="s">
        <v>138</v>
      </c>
      <c r="C41" s="7" t="s">
        <v>139</v>
      </c>
      <c r="D41" s="7">
        <v>98</v>
      </c>
      <c r="E41" s="7">
        <v>102</v>
      </c>
      <c r="F41" s="7">
        <v>200</v>
      </c>
      <c r="G41" s="8">
        <f t="shared" si="5"/>
        <v>32.666666666666664</v>
      </c>
      <c r="H41" s="8">
        <f t="shared" si="6"/>
        <v>34</v>
      </c>
      <c r="I41" s="4">
        <f t="shared" si="7"/>
        <v>66.66666666666666</v>
      </c>
      <c r="J41" s="10"/>
      <c r="K41" s="10"/>
      <c r="L41" s="10">
        <f t="shared" si="8"/>
        <v>66.66666666666666</v>
      </c>
      <c r="M41" s="10">
        <f t="shared" si="9"/>
        <v>33.33333333333333</v>
      </c>
      <c r="N41" s="10">
        <v>85.2</v>
      </c>
      <c r="O41" s="10">
        <f t="shared" si="10"/>
        <v>42.6</v>
      </c>
      <c r="P41" s="10">
        <f t="shared" si="11"/>
        <v>75.93333333333334</v>
      </c>
      <c r="Q41" s="18" t="s">
        <v>120</v>
      </c>
      <c r="R41" s="18" t="s">
        <v>121</v>
      </c>
      <c r="S41" s="11" t="s">
        <v>24</v>
      </c>
    </row>
    <row r="42" spans="1:19" ht="27.75" customHeight="1">
      <c r="A42" s="7">
        <v>40</v>
      </c>
      <c r="B42" s="7" t="s">
        <v>140</v>
      </c>
      <c r="C42" s="7" t="s">
        <v>141</v>
      </c>
      <c r="D42" s="7">
        <v>94</v>
      </c>
      <c r="E42" s="7">
        <v>103.5</v>
      </c>
      <c r="F42" s="7">
        <v>197.5</v>
      </c>
      <c r="G42" s="8">
        <f t="shared" si="5"/>
        <v>31.333333333333332</v>
      </c>
      <c r="H42" s="8">
        <f t="shared" si="6"/>
        <v>34.5</v>
      </c>
      <c r="I42" s="4">
        <f t="shared" si="7"/>
        <v>65.83333333333333</v>
      </c>
      <c r="J42" s="10"/>
      <c r="K42" s="10"/>
      <c r="L42" s="10">
        <f t="shared" si="8"/>
        <v>65.83333333333333</v>
      </c>
      <c r="M42" s="10">
        <f t="shared" si="9"/>
        <v>32.916666666666664</v>
      </c>
      <c r="N42" s="10">
        <v>86</v>
      </c>
      <c r="O42" s="10">
        <f t="shared" si="10"/>
        <v>43</v>
      </c>
      <c r="P42" s="10">
        <f t="shared" si="11"/>
        <v>75.91666666666666</v>
      </c>
      <c r="Q42" s="18" t="s">
        <v>120</v>
      </c>
      <c r="R42" s="18" t="s">
        <v>121</v>
      </c>
      <c r="S42" s="11" t="s">
        <v>24</v>
      </c>
    </row>
    <row r="43" spans="1:19" ht="27.75" customHeight="1">
      <c r="A43" s="7">
        <v>41</v>
      </c>
      <c r="B43" s="7" t="s">
        <v>142</v>
      </c>
      <c r="C43" s="7" t="s">
        <v>143</v>
      </c>
      <c r="D43" s="7">
        <v>94</v>
      </c>
      <c r="E43" s="7">
        <v>105.5</v>
      </c>
      <c r="F43" s="7">
        <v>199.5</v>
      </c>
      <c r="G43" s="8">
        <f t="shared" si="5"/>
        <v>31.333333333333332</v>
      </c>
      <c r="H43" s="8">
        <f t="shared" si="6"/>
        <v>35.166666666666664</v>
      </c>
      <c r="I43" s="4">
        <f t="shared" si="7"/>
        <v>66.5</v>
      </c>
      <c r="J43" s="10"/>
      <c r="K43" s="10"/>
      <c r="L43" s="10">
        <f t="shared" si="8"/>
        <v>66.5</v>
      </c>
      <c r="M43" s="10">
        <f t="shared" si="9"/>
        <v>33.25</v>
      </c>
      <c r="N43" s="10">
        <v>83.8</v>
      </c>
      <c r="O43" s="10">
        <f t="shared" si="10"/>
        <v>41.9</v>
      </c>
      <c r="P43" s="10">
        <f t="shared" si="11"/>
        <v>75.15</v>
      </c>
      <c r="Q43" s="18" t="s">
        <v>120</v>
      </c>
      <c r="R43" s="18" t="s">
        <v>121</v>
      </c>
      <c r="S43" s="11" t="s">
        <v>24</v>
      </c>
    </row>
    <row r="44" spans="1:19" ht="27.75" customHeight="1">
      <c r="A44" s="7">
        <v>42</v>
      </c>
      <c r="B44" s="7" t="s">
        <v>144</v>
      </c>
      <c r="C44" s="7" t="s">
        <v>145</v>
      </c>
      <c r="D44" s="7">
        <v>100.5</v>
      </c>
      <c r="E44" s="7">
        <v>106.5</v>
      </c>
      <c r="F44" s="7">
        <v>207</v>
      </c>
      <c r="G44" s="8">
        <f t="shared" si="5"/>
        <v>33.5</v>
      </c>
      <c r="H44" s="8">
        <f t="shared" si="6"/>
        <v>35.5</v>
      </c>
      <c r="I44" s="4">
        <f t="shared" si="7"/>
        <v>69</v>
      </c>
      <c r="J44" s="10"/>
      <c r="K44" s="10"/>
      <c r="L44" s="10">
        <f t="shared" si="8"/>
        <v>69</v>
      </c>
      <c r="M44" s="10">
        <f t="shared" si="9"/>
        <v>34.5</v>
      </c>
      <c r="N44" s="10">
        <v>81</v>
      </c>
      <c r="O44" s="10">
        <f t="shared" si="10"/>
        <v>40.5</v>
      </c>
      <c r="P44" s="10">
        <f t="shared" si="11"/>
        <v>75</v>
      </c>
      <c r="Q44" s="18" t="s">
        <v>120</v>
      </c>
      <c r="R44" s="18" t="s">
        <v>121</v>
      </c>
      <c r="S44" s="11" t="s">
        <v>24</v>
      </c>
    </row>
  </sheetData>
  <sheetProtection/>
  <autoFilter ref="A2:S44">
    <sortState ref="A3:S44">
      <sortCondition descending="1" sortBy="value" ref="P3:P44"/>
    </sortState>
  </autoFilter>
  <mergeCells count="1">
    <mergeCell ref="A1:S1"/>
  </mergeCells>
  <printOptions/>
  <pageMargins left="0.3576388888888889" right="0.3576388888888889" top="0.60625" bottom="0.60625" header="0.5" footer="0.5"/>
  <pageSetup cellComments="asDisplayed" firstPageNumber="1" useFirstPageNumber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zoomScaleSheetLayoutView="100" workbookViewId="0" topLeftCell="A1">
      <selection activeCell="U2" sqref="U2"/>
    </sheetView>
  </sheetViews>
  <sheetFormatPr defaultColWidth="9.140625" defaultRowHeight="12.75"/>
  <cols>
    <col min="1" max="1" width="6.421875" style="1" customWidth="1"/>
    <col min="2" max="2" width="9.28125" style="2" customWidth="1"/>
    <col min="3" max="3" width="15.8515625" style="1" customWidth="1"/>
    <col min="4" max="6" width="8.00390625" style="2" hidden="1" customWidth="1"/>
    <col min="7" max="7" width="11.00390625" style="3" hidden="1" customWidth="1"/>
    <col min="8" max="8" width="11.421875" style="3" hidden="1" customWidth="1"/>
    <col min="9" max="9" width="14.421875" style="4" hidden="1" customWidth="1"/>
    <col min="10" max="11" width="13.421875" style="4" hidden="1" customWidth="1"/>
    <col min="12" max="13" width="15.00390625" style="4" hidden="1" customWidth="1"/>
    <col min="14" max="14" width="12.7109375" style="4" customWidth="1"/>
    <col min="15" max="15" width="13.57421875" style="4" customWidth="1"/>
    <col min="16" max="16" width="11.57421875" style="4" customWidth="1"/>
    <col min="17" max="17" width="17.28125" style="4" customWidth="1"/>
    <col min="18" max="18" width="11.7109375" style="4" customWidth="1"/>
    <col min="19" max="19" width="16.57421875" style="1" customWidth="1"/>
    <col min="20" max="20" width="12.28125" style="1" customWidth="1"/>
    <col min="21" max="16384" width="9.140625" style="1" customWidth="1"/>
  </cols>
  <sheetData>
    <row r="1" spans="1:21" s="1" customFormat="1" ht="30" customHeight="1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6" t="s">
        <v>7</v>
      </c>
      <c r="H1" s="6" t="s">
        <v>8</v>
      </c>
      <c r="I1" s="9" t="s">
        <v>9</v>
      </c>
      <c r="J1" s="9" t="s">
        <v>10</v>
      </c>
      <c r="K1" s="9" t="s">
        <v>11</v>
      </c>
      <c r="L1" s="9" t="s">
        <v>12</v>
      </c>
      <c r="M1" s="9" t="s">
        <v>13</v>
      </c>
      <c r="N1" s="9" t="s">
        <v>146</v>
      </c>
      <c r="O1" s="9" t="s">
        <v>147</v>
      </c>
      <c r="P1" s="9" t="s">
        <v>14</v>
      </c>
      <c r="Q1" s="9" t="s">
        <v>15</v>
      </c>
      <c r="R1" s="9" t="s">
        <v>16</v>
      </c>
      <c r="S1" s="5" t="s">
        <v>17</v>
      </c>
      <c r="T1" s="5" t="s">
        <v>18</v>
      </c>
      <c r="U1" s="5" t="s">
        <v>19</v>
      </c>
    </row>
    <row r="2" spans="1:21" s="1" customFormat="1" ht="24.75" customHeight="1">
      <c r="A2" s="7">
        <v>47</v>
      </c>
      <c r="B2" s="7" t="s">
        <v>148</v>
      </c>
      <c r="C2" s="7" t="s">
        <v>149</v>
      </c>
      <c r="D2" s="7">
        <v>90</v>
      </c>
      <c r="E2" s="7">
        <v>110.5</v>
      </c>
      <c r="F2" s="7">
        <v>200.5</v>
      </c>
      <c r="G2" s="8">
        <f>D2/3</f>
        <v>30</v>
      </c>
      <c r="H2" s="8">
        <f>E2/3</f>
        <v>36.833333333333336</v>
      </c>
      <c r="I2" s="4">
        <f>G2+H2</f>
        <v>66.83333333333334</v>
      </c>
      <c r="J2" s="10"/>
      <c r="K2" s="10"/>
      <c r="L2" s="10">
        <f>I2+J2+K2</f>
        <v>66.83333333333334</v>
      </c>
      <c r="M2" s="10">
        <f>L2*0.3</f>
        <v>20.05</v>
      </c>
      <c r="N2" s="10">
        <v>89.4</v>
      </c>
      <c r="O2" s="10">
        <v>85.2</v>
      </c>
      <c r="P2" s="10">
        <f>N2*0.4+O2*0.6</f>
        <v>86.88</v>
      </c>
      <c r="Q2" s="10">
        <f>P2*0.7</f>
        <v>60.815999999999995</v>
      </c>
      <c r="R2" s="10">
        <f>M2+Q2</f>
        <v>80.866</v>
      </c>
      <c r="S2" s="7" t="s">
        <v>75</v>
      </c>
      <c r="T2" s="7" t="s">
        <v>150</v>
      </c>
      <c r="U2" s="11" t="s">
        <v>24</v>
      </c>
    </row>
  </sheetData>
  <sheetProtection/>
  <autoFilter ref="A1:IV2">
    <sortState ref="A2:IV2">
      <sortCondition descending="1" sortBy="value" ref="R2"/>
    </sortState>
  </autoFilter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黄榜</cp:lastModifiedBy>
  <dcterms:created xsi:type="dcterms:W3CDTF">2019-06-20T10:34:00Z</dcterms:created>
  <dcterms:modified xsi:type="dcterms:W3CDTF">2019-08-02T10:16:05Z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