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840" windowHeight="106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<sst xmlns="http://schemas.openxmlformats.org/spreadsheetml/2006/main" count="183" uniqueCount="101">
  <si>
    <t>报考单位</t>
  </si>
  <si>
    <t>报考单位编码</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</si>
  <si>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</si>
  <si>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</si>
  <si>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</si>
  <si>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</si>
  <si>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</si>
  <si>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</si>
  <si>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</si>
  <si>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</si>
  <si>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</si>
  <si>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</si>
  <si>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</si>
  <si>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</si>
  <si>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</si>
  <si>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折合成绩</t>
  </si>
  <si>
    <t>笔试总成绩</t>
  </si>
  <si>
    <t>折合后笔试总成绩</t>
  </si>
  <si>
    <t>面试成绩</t>
  </si>
  <si>
    <t>折合后面试成绩</t>
  </si>
  <si>
    <r>
      <t>职位</t>
    </r>
    <r>
      <rPr>
        <b/>
        <sz val="12"/>
        <rFont val="Arial"/>
        <family val="2"/>
      </rPr>
      <t xml:space="preserve">     </t>
    </r>
    <r>
      <rPr>
        <b/>
        <sz val="12"/>
        <rFont val="宋体"/>
        <family val="0"/>
      </rPr>
      <t>编码</t>
    </r>
  </si>
  <si>
    <t>市承接产业转移服务中心</t>
  </si>
  <si>
    <t>工作人员</t>
  </si>
  <si>
    <t>1961509040501</t>
  </si>
  <si>
    <t>陈小江</t>
  </si>
  <si>
    <t>1961509065026</t>
  </si>
  <si>
    <t>蹇志华</t>
  </si>
  <si>
    <t>1961509051920</t>
  </si>
  <si>
    <t>1961509051014</t>
  </si>
  <si>
    <t>1961509062216</t>
  </si>
  <si>
    <t>1961509042219</t>
  </si>
  <si>
    <t>9010401</t>
  </si>
  <si>
    <t>美术教师</t>
  </si>
  <si>
    <t>1961509053825</t>
  </si>
  <si>
    <t>艾志慧</t>
  </si>
  <si>
    <t>1961509064124</t>
  </si>
  <si>
    <t>曹小琴</t>
  </si>
  <si>
    <t>1961509082727</t>
  </si>
  <si>
    <t>钟沅呈</t>
  </si>
  <si>
    <t>9010402</t>
  </si>
  <si>
    <t>数学教师</t>
  </si>
  <si>
    <t>1961509073327</t>
  </si>
  <si>
    <t>王宗付</t>
  </si>
  <si>
    <t>1961509064201</t>
  </si>
  <si>
    <t>唐连波</t>
  </si>
  <si>
    <t>1961509060806</t>
  </si>
  <si>
    <t>李文月</t>
  </si>
  <si>
    <t>9010403</t>
  </si>
  <si>
    <t>英语教师</t>
  </si>
  <si>
    <t>1961509073126</t>
  </si>
  <si>
    <t>杜成伟</t>
  </si>
  <si>
    <t>1961509050205</t>
  </si>
  <si>
    <t>1961509082714</t>
  </si>
  <si>
    <t>综合知识</t>
  </si>
  <si>
    <t>市高级技工学校</t>
  </si>
  <si>
    <r>
      <t>报考</t>
    </r>
    <r>
      <rPr>
        <b/>
        <sz val="12"/>
        <rFont val="Arial"/>
        <family val="2"/>
      </rPr>
      <t xml:space="preserve">        </t>
    </r>
    <r>
      <rPr>
        <b/>
        <sz val="12"/>
        <rFont val="宋体"/>
        <family val="0"/>
      </rPr>
      <t>职位</t>
    </r>
  </si>
  <si>
    <t>姓名</t>
  </si>
  <si>
    <t>廖 磊</t>
  </si>
  <si>
    <t>周 才</t>
  </si>
  <si>
    <t>翟 鹏</t>
  </si>
  <si>
    <t>陈 虎</t>
  </si>
  <si>
    <t>陈 沁</t>
  </si>
  <si>
    <t>华 新</t>
  </si>
  <si>
    <t>黄小珍</t>
  </si>
  <si>
    <t>陈连杰</t>
  </si>
  <si>
    <t>内江广播电视台</t>
  </si>
  <si>
    <t>9010801</t>
  </si>
  <si>
    <t>编辑记者</t>
  </si>
  <si>
    <t>1961509040705</t>
  </si>
  <si>
    <t>87.00</t>
  </si>
  <si>
    <t>1961509052525</t>
  </si>
  <si>
    <t>86.80</t>
  </si>
  <si>
    <t>1961509053306</t>
  </si>
  <si>
    <t>85.60</t>
  </si>
  <si>
    <t>1961509063602</t>
  </si>
  <si>
    <t>84.60</t>
  </si>
  <si>
    <t>1961509071929</t>
  </si>
  <si>
    <t>82.60</t>
  </si>
  <si>
    <t>1961509080610</t>
  </si>
  <si>
    <t>项月思</t>
  </si>
  <si>
    <t>许亚玲</t>
  </si>
  <si>
    <t>谭敬于</t>
  </si>
  <si>
    <t>9010802</t>
  </si>
  <si>
    <t>播音主持</t>
  </si>
  <si>
    <t>1961509041126</t>
  </si>
  <si>
    <t>86.40</t>
  </si>
  <si>
    <t>1961509051110</t>
  </si>
  <si>
    <t>88.20</t>
  </si>
  <si>
    <t>1961509042205</t>
  </si>
  <si>
    <t>84.00</t>
  </si>
  <si>
    <t>1961509054427</t>
  </si>
  <si>
    <t>85.40</t>
  </si>
  <si>
    <t>1961509053810</t>
  </si>
  <si>
    <t>85.00</t>
  </si>
  <si>
    <t>林 艺</t>
  </si>
  <si>
    <t>任 艺</t>
  </si>
  <si>
    <t>吴 霜</t>
  </si>
  <si>
    <t>潘 皓</t>
  </si>
  <si>
    <t>莫 晗</t>
  </si>
  <si>
    <t>马 然</t>
  </si>
  <si>
    <r>
      <t>2019</t>
    </r>
    <r>
      <rPr>
        <b/>
        <sz val="12"/>
        <rFont val="宋体"/>
        <family val="0"/>
      </rPr>
      <t>年上半年内江市市本级部分事业单位公开考聘工作人员总成绩及排名</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</si>
</sst>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0_);\(0.00\)"/>
  </numFmts>
  <fonts count="43">
    <font>
      <sz val="12"/>
      <name val="宋体"/>
      <family val="0"/>
    </font>
    <font>
      <b/>
      <sz val="12"/>
      <name val="宋体"/>
      <family val="0"/>
    </font>
    <font>
      <b/>
      <sz val="12"/>
      <name val="Arial"/>
      <family val="2"/>
    </font>
    <font>
      <sz val="9"/>
      <name val="宋体"/>
      <family val="0"/>
    </font>
    <font>
      <sz val="10"/>
      <name val="宋体"/>
      <family val="0"/>
    </font>
    <font>
      <sz val="10"/>
      <color indexed="8"/>
      <name val="宋体"/>
      <family val="0"/>
    </font>
    <font>
      <sz val="11"/>
      <color indexed="8"/>
      <name val="宋体"/>
      <family val="0"/>
    </font>
    <font>
      <sz val="8"/>
      <color indexed="8"/>
      <name val="宋体"/>
      <family val="0"/>
    </font>
    <font>
      <sz val="9"/>
      <color indexed="8"/>
      <name val="宋体"/>
      <family val="0"/>
    </font>
    <font>
      <sz val="9"/>
      <color indexed="8"/>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6" fillId="0" borderId="0">
      <alignment vertical="center"/>
      <protection/>
    </xf>
    <xf numFmtId="0" fontId="6"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9">
    <xf numFmtId="0" fontId="0" fillId="0" borderId="0" xfId="0" applyAlignment="1">
      <alignment vertical="center"/>
    </xf>
    <xf numFmtId="49" fontId="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9"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177" fontId="5" fillId="33"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0" xfId="0" applyBorder="1" applyAlignment="1">
      <alignment vertical="center"/>
    </xf>
    <xf numFmtId="178" fontId="4" fillId="0" borderId="10" xfId="0" applyNumberFormat="1" applyFont="1" applyBorder="1" applyAlignment="1">
      <alignment horizontal="right" vertical="center" wrapText="1"/>
    </xf>
    <xf numFmtId="0" fontId="0" fillId="0" borderId="10" xfId="0" applyBorder="1" applyAlignment="1">
      <alignment vertical="center"/>
    </xf>
    <xf numFmtId="49" fontId="1"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常规 6"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9"/>
  <sheetViews>
    <sheetView tabSelected="1" zoomScalePageLayoutView="0" workbookViewId="0" topLeftCell="A1">
      <selection activeCell="U4" sqref="U4"/>
    </sheetView>
  </sheetViews>
  <sheetFormatPr defaultColWidth="9.00390625" defaultRowHeight="14.25"/>
  <cols>
    <col min="1" max="1" width="5.50390625" style="0" customWidth="1"/>
    <col min="2" max="2" width="12.25390625" style="0" customWidth="1"/>
    <col min="3" max="3" width="5.125" style="0" customWidth="1"/>
    <col min="4" max="4" width="6.875" style="0" customWidth="1"/>
    <col min="5" max="5" width="7.375" style="0" customWidth="1"/>
    <col min="6" max="6" width="12.50390625" style="0" customWidth="1"/>
    <col min="7" max="7" width="6.50390625" style="0" customWidth="1"/>
    <col min="8" max="11" width="5.875" style="0" customWidth="1"/>
    <col min="12" max="12" width="3.00390625" style="0" customWidth="1"/>
    <col min="13" max="17" width="5.875" style="0" customWidth="1"/>
    <col min="18" max="18" width="4.125" style="0" customWidth="1"/>
    <col min="19" max="19" width="5.375" style="0" customWidth="1"/>
  </cols>
  <sheetData>
    <row r="1" spans="1:19" ht="45" customHeight="1">
      <c r="A1" s="18" t="s">
        <v>100</v>
      </c>
      <c r="B1" s="18"/>
      <c r="C1" s="18"/>
      <c r="D1" s="18"/>
      <c r="E1" s="18"/>
      <c r="F1" s="18"/>
      <c r="G1" s="18"/>
      <c r="H1" s="18"/>
      <c r="I1" s="18"/>
      <c r="J1" s="18"/>
      <c r="K1" s="18"/>
      <c r="L1" s="18"/>
      <c r="M1" s="18"/>
      <c r="N1" s="18"/>
      <c r="O1" s="18"/>
      <c r="P1" s="18"/>
      <c r="Q1" s="18"/>
      <c r="R1" s="18"/>
      <c r="S1" s="18"/>
    </row>
    <row r="2" spans="1:19" ht="46.5" customHeight="1">
      <c r="A2" s="16" t="s">
        <v>56</v>
      </c>
      <c r="B2" s="16" t="s">
        <v>0</v>
      </c>
      <c r="C2" s="16" t="s">
        <v>1</v>
      </c>
      <c r="D2" s="16" t="s">
        <v>20</v>
      </c>
      <c r="E2" s="16" t="s">
        <v>55</v>
      </c>
      <c r="F2" s="16" t="s">
        <v>2</v>
      </c>
      <c r="G2" s="16" t="s">
        <v>3</v>
      </c>
      <c r="H2" s="16" t="s">
        <v>4</v>
      </c>
      <c r="I2" s="17"/>
      <c r="J2" s="16" t="s">
        <v>5</v>
      </c>
      <c r="K2" s="17"/>
      <c r="L2" s="16" t="s">
        <v>6</v>
      </c>
      <c r="M2" s="16" t="s">
        <v>7</v>
      </c>
      <c r="N2" s="16"/>
      <c r="O2" s="16" t="s">
        <v>8</v>
      </c>
      <c r="P2" s="16"/>
      <c r="Q2" s="16" t="s">
        <v>9</v>
      </c>
      <c r="R2" s="16" t="s">
        <v>10</v>
      </c>
      <c r="S2" s="16" t="s">
        <v>11</v>
      </c>
    </row>
    <row r="3" spans="1:19" ht="57" customHeight="1">
      <c r="A3" s="17"/>
      <c r="B3" s="16"/>
      <c r="C3" s="16"/>
      <c r="D3" s="17"/>
      <c r="E3" s="17"/>
      <c r="F3" s="16"/>
      <c r="G3" s="16"/>
      <c r="H3" s="1" t="s">
        <v>12</v>
      </c>
      <c r="I3" s="1" t="s">
        <v>13</v>
      </c>
      <c r="J3" s="1" t="s">
        <v>14</v>
      </c>
      <c r="K3" s="1" t="s">
        <v>15</v>
      </c>
      <c r="L3" s="17"/>
      <c r="M3" s="1" t="s">
        <v>16</v>
      </c>
      <c r="N3" s="1" t="s">
        <v>17</v>
      </c>
      <c r="O3" s="1" t="s">
        <v>18</v>
      </c>
      <c r="P3" s="1" t="s">
        <v>19</v>
      </c>
      <c r="Q3" s="16"/>
      <c r="R3" s="16"/>
      <c r="S3" s="16"/>
    </row>
    <row r="4" spans="1:19" ht="24.75" customHeight="1">
      <c r="A4" s="2" t="s">
        <v>57</v>
      </c>
      <c r="B4" s="5" t="s">
        <v>21</v>
      </c>
      <c r="C4" s="3">
        <v>90102</v>
      </c>
      <c r="D4" s="2">
        <v>9010201</v>
      </c>
      <c r="E4" s="4" t="s">
        <v>22</v>
      </c>
      <c r="F4" s="4" t="s">
        <v>23</v>
      </c>
      <c r="G4" s="6" t="s">
        <v>53</v>
      </c>
      <c r="H4" s="9">
        <v>81.5</v>
      </c>
      <c r="I4" s="9">
        <v>81.5</v>
      </c>
      <c r="J4" s="9"/>
      <c r="K4" s="9"/>
      <c r="L4" s="9"/>
      <c r="M4" s="9">
        <v>81.5</v>
      </c>
      <c r="N4" s="9">
        <f aca="true" t="shared" si="0" ref="N4:N18">M4*0.6</f>
        <v>48.9</v>
      </c>
      <c r="O4" s="9">
        <v>86.7</v>
      </c>
      <c r="P4" s="9">
        <f aca="true" t="shared" si="1" ref="P4:P9">O4*0.4</f>
        <v>34.68</v>
      </c>
      <c r="Q4" s="9">
        <f aca="true" t="shared" si="2" ref="Q4:Q9">P4+N4</f>
        <v>83.58</v>
      </c>
      <c r="R4" s="7">
        <v>1</v>
      </c>
      <c r="S4" s="8"/>
    </row>
    <row r="5" spans="1:19" ht="24.75" customHeight="1">
      <c r="A5" s="2" t="s">
        <v>24</v>
      </c>
      <c r="B5" s="5" t="s">
        <v>21</v>
      </c>
      <c r="C5" s="3">
        <v>90102</v>
      </c>
      <c r="D5" s="2">
        <v>9010201</v>
      </c>
      <c r="E5" s="4" t="s">
        <v>22</v>
      </c>
      <c r="F5" s="4" t="s">
        <v>25</v>
      </c>
      <c r="G5" s="6" t="s">
        <v>53</v>
      </c>
      <c r="H5" s="9">
        <v>81.5</v>
      </c>
      <c r="I5" s="9">
        <v>81.5</v>
      </c>
      <c r="J5" s="9"/>
      <c r="K5" s="9"/>
      <c r="L5" s="9"/>
      <c r="M5" s="9">
        <v>81.5</v>
      </c>
      <c r="N5" s="9">
        <f t="shared" si="0"/>
        <v>48.9</v>
      </c>
      <c r="O5" s="9">
        <v>81.2</v>
      </c>
      <c r="P5" s="9">
        <f t="shared" si="1"/>
        <v>32.480000000000004</v>
      </c>
      <c r="Q5" s="9">
        <f t="shared" si="2"/>
        <v>81.38</v>
      </c>
      <c r="R5" s="7">
        <v>2</v>
      </c>
      <c r="S5" s="10"/>
    </row>
    <row r="6" spans="1:19" ht="24.75" customHeight="1">
      <c r="A6" s="2" t="s">
        <v>26</v>
      </c>
      <c r="B6" s="5" t="s">
        <v>21</v>
      </c>
      <c r="C6" s="3">
        <v>90102</v>
      </c>
      <c r="D6" s="2">
        <v>9010201</v>
      </c>
      <c r="E6" s="4" t="s">
        <v>22</v>
      </c>
      <c r="F6" s="4" t="s">
        <v>27</v>
      </c>
      <c r="G6" s="6" t="s">
        <v>53</v>
      </c>
      <c r="H6" s="9">
        <v>80</v>
      </c>
      <c r="I6" s="9">
        <v>80</v>
      </c>
      <c r="J6" s="9"/>
      <c r="K6" s="9"/>
      <c r="L6" s="9"/>
      <c r="M6" s="9">
        <v>80</v>
      </c>
      <c r="N6" s="9">
        <f t="shared" si="0"/>
        <v>48</v>
      </c>
      <c r="O6" s="9">
        <v>78.4</v>
      </c>
      <c r="P6" s="9">
        <f t="shared" si="1"/>
        <v>31.360000000000003</v>
      </c>
      <c r="Q6" s="9">
        <f t="shared" si="2"/>
        <v>79.36</v>
      </c>
      <c r="R6" s="7">
        <v>3</v>
      </c>
      <c r="S6" s="10"/>
    </row>
    <row r="7" spans="1:19" ht="24.75" customHeight="1">
      <c r="A7" s="2" t="s">
        <v>58</v>
      </c>
      <c r="B7" s="5" t="s">
        <v>21</v>
      </c>
      <c r="C7" s="3">
        <v>90102</v>
      </c>
      <c r="D7" s="2">
        <v>9010202</v>
      </c>
      <c r="E7" s="4" t="s">
        <v>22</v>
      </c>
      <c r="F7" s="4" t="s">
        <v>28</v>
      </c>
      <c r="G7" s="6" t="s">
        <v>53</v>
      </c>
      <c r="H7" s="9">
        <v>83</v>
      </c>
      <c r="I7" s="9">
        <v>83</v>
      </c>
      <c r="J7" s="9"/>
      <c r="K7" s="9"/>
      <c r="L7" s="9"/>
      <c r="M7" s="9">
        <v>83</v>
      </c>
      <c r="N7" s="9">
        <f t="shared" si="0"/>
        <v>49.8</v>
      </c>
      <c r="O7" s="9">
        <v>84.2</v>
      </c>
      <c r="P7" s="9">
        <f t="shared" si="1"/>
        <v>33.68</v>
      </c>
      <c r="Q7" s="9">
        <f t="shared" si="2"/>
        <v>83.47999999999999</v>
      </c>
      <c r="R7" s="7">
        <v>1</v>
      </c>
      <c r="S7" s="11"/>
    </row>
    <row r="8" spans="1:19" ht="24.75" customHeight="1">
      <c r="A8" s="2" t="s">
        <v>59</v>
      </c>
      <c r="B8" s="5" t="s">
        <v>21</v>
      </c>
      <c r="C8" s="3">
        <v>90102</v>
      </c>
      <c r="D8" s="2">
        <v>9010202</v>
      </c>
      <c r="E8" s="4" t="s">
        <v>22</v>
      </c>
      <c r="F8" s="4" t="s">
        <v>29</v>
      </c>
      <c r="G8" s="6" t="s">
        <v>53</v>
      </c>
      <c r="H8" s="9">
        <v>81.5</v>
      </c>
      <c r="I8" s="9">
        <v>81.5</v>
      </c>
      <c r="J8" s="9"/>
      <c r="K8" s="9"/>
      <c r="L8" s="9"/>
      <c r="M8" s="9">
        <v>81.5</v>
      </c>
      <c r="N8" s="9">
        <f t="shared" si="0"/>
        <v>48.9</v>
      </c>
      <c r="O8" s="9">
        <v>85.8</v>
      </c>
      <c r="P8" s="9">
        <f t="shared" si="1"/>
        <v>34.32</v>
      </c>
      <c r="Q8" s="9">
        <f t="shared" si="2"/>
        <v>83.22</v>
      </c>
      <c r="R8" s="7">
        <v>2</v>
      </c>
      <c r="S8" s="12"/>
    </row>
    <row r="9" spans="1:19" ht="24.75" customHeight="1">
      <c r="A9" s="2" t="s">
        <v>60</v>
      </c>
      <c r="B9" s="5" t="s">
        <v>21</v>
      </c>
      <c r="C9" s="3">
        <v>90102</v>
      </c>
      <c r="D9" s="2">
        <v>9010202</v>
      </c>
      <c r="E9" s="4" t="s">
        <v>22</v>
      </c>
      <c r="F9" s="4" t="s">
        <v>30</v>
      </c>
      <c r="G9" s="6" t="s">
        <v>53</v>
      </c>
      <c r="H9" s="9">
        <v>80.5</v>
      </c>
      <c r="I9" s="9">
        <v>80.5</v>
      </c>
      <c r="J9" s="9"/>
      <c r="K9" s="9"/>
      <c r="L9" s="9"/>
      <c r="M9" s="9">
        <v>80.5</v>
      </c>
      <c r="N9" s="9">
        <f t="shared" si="0"/>
        <v>48.3</v>
      </c>
      <c r="O9" s="9">
        <v>84.3</v>
      </c>
      <c r="P9" s="9">
        <f t="shared" si="1"/>
        <v>33.72</v>
      </c>
      <c r="Q9" s="9">
        <f t="shared" si="2"/>
        <v>82.02</v>
      </c>
      <c r="R9" s="7">
        <v>3</v>
      </c>
      <c r="S9" s="11"/>
    </row>
    <row r="10" spans="1:19" ht="23.25" customHeight="1">
      <c r="A10" s="2" t="s">
        <v>61</v>
      </c>
      <c r="B10" s="2" t="s">
        <v>54</v>
      </c>
      <c r="C10" s="2">
        <v>90104</v>
      </c>
      <c r="D10" s="2">
        <v>9010401</v>
      </c>
      <c r="E10" s="2" t="s">
        <v>32</v>
      </c>
      <c r="F10" s="2" t="s">
        <v>33</v>
      </c>
      <c r="G10" s="6" t="s">
        <v>53</v>
      </c>
      <c r="H10" s="9">
        <v>72.5</v>
      </c>
      <c r="I10" s="9">
        <v>72.5</v>
      </c>
      <c r="J10" s="9"/>
      <c r="K10" s="9"/>
      <c r="L10" s="9"/>
      <c r="M10" s="9">
        <f aca="true" t="shared" si="3" ref="M10:M18">I10+L10</f>
        <v>72.5</v>
      </c>
      <c r="N10" s="9">
        <f t="shared" si="0"/>
        <v>43.5</v>
      </c>
      <c r="O10" s="9">
        <v>84.8</v>
      </c>
      <c r="P10" s="9">
        <f>O10*0.4</f>
        <v>33.92</v>
      </c>
      <c r="Q10" s="9">
        <f>N10+P10</f>
        <v>77.42</v>
      </c>
      <c r="R10" s="7">
        <v>1</v>
      </c>
      <c r="S10" s="13"/>
    </row>
    <row r="11" spans="1:19" ht="23.25" customHeight="1">
      <c r="A11" s="2" t="s">
        <v>34</v>
      </c>
      <c r="B11" s="2" t="s">
        <v>54</v>
      </c>
      <c r="C11" s="2">
        <v>90104</v>
      </c>
      <c r="D11" s="2" t="s">
        <v>31</v>
      </c>
      <c r="E11" s="2" t="s">
        <v>32</v>
      </c>
      <c r="F11" s="2" t="s">
        <v>35</v>
      </c>
      <c r="G11" s="6" t="s">
        <v>53</v>
      </c>
      <c r="H11" s="9">
        <v>70</v>
      </c>
      <c r="I11" s="9">
        <v>70</v>
      </c>
      <c r="J11" s="9"/>
      <c r="K11" s="9"/>
      <c r="L11" s="9"/>
      <c r="M11" s="9">
        <f t="shared" si="3"/>
        <v>70</v>
      </c>
      <c r="N11" s="9">
        <f t="shared" si="0"/>
        <v>42</v>
      </c>
      <c r="O11" s="9">
        <v>78.2</v>
      </c>
      <c r="P11" s="9">
        <f aca="true" t="shared" si="4" ref="P11:P18">O11*0.4</f>
        <v>31.28</v>
      </c>
      <c r="Q11" s="9">
        <f aca="true" t="shared" si="5" ref="Q11:Q18">N11+P11</f>
        <v>73.28</v>
      </c>
      <c r="R11" s="7">
        <v>2</v>
      </c>
      <c r="S11" s="13"/>
    </row>
    <row r="12" spans="1:19" ht="23.25" customHeight="1">
      <c r="A12" s="2" t="s">
        <v>36</v>
      </c>
      <c r="B12" s="2" t="s">
        <v>54</v>
      </c>
      <c r="C12" s="2">
        <v>90104</v>
      </c>
      <c r="D12" s="2" t="s">
        <v>31</v>
      </c>
      <c r="E12" s="2" t="s">
        <v>32</v>
      </c>
      <c r="F12" s="2" t="s">
        <v>37</v>
      </c>
      <c r="G12" s="6" t="s">
        <v>53</v>
      </c>
      <c r="H12" s="9">
        <v>67.5</v>
      </c>
      <c r="I12" s="9">
        <v>67.5</v>
      </c>
      <c r="J12" s="9"/>
      <c r="K12" s="9"/>
      <c r="L12" s="9"/>
      <c r="M12" s="9">
        <f t="shared" si="3"/>
        <v>67.5</v>
      </c>
      <c r="N12" s="9">
        <f t="shared" si="0"/>
        <v>40.5</v>
      </c>
      <c r="O12" s="9">
        <v>80.7</v>
      </c>
      <c r="P12" s="9">
        <f t="shared" si="4"/>
        <v>32.28</v>
      </c>
      <c r="Q12" s="9">
        <f t="shared" si="5"/>
        <v>72.78</v>
      </c>
      <c r="R12" s="7">
        <v>3</v>
      </c>
      <c r="S12" s="13"/>
    </row>
    <row r="13" spans="1:19" ht="23.25" customHeight="1">
      <c r="A13" s="2" t="s">
        <v>38</v>
      </c>
      <c r="B13" s="2" t="s">
        <v>54</v>
      </c>
      <c r="C13" s="2">
        <v>90104</v>
      </c>
      <c r="D13" s="2" t="s">
        <v>39</v>
      </c>
      <c r="E13" s="2" t="s">
        <v>40</v>
      </c>
      <c r="F13" s="2" t="s">
        <v>41</v>
      </c>
      <c r="G13" s="6" t="s">
        <v>53</v>
      </c>
      <c r="H13" s="9">
        <v>68</v>
      </c>
      <c r="I13" s="9">
        <v>68</v>
      </c>
      <c r="J13" s="9"/>
      <c r="K13" s="9"/>
      <c r="L13" s="9"/>
      <c r="M13" s="9">
        <f t="shared" si="3"/>
        <v>68</v>
      </c>
      <c r="N13" s="9">
        <f t="shared" si="0"/>
        <v>40.8</v>
      </c>
      <c r="O13" s="9">
        <v>81.6</v>
      </c>
      <c r="P13" s="9">
        <f t="shared" si="4"/>
        <v>32.64</v>
      </c>
      <c r="Q13" s="9">
        <f t="shared" si="5"/>
        <v>73.44</v>
      </c>
      <c r="R13" s="7">
        <v>1</v>
      </c>
      <c r="S13" s="13"/>
    </row>
    <row r="14" spans="1:19" ht="23.25" customHeight="1">
      <c r="A14" s="2" t="s">
        <v>42</v>
      </c>
      <c r="B14" s="2" t="s">
        <v>54</v>
      </c>
      <c r="C14" s="2">
        <v>90104</v>
      </c>
      <c r="D14" s="2" t="s">
        <v>39</v>
      </c>
      <c r="E14" s="2" t="s">
        <v>40</v>
      </c>
      <c r="F14" s="2" t="s">
        <v>43</v>
      </c>
      <c r="G14" s="6" t="s">
        <v>53</v>
      </c>
      <c r="H14" s="9">
        <v>67.5</v>
      </c>
      <c r="I14" s="9">
        <v>67.5</v>
      </c>
      <c r="J14" s="9"/>
      <c r="K14" s="9"/>
      <c r="L14" s="9"/>
      <c r="M14" s="9">
        <f t="shared" si="3"/>
        <v>67.5</v>
      </c>
      <c r="N14" s="9">
        <f t="shared" si="0"/>
        <v>40.5</v>
      </c>
      <c r="O14" s="9">
        <v>81.2</v>
      </c>
      <c r="P14" s="9">
        <f t="shared" si="4"/>
        <v>32.480000000000004</v>
      </c>
      <c r="Q14" s="9">
        <f t="shared" si="5"/>
        <v>72.98</v>
      </c>
      <c r="R14" s="7">
        <v>2</v>
      </c>
      <c r="S14" s="13"/>
    </row>
    <row r="15" spans="1:19" ht="23.25" customHeight="1">
      <c r="A15" s="2" t="s">
        <v>44</v>
      </c>
      <c r="B15" s="2" t="s">
        <v>54</v>
      </c>
      <c r="C15" s="2">
        <v>90104</v>
      </c>
      <c r="D15" s="2" t="s">
        <v>39</v>
      </c>
      <c r="E15" s="2" t="s">
        <v>40</v>
      </c>
      <c r="F15" s="2" t="s">
        <v>45</v>
      </c>
      <c r="G15" s="6" t="s">
        <v>53</v>
      </c>
      <c r="H15" s="9">
        <v>60</v>
      </c>
      <c r="I15" s="9">
        <v>60</v>
      </c>
      <c r="J15" s="9"/>
      <c r="K15" s="9"/>
      <c r="L15" s="9"/>
      <c r="M15" s="9">
        <f t="shared" si="3"/>
        <v>60</v>
      </c>
      <c r="N15" s="9">
        <f t="shared" si="0"/>
        <v>36</v>
      </c>
      <c r="O15" s="9">
        <v>81.7</v>
      </c>
      <c r="P15" s="9">
        <f t="shared" si="4"/>
        <v>32.68</v>
      </c>
      <c r="Q15" s="9">
        <f t="shared" si="5"/>
        <v>68.68</v>
      </c>
      <c r="R15" s="7">
        <v>3</v>
      </c>
      <c r="S15" s="13"/>
    </row>
    <row r="16" spans="1:19" ht="23.25" customHeight="1">
      <c r="A16" s="2" t="s">
        <v>46</v>
      </c>
      <c r="B16" s="2" t="s">
        <v>54</v>
      </c>
      <c r="C16" s="2">
        <v>90104</v>
      </c>
      <c r="D16" s="2" t="s">
        <v>47</v>
      </c>
      <c r="E16" s="2" t="s">
        <v>48</v>
      </c>
      <c r="F16" s="2" t="s">
        <v>49</v>
      </c>
      <c r="G16" s="6" t="s">
        <v>53</v>
      </c>
      <c r="H16" s="9">
        <v>75</v>
      </c>
      <c r="I16" s="9">
        <v>75</v>
      </c>
      <c r="J16" s="9"/>
      <c r="K16" s="9"/>
      <c r="L16" s="9"/>
      <c r="M16" s="9">
        <f t="shared" si="3"/>
        <v>75</v>
      </c>
      <c r="N16" s="9">
        <f t="shared" si="0"/>
        <v>45</v>
      </c>
      <c r="O16" s="9">
        <v>87.1</v>
      </c>
      <c r="P16" s="9">
        <f t="shared" si="4"/>
        <v>34.839999999999996</v>
      </c>
      <c r="Q16" s="9">
        <f t="shared" si="5"/>
        <v>79.84</v>
      </c>
      <c r="R16" s="7">
        <v>1</v>
      </c>
      <c r="S16" s="13"/>
    </row>
    <row r="17" spans="1:19" ht="23.25" customHeight="1">
      <c r="A17" s="2" t="s">
        <v>50</v>
      </c>
      <c r="B17" s="2" t="s">
        <v>54</v>
      </c>
      <c r="C17" s="2">
        <v>90104</v>
      </c>
      <c r="D17" s="2" t="s">
        <v>47</v>
      </c>
      <c r="E17" s="2" t="s">
        <v>48</v>
      </c>
      <c r="F17" s="2" t="s">
        <v>51</v>
      </c>
      <c r="G17" s="6" t="s">
        <v>53</v>
      </c>
      <c r="H17" s="9">
        <v>75</v>
      </c>
      <c r="I17" s="9">
        <v>75</v>
      </c>
      <c r="J17" s="9"/>
      <c r="K17" s="9"/>
      <c r="L17" s="9"/>
      <c r="M17" s="9">
        <f>I17+L17</f>
        <v>75</v>
      </c>
      <c r="N17" s="9">
        <f>M17*0.6</f>
        <v>45</v>
      </c>
      <c r="O17" s="9">
        <v>80.1</v>
      </c>
      <c r="P17" s="9">
        <f>O17*0.4</f>
        <v>32.04</v>
      </c>
      <c r="Q17" s="9">
        <f>N17+P17</f>
        <v>77.03999999999999</v>
      </c>
      <c r="R17" s="7">
        <v>2</v>
      </c>
      <c r="S17" s="13"/>
    </row>
    <row r="18" spans="1:19" ht="23.25" customHeight="1">
      <c r="A18" s="2" t="s">
        <v>62</v>
      </c>
      <c r="B18" s="2" t="s">
        <v>54</v>
      </c>
      <c r="C18" s="2">
        <v>90104</v>
      </c>
      <c r="D18" s="2" t="s">
        <v>47</v>
      </c>
      <c r="E18" s="2" t="s">
        <v>48</v>
      </c>
      <c r="F18" s="2" t="s">
        <v>52</v>
      </c>
      <c r="G18" s="6" t="s">
        <v>53</v>
      </c>
      <c r="H18" s="9">
        <v>71.5</v>
      </c>
      <c r="I18" s="9">
        <v>71.5</v>
      </c>
      <c r="J18" s="9"/>
      <c r="K18" s="9"/>
      <c r="L18" s="9"/>
      <c r="M18" s="9">
        <f t="shared" si="3"/>
        <v>71.5</v>
      </c>
      <c r="N18" s="9">
        <f t="shared" si="0"/>
        <v>42.9</v>
      </c>
      <c r="O18" s="9">
        <v>82.9</v>
      </c>
      <c r="P18" s="9">
        <f t="shared" si="4"/>
        <v>33.160000000000004</v>
      </c>
      <c r="Q18" s="9">
        <f t="shared" si="5"/>
        <v>76.06</v>
      </c>
      <c r="R18" s="7">
        <v>3</v>
      </c>
      <c r="S18" s="13"/>
    </row>
    <row r="19" spans="1:19" ht="24" customHeight="1">
      <c r="A19" s="2" t="s">
        <v>94</v>
      </c>
      <c r="B19" s="2" t="s">
        <v>65</v>
      </c>
      <c r="C19" s="2">
        <v>90108</v>
      </c>
      <c r="D19" s="2">
        <v>9010801</v>
      </c>
      <c r="E19" s="2" t="s">
        <v>67</v>
      </c>
      <c r="F19" s="2" t="s">
        <v>68</v>
      </c>
      <c r="G19" s="6" t="s">
        <v>53</v>
      </c>
      <c r="H19" s="9">
        <v>77.5</v>
      </c>
      <c r="I19" s="9">
        <f aca="true" t="shared" si="6" ref="I19:I29">H19*0.6</f>
        <v>46.5</v>
      </c>
      <c r="J19" s="9">
        <v>83</v>
      </c>
      <c r="K19" s="9">
        <f aca="true" t="shared" si="7" ref="K19:K29">J19*0.4</f>
        <v>33.2</v>
      </c>
      <c r="L19" s="14"/>
      <c r="M19" s="9">
        <f aca="true" t="shared" si="8" ref="M19:M24">I19+K19+L19</f>
        <v>79.7</v>
      </c>
      <c r="N19" s="9">
        <f>M19*0.7</f>
        <v>55.79</v>
      </c>
      <c r="O19" s="9" t="s">
        <v>69</v>
      </c>
      <c r="P19" s="9">
        <f>O19*0.3</f>
        <v>26.099999999999998</v>
      </c>
      <c r="Q19" s="9">
        <f>N19+P19</f>
        <v>81.89</v>
      </c>
      <c r="R19" s="7">
        <v>1</v>
      </c>
      <c r="S19" s="13"/>
    </row>
    <row r="20" spans="1:19" ht="24" customHeight="1">
      <c r="A20" s="2" t="s">
        <v>95</v>
      </c>
      <c r="B20" s="2" t="s">
        <v>65</v>
      </c>
      <c r="C20" s="2">
        <v>90108</v>
      </c>
      <c r="D20" s="2" t="s">
        <v>66</v>
      </c>
      <c r="E20" s="2" t="s">
        <v>67</v>
      </c>
      <c r="F20" s="2" t="s">
        <v>70</v>
      </c>
      <c r="G20" s="6" t="s">
        <v>53</v>
      </c>
      <c r="H20" s="9">
        <v>81</v>
      </c>
      <c r="I20" s="9">
        <f t="shared" si="6"/>
        <v>48.6</v>
      </c>
      <c r="J20" s="9">
        <v>72</v>
      </c>
      <c r="K20" s="9">
        <f t="shared" si="7"/>
        <v>28.8</v>
      </c>
      <c r="L20" s="14"/>
      <c r="M20" s="9">
        <f t="shared" si="8"/>
        <v>77.4</v>
      </c>
      <c r="N20" s="9">
        <f>M20*0.7</f>
        <v>54.18</v>
      </c>
      <c r="O20" s="9" t="s">
        <v>71</v>
      </c>
      <c r="P20" s="9">
        <f>O20*0.3</f>
        <v>26.04</v>
      </c>
      <c r="Q20" s="9">
        <f>N20+P20</f>
        <v>80.22</v>
      </c>
      <c r="R20" s="7">
        <v>2</v>
      </c>
      <c r="S20" s="13"/>
    </row>
    <row r="21" spans="1:19" ht="24" customHeight="1">
      <c r="A21" s="2" t="s">
        <v>96</v>
      </c>
      <c r="B21" s="2" t="s">
        <v>65</v>
      </c>
      <c r="C21" s="2">
        <v>90108</v>
      </c>
      <c r="D21" s="2" t="s">
        <v>66</v>
      </c>
      <c r="E21" s="2" t="s">
        <v>67</v>
      </c>
      <c r="F21" s="2" t="s">
        <v>72</v>
      </c>
      <c r="G21" s="6" t="s">
        <v>53</v>
      </c>
      <c r="H21" s="9">
        <v>74.5</v>
      </c>
      <c r="I21" s="9">
        <f t="shared" si="6"/>
        <v>44.699999999999996</v>
      </c>
      <c r="J21" s="9">
        <v>83</v>
      </c>
      <c r="K21" s="9">
        <f t="shared" si="7"/>
        <v>33.2</v>
      </c>
      <c r="L21" s="14"/>
      <c r="M21" s="9">
        <f t="shared" si="8"/>
        <v>77.9</v>
      </c>
      <c r="N21" s="9">
        <f aca="true" t="shared" si="9" ref="N21:N29">M21*0.7</f>
        <v>54.53</v>
      </c>
      <c r="O21" s="9" t="s">
        <v>73</v>
      </c>
      <c r="P21" s="9">
        <f aca="true" t="shared" si="10" ref="P21:P29">O21*0.3</f>
        <v>25.679999999999996</v>
      </c>
      <c r="Q21" s="9">
        <f aca="true" t="shared" si="11" ref="Q21:Q29">N21+P21</f>
        <v>80.21</v>
      </c>
      <c r="R21" s="7">
        <v>3</v>
      </c>
      <c r="S21" s="13"/>
    </row>
    <row r="22" spans="1:19" ht="24" customHeight="1">
      <c r="A22" s="2" t="s">
        <v>63</v>
      </c>
      <c r="B22" s="2" t="s">
        <v>65</v>
      </c>
      <c r="C22" s="2">
        <v>90108</v>
      </c>
      <c r="D22" s="2" t="s">
        <v>66</v>
      </c>
      <c r="E22" s="2" t="s">
        <v>67</v>
      </c>
      <c r="F22" s="2" t="s">
        <v>74</v>
      </c>
      <c r="G22" s="6" t="s">
        <v>53</v>
      </c>
      <c r="H22" s="9">
        <v>73.5</v>
      </c>
      <c r="I22" s="9">
        <f t="shared" si="6"/>
        <v>44.1</v>
      </c>
      <c r="J22" s="9">
        <v>70</v>
      </c>
      <c r="K22" s="9">
        <f t="shared" si="7"/>
        <v>28</v>
      </c>
      <c r="L22" s="15">
        <v>4</v>
      </c>
      <c r="M22" s="9">
        <f t="shared" si="8"/>
        <v>76.1</v>
      </c>
      <c r="N22" s="9">
        <f t="shared" si="9"/>
        <v>53.269999999999996</v>
      </c>
      <c r="O22" s="9" t="s">
        <v>75</v>
      </c>
      <c r="P22" s="9">
        <f t="shared" si="10"/>
        <v>25.38</v>
      </c>
      <c r="Q22" s="9">
        <f t="shared" si="11"/>
        <v>78.64999999999999</v>
      </c>
      <c r="R22" s="7">
        <v>4</v>
      </c>
      <c r="S22" s="13"/>
    </row>
    <row r="23" spans="1:19" ht="24" customHeight="1">
      <c r="A23" s="2" t="s">
        <v>64</v>
      </c>
      <c r="B23" s="2" t="s">
        <v>65</v>
      </c>
      <c r="C23" s="2">
        <v>90108</v>
      </c>
      <c r="D23" s="2" t="s">
        <v>66</v>
      </c>
      <c r="E23" s="2" t="s">
        <v>67</v>
      </c>
      <c r="F23" s="2" t="s">
        <v>76</v>
      </c>
      <c r="G23" s="6" t="s">
        <v>53</v>
      </c>
      <c r="H23" s="9">
        <v>72.5</v>
      </c>
      <c r="I23" s="9">
        <f t="shared" si="6"/>
        <v>43.5</v>
      </c>
      <c r="J23" s="9">
        <v>65</v>
      </c>
      <c r="K23" s="9">
        <f t="shared" si="7"/>
        <v>26</v>
      </c>
      <c r="L23" s="15">
        <v>4</v>
      </c>
      <c r="M23" s="9">
        <f t="shared" si="8"/>
        <v>73.5</v>
      </c>
      <c r="N23" s="9">
        <f t="shared" si="9"/>
        <v>51.449999999999996</v>
      </c>
      <c r="O23" s="9" t="s">
        <v>77</v>
      </c>
      <c r="P23" s="9">
        <f t="shared" si="10"/>
        <v>24.779999999999998</v>
      </c>
      <c r="Q23" s="9">
        <f t="shared" si="11"/>
        <v>76.22999999999999</v>
      </c>
      <c r="R23" s="7">
        <v>5</v>
      </c>
      <c r="S23" s="13"/>
    </row>
    <row r="24" spans="1:19" ht="24" customHeight="1">
      <c r="A24" s="2" t="s">
        <v>97</v>
      </c>
      <c r="B24" s="2" t="s">
        <v>65</v>
      </c>
      <c r="C24" s="2">
        <v>90108</v>
      </c>
      <c r="D24" s="2" t="s">
        <v>66</v>
      </c>
      <c r="E24" s="2" t="s">
        <v>67</v>
      </c>
      <c r="F24" s="2" t="s">
        <v>78</v>
      </c>
      <c r="G24" s="6" t="s">
        <v>53</v>
      </c>
      <c r="H24" s="9">
        <v>80</v>
      </c>
      <c r="I24" s="9">
        <f t="shared" si="6"/>
        <v>48</v>
      </c>
      <c r="J24" s="9">
        <v>61</v>
      </c>
      <c r="K24" s="9">
        <f t="shared" si="7"/>
        <v>24.400000000000002</v>
      </c>
      <c r="L24" s="14"/>
      <c r="M24" s="9">
        <f t="shared" si="8"/>
        <v>72.4</v>
      </c>
      <c r="N24" s="9">
        <f t="shared" si="9"/>
        <v>50.68</v>
      </c>
      <c r="O24" s="9" t="s">
        <v>75</v>
      </c>
      <c r="P24" s="9">
        <f t="shared" si="10"/>
        <v>25.38</v>
      </c>
      <c r="Q24" s="9">
        <f t="shared" si="11"/>
        <v>76.06</v>
      </c>
      <c r="R24" s="7">
        <v>6</v>
      </c>
      <c r="S24" s="13"/>
    </row>
    <row r="25" spans="1:19" ht="24" customHeight="1">
      <c r="A25" s="2" t="s">
        <v>98</v>
      </c>
      <c r="B25" s="2" t="s">
        <v>65</v>
      </c>
      <c r="C25" s="2">
        <v>90108</v>
      </c>
      <c r="D25" s="2" t="s">
        <v>82</v>
      </c>
      <c r="E25" s="2" t="s">
        <v>83</v>
      </c>
      <c r="F25" s="2" t="s">
        <v>84</v>
      </c>
      <c r="G25" s="6" t="s">
        <v>53</v>
      </c>
      <c r="H25" s="9">
        <v>68.5</v>
      </c>
      <c r="I25" s="9">
        <f t="shared" si="6"/>
        <v>41.1</v>
      </c>
      <c r="J25" s="9">
        <v>78</v>
      </c>
      <c r="K25" s="9">
        <f t="shared" si="7"/>
        <v>31.200000000000003</v>
      </c>
      <c r="L25" s="15"/>
      <c r="M25" s="9">
        <f>I25+K25</f>
        <v>72.30000000000001</v>
      </c>
      <c r="N25" s="9">
        <f t="shared" si="9"/>
        <v>50.61000000000001</v>
      </c>
      <c r="O25" s="9" t="s">
        <v>85</v>
      </c>
      <c r="P25" s="9">
        <f t="shared" si="10"/>
        <v>25.92</v>
      </c>
      <c r="Q25" s="9">
        <f t="shared" si="11"/>
        <v>76.53</v>
      </c>
      <c r="R25" s="7">
        <v>1</v>
      </c>
      <c r="S25" s="13"/>
    </row>
    <row r="26" spans="1:19" ht="24" customHeight="1">
      <c r="A26" s="2" t="s">
        <v>99</v>
      </c>
      <c r="B26" s="2" t="s">
        <v>65</v>
      </c>
      <c r="C26" s="2">
        <v>90108</v>
      </c>
      <c r="D26" s="2" t="s">
        <v>82</v>
      </c>
      <c r="E26" s="2" t="s">
        <v>83</v>
      </c>
      <c r="F26" s="2" t="s">
        <v>86</v>
      </c>
      <c r="G26" s="6" t="s">
        <v>53</v>
      </c>
      <c r="H26" s="9">
        <v>70</v>
      </c>
      <c r="I26" s="9">
        <f t="shared" si="6"/>
        <v>42</v>
      </c>
      <c r="J26" s="9">
        <v>66</v>
      </c>
      <c r="K26" s="9">
        <f t="shared" si="7"/>
        <v>26.400000000000002</v>
      </c>
      <c r="L26" s="15"/>
      <c r="M26" s="9">
        <f>I26+K26</f>
        <v>68.4</v>
      </c>
      <c r="N26" s="9">
        <f t="shared" si="9"/>
        <v>47.88</v>
      </c>
      <c r="O26" s="9" t="s">
        <v>87</v>
      </c>
      <c r="P26" s="9">
        <f t="shared" si="10"/>
        <v>26.46</v>
      </c>
      <c r="Q26" s="9">
        <f t="shared" si="11"/>
        <v>74.34</v>
      </c>
      <c r="R26" s="7">
        <v>2</v>
      </c>
      <c r="S26" s="13"/>
    </row>
    <row r="27" spans="1:19" ht="24" customHeight="1">
      <c r="A27" s="2" t="s">
        <v>79</v>
      </c>
      <c r="B27" s="2" t="s">
        <v>65</v>
      </c>
      <c r="C27" s="2">
        <v>90108</v>
      </c>
      <c r="D27" s="2" t="s">
        <v>82</v>
      </c>
      <c r="E27" s="2" t="s">
        <v>83</v>
      </c>
      <c r="F27" s="2" t="s">
        <v>88</v>
      </c>
      <c r="G27" s="6" t="s">
        <v>53</v>
      </c>
      <c r="H27" s="9">
        <v>66</v>
      </c>
      <c r="I27" s="9">
        <f t="shared" si="6"/>
        <v>39.6</v>
      </c>
      <c r="J27" s="9">
        <v>65</v>
      </c>
      <c r="K27" s="9">
        <f t="shared" si="7"/>
        <v>26</v>
      </c>
      <c r="L27" s="15"/>
      <c r="M27" s="9">
        <f>I27+K27</f>
        <v>65.6</v>
      </c>
      <c r="N27" s="9">
        <f t="shared" si="9"/>
        <v>45.919999999999995</v>
      </c>
      <c r="O27" s="9" t="s">
        <v>89</v>
      </c>
      <c r="P27" s="9">
        <f t="shared" si="10"/>
        <v>25.2</v>
      </c>
      <c r="Q27" s="9">
        <f t="shared" si="11"/>
        <v>71.11999999999999</v>
      </c>
      <c r="R27" s="7">
        <v>3</v>
      </c>
      <c r="S27" s="13"/>
    </row>
    <row r="28" spans="1:19" ht="24" customHeight="1">
      <c r="A28" s="2" t="s">
        <v>80</v>
      </c>
      <c r="B28" s="2" t="s">
        <v>65</v>
      </c>
      <c r="C28" s="2">
        <v>90108</v>
      </c>
      <c r="D28" s="2" t="s">
        <v>82</v>
      </c>
      <c r="E28" s="2" t="s">
        <v>83</v>
      </c>
      <c r="F28" s="2" t="s">
        <v>90</v>
      </c>
      <c r="G28" s="6" t="s">
        <v>53</v>
      </c>
      <c r="H28" s="9">
        <v>55</v>
      </c>
      <c r="I28" s="9">
        <f t="shared" si="6"/>
        <v>33</v>
      </c>
      <c r="J28" s="9">
        <v>72</v>
      </c>
      <c r="K28" s="9">
        <f t="shared" si="7"/>
        <v>28.8</v>
      </c>
      <c r="L28" s="15"/>
      <c r="M28" s="9">
        <f>I28+K28</f>
        <v>61.8</v>
      </c>
      <c r="N28" s="9">
        <f t="shared" si="9"/>
        <v>43.26</v>
      </c>
      <c r="O28" s="9" t="s">
        <v>91</v>
      </c>
      <c r="P28" s="9">
        <f t="shared" si="10"/>
        <v>25.62</v>
      </c>
      <c r="Q28" s="9">
        <f t="shared" si="11"/>
        <v>68.88</v>
      </c>
      <c r="R28" s="7">
        <v>4</v>
      </c>
      <c r="S28" s="13"/>
    </row>
    <row r="29" spans="1:19" ht="24" customHeight="1">
      <c r="A29" s="2" t="s">
        <v>81</v>
      </c>
      <c r="B29" s="2" t="s">
        <v>65</v>
      </c>
      <c r="C29" s="2">
        <v>90108</v>
      </c>
      <c r="D29" s="2" t="s">
        <v>82</v>
      </c>
      <c r="E29" s="2" t="s">
        <v>83</v>
      </c>
      <c r="F29" s="2" t="s">
        <v>92</v>
      </c>
      <c r="G29" s="6" t="s">
        <v>53</v>
      </c>
      <c r="H29" s="9">
        <v>61.5</v>
      </c>
      <c r="I29" s="9">
        <f t="shared" si="6"/>
        <v>36.9</v>
      </c>
      <c r="J29" s="9">
        <v>62</v>
      </c>
      <c r="K29" s="9">
        <f t="shared" si="7"/>
        <v>24.8</v>
      </c>
      <c r="L29" s="15"/>
      <c r="M29" s="9">
        <f>I29+K29</f>
        <v>61.7</v>
      </c>
      <c r="N29" s="9">
        <f t="shared" si="9"/>
        <v>43.19</v>
      </c>
      <c r="O29" s="9" t="s">
        <v>93</v>
      </c>
      <c r="P29" s="9">
        <f t="shared" si="10"/>
        <v>25.5</v>
      </c>
      <c r="Q29" s="9">
        <f t="shared" si="11"/>
        <v>68.69</v>
      </c>
      <c r="R29" s="7">
        <v>5</v>
      </c>
      <c r="S29" s="13"/>
    </row>
  </sheetData>
  <sheetProtection password="C613" sheet="1" formatCells="0" formatColumns="0" formatRows="0" insertColumns="0" insertRows="0" insertHyperlinks="0" deleteColumns="0" deleteRows="0" sort="0" autoFilter="0" pivotTables="0"/>
  <mergeCells count="16">
    <mergeCell ref="A1:S1"/>
    <mergeCell ref="A2:A3"/>
    <mergeCell ref="B2:B3"/>
    <mergeCell ref="C2:C3"/>
    <mergeCell ref="D2:D3"/>
    <mergeCell ref="E2:E3"/>
    <mergeCell ref="F2:F3"/>
    <mergeCell ref="G2:G3"/>
    <mergeCell ref="H2:I2"/>
    <mergeCell ref="Q2:Q3"/>
    <mergeCell ref="R2:R3"/>
    <mergeCell ref="S2:S3"/>
    <mergeCell ref="J2:K2"/>
    <mergeCell ref="L2:L3"/>
    <mergeCell ref="M2:N2"/>
    <mergeCell ref="O2:P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xbany</cp:lastModifiedBy>
  <cp:lastPrinted>2019-07-31T01:29:50Z</cp:lastPrinted>
  <dcterms:created xsi:type="dcterms:W3CDTF">2016-03-23T06:36:30Z</dcterms:created>
  <dcterms:modified xsi:type="dcterms:W3CDTF">2019-08-01T07:50:20Z</dcterms:modified>
  <cp:category/>
  <cp:version/>
  <cp:contentType/>
  <cp:contentStatus/>
</cp:coreProperties>
</file>