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<sst xmlns="http://schemas.openxmlformats.org/spreadsheetml/2006/main" count="276" uniqueCount="140">
  <si>
    <r>
      <t xml:space="preserve"> 2019</t>
    </r>
    <r>
      <rPr>
        <b/>
        <sz val="16"/>
        <color indexed="8"/>
        <rFont val="宋体"/>
        <family val="0"/>
      </rPr>
      <t>年上半年遂宁经开区部分事业单位公开考试招聘进入政审人员名单</t>
    </r>
  </si>
  <si>
    <t>序号</t>
  </si>
  <si>
    <r>
      <rPr>
        <b/>
        <sz val="11"/>
        <color indexed="8"/>
        <rFont val="仿宋"/>
        <family val="3"/>
      </rPr>
      <t>岗位代码</t>
    </r>
  </si>
  <si>
    <r>
      <rPr>
        <b/>
        <sz val="11"/>
        <color indexed="8"/>
        <rFont val="仿宋"/>
        <family val="3"/>
      </rPr>
      <t>招聘单位</t>
    </r>
  </si>
  <si>
    <r>
      <rPr>
        <b/>
        <sz val="11"/>
        <color indexed="8"/>
        <rFont val="仿宋"/>
        <family val="3"/>
      </rPr>
      <t>招聘专业</t>
    </r>
  </si>
  <si>
    <r>
      <rPr>
        <b/>
        <sz val="11"/>
        <color indexed="8"/>
        <rFont val="仿宋"/>
        <family val="3"/>
      </rPr>
      <t>招聘人数</t>
    </r>
  </si>
  <si>
    <r>
      <rPr>
        <b/>
        <sz val="11"/>
        <color indexed="8"/>
        <rFont val="仿宋"/>
        <family val="3"/>
      </rPr>
      <t>考号</t>
    </r>
  </si>
  <si>
    <r>
      <rPr>
        <b/>
        <sz val="11"/>
        <color indexed="8"/>
        <rFont val="仿宋"/>
        <family val="3"/>
      </rPr>
      <t>姓名</t>
    </r>
  </si>
  <si>
    <r>
      <rPr>
        <b/>
        <sz val="11"/>
        <color indexed="8"/>
        <rFont val="仿宋"/>
        <family val="3"/>
      </rPr>
      <t>笔试成绩</t>
    </r>
  </si>
  <si>
    <r>
      <rPr>
        <b/>
        <sz val="11"/>
        <color indexed="8"/>
        <rFont val="仿宋"/>
        <family val="3"/>
      </rPr>
      <t>面试成绩</t>
    </r>
  </si>
  <si>
    <r>
      <rPr>
        <b/>
        <sz val="11"/>
        <color indexed="8"/>
        <rFont val="仿宋"/>
        <family val="3"/>
      </rPr>
      <t>考试总成绩</t>
    </r>
  </si>
  <si>
    <t>名次</t>
  </si>
  <si>
    <t>体检结果</t>
  </si>
  <si>
    <t>是否进入政审</t>
  </si>
  <si>
    <r>
      <rPr>
        <b/>
        <sz val="11"/>
        <color indexed="8"/>
        <rFont val="仿宋"/>
        <family val="3"/>
      </rPr>
      <t>公共科目成绩</t>
    </r>
  </si>
  <si>
    <r>
      <rPr>
        <b/>
        <sz val="11"/>
        <color indexed="8"/>
        <rFont val="仿宋"/>
        <family val="3"/>
      </rPr>
      <t>政策性
加分</t>
    </r>
  </si>
  <si>
    <r>
      <rPr>
        <b/>
        <sz val="11"/>
        <color indexed="8"/>
        <rFont val="仿宋"/>
        <family val="3"/>
      </rPr>
      <t>笔试总成绩</t>
    </r>
  </si>
  <si>
    <r>
      <rPr>
        <b/>
        <sz val="11"/>
        <color indexed="8"/>
        <rFont val="仿宋"/>
        <family val="3"/>
      </rPr>
      <t>笔试折合成绩</t>
    </r>
  </si>
  <si>
    <r>
      <rPr>
        <b/>
        <sz val="11"/>
        <color indexed="8"/>
        <rFont val="仿宋"/>
        <family val="3"/>
      </rPr>
      <t>面试原始成绩</t>
    </r>
  </si>
  <si>
    <r>
      <rPr>
        <b/>
        <sz val="11"/>
        <color indexed="8"/>
        <rFont val="仿宋"/>
        <family val="3"/>
      </rPr>
      <t>面试折合成绩</t>
    </r>
  </si>
  <si>
    <r>
      <rPr>
        <sz val="11"/>
        <rFont val="仿宋_GB2312"/>
        <family val="3"/>
      </rPr>
      <t>遂宁经济技术开发区（城区高中学校）</t>
    </r>
  </si>
  <si>
    <t>数学与运用数学、教育学（数学方向）</t>
  </si>
  <si>
    <t>1617001032120</t>
  </si>
  <si>
    <r>
      <rPr>
        <sz val="11"/>
        <rFont val="Arial"/>
        <family val="2"/>
      </rPr>
      <t>柴敏</t>
    </r>
  </si>
  <si>
    <t>58.50</t>
  </si>
  <si>
    <t>合格</t>
  </si>
  <si>
    <t>是</t>
  </si>
  <si>
    <t>1617001032119</t>
  </si>
  <si>
    <r>
      <rPr>
        <sz val="11"/>
        <rFont val="Arial"/>
        <family val="2"/>
      </rPr>
      <t>蒲晓清</t>
    </r>
  </si>
  <si>
    <t>61.00</t>
  </si>
  <si>
    <t>遂宁经济技术开发区（城区高中学校）</t>
  </si>
  <si>
    <t>历史学、教育学（历史方向）</t>
  </si>
  <si>
    <t>1617002032209</t>
  </si>
  <si>
    <r>
      <rPr>
        <sz val="11"/>
        <rFont val="Arial"/>
        <family val="2"/>
      </rPr>
      <t>何海燕</t>
    </r>
  </si>
  <si>
    <t>71.00</t>
  </si>
  <si>
    <t>1617002032207</t>
  </si>
  <si>
    <r>
      <rPr>
        <sz val="11"/>
        <rFont val="Arial"/>
        <family val="2"/>
      </rPr>
      <t>张婷婷</t>
    </r>
  </si>
  <si>
    <t>72.00</t>
  </si>
  <si>
    <t>地理科学、教育学（地理方向）</t>
  </si>
  <si>
    <t>1617003032221</t>
  </si>
  <si>
    <r>
      <rPr>
        <sz val="11"/>
        <rFont val="Arial"/>
        <family val="2"/>
      </rPr>
      <t>张茂君</t>
    </r>
  </si>
  <si>
    <t>61.50</t>
  </si>
  <si>
    <t>1617003032217</t>
  </si>
  <si>
    <r>
      <rPr>
        <sz val="11"/>
        <rFont val="Arial"/>
        <family val="2"/>
      </rPr>
      <t>唐悦笑</t>
    </r>
  </si>
  <si>
    <t>67.50</t>
  </si>
  <si>
    <t>遂宁经济技术开发区（城区学校）</t>
  </si>
  <si>
    <t>物理学、教育学（物理方向）</t>
  </si>
  <si>
    <t>1617004032305</t>
  </si>
  <si>
    <r>
      <rPr>
        <sz val="11"/>
        <rFont val="Arial"/>
        <family val="2"/>
      </rPr>
      <t>肖月</t>
    </r>
  </si>
  <si>
    <t>68.50</t>
  </si>
  <si>
    <t>1617004032230</t>
  </si>
  <si>
    <r>
      <rPr>
        <sz val="11"/>
        <rFont val="Arial"/>
        <family val="2"/>
      </rPr>
      <t>陈俊怡</t>
    </r>
  </si>
  <si>
    <t>58.00</t>
  </si>
  <si>
    <t>65.00</t>
  </si>
  <si>
    <t>化学、教育学（化学方向）</t>
  </si>
  <si>
    <t>1617005032324</t>
  </si>
  <si>
    <r>
      <rPr>
        <sz val="11"/>
        <rFont val="Arial"/>
        <family val="2"/>
      </rPr>
      <t>卢秀娟</t>
    </r>
  </si>
  <si>
    <t>65.50</t>
  </si>
  <si>
    <t>1617005032312</t>
  </si>
  <si>
    <r>
      <rPr>
        <sz val="11"/>
        <rFont val="Arial"/>
        <family val="2"/>
      </rPr>
      <t>邓娇</t>
    </r>
  </si>
  <si>
    <t>汉语言文学、小学教育（语文方向，含全科）</t>
  </si>
  <si>
    <t>1617006032408</t>
  </si>
  <si>
    <r>
      <rPr>
        <sz val="11"/>
        <rFont val="Arial"/>
        <family val="2"/>
      </rPr>
      <t>袁英</t>
    </r>
  </si>
  <si>
    <t>1617006032417</t>
  </si>
  <si>
    <r>
      <rPr>
        <sz val="11"/>
        <rFont val="Arial"/>
        <family val="2"/>
      </rPr>
      <t>强燕</t>
    </r>
  </si>
  <si>
    <t>71.50</t>
  </si>
  <si>
    <t>1617006032411</t>
  </si>
  <si>
    <r>
      <rPr>
        <sz val="11"/>
        <rFont val="Arial"/>
        <family val="2"/>
      </rPr>
      <t>陈圆圆</t>
    </r>
  </si>
  <si>
    <t>数学与运用数学、小学教育（数学方向，含全科）</t>
  </si>
  <si>
    <t>1617007032512</t>
  </si>
  <si>
    <r>
      <rPr>
        <sz val="11"/>
        <rFont val="Arial"/>
        <family val="2"/>
      </rPr>
      <t>邓瑾</t>
    </r>
  </si>
  <si>
    <t>64.00</t>
  </si>
  <si>
    <t>1617007032505</t>
  </si>
  <si>
    <r>
      <rPr>
        <sz val="11"/>
        <rFont val="Arial"/>
        <family val="2"/>
      </rPr>
      <t>阳帆</t>
    </r>
  </si>
  <si>
    <t>66.50</t>
  </si>
  <si>
    <t>1617007032507</t>
  </si>
  <si>
    <r>
      <rPr>
        <sz val="11"/>
        <rFont val="Arial"/>
        <family val="2"/>
      </rPr>
      <t>蒲雪梅</t>
    </r>
  </si>
  <si>
    <t>63.50</t>
  </si>
  <si>
    <t>计算机科学与技术、信息管理、通讯工程</t>
  </si>
  <si>
    <t>1617008032517</t>
  </si>
  <si>
    <r>
      <rPr>
        <sz val="11"/>
        <rFont val="Arial"/>
        <family val="2"/>
      </rPr>
      <t>吴林</t>
    </r>
  </si>
  <si>
    <t>60.00</t>
  </si>
  <si>
    <t>1617008032518</t>
  </si>
  <si>
    <r>
      <rPr>
        <sz val="11"/>
        <rFont val="Arial"/>
        <family val="2"/>
      </rPr>
      <t>李洪琴</t>
    </r>
  </si>
  <si>
    <t>遂宁经济技术开发区（城区学校附设幼儿园）</t>
  </si>
  <si>
    <t>学前教育</t>
  </si>
  <si>
    <t>1617009032611</t>
  </si>
  <si>
    <r>
      <rPr>
        <sz val="11"/>
        <rFont val="Arial"/>
        <family val="2"/>
      </rPr>
      <t>杨佳</t>
    </r>
  </si>
  <si>
    <t>1617009032608</t>
  </si>
  <si>
    <r>
      <rPr>
        <sz val="11"/>
        <rFont val="Arial"/>
        <family val="2"/>
      </rPr>
      <t>舒丹</t>
    </r>
  </si>
  <si>
    <t>1617009032602</t>
  </si>
  <si>
    <r>
      <rPr>
        <sz val="11"/>
        <rFont val="Arial"/>
        <family val="2"/>
      </rPr>
      <t>徐嘉丽</t>
    </r>
  </si>
  <si>
    <t>60.50</t>
  </si>
  <si>
    <t>遂宁经济技术开发区（乡区学校）</t>
  </si>
  <si>
    <t>1617010032722</t>
  </si>
  <si>
    <r>
      <rPr>
        <sz val="11"/>
        <rFont val="Arial"/>
        <family val="2"/>
      </rPr>
      <t>邹祺</t>
    </r>
  </si>
  <si>
    <t>1617010032713</t>
  </si>
  <si>
    <r>
      <rPr>
        <sz val="11"/>
        <rFont val="Arial"/>
        <family val="2"/>
      </rPr>
      <t>李丹</t>
    </r>
  </si>
  <si>
    <t>70.50</t>
  </si>
  <si>
    <t>1617010032712</t>
  </si>
  <si>
    <r>
      <rPr>
        <sz val="11"/>
        <rFont val="Arial"/>
        <family val="2"/>
      </rPr>
      <t>彭琴琴</t>
    </r>
  </si>
  <si>
    <t>59.00</t>
  </si>
  <si>
    <t>1617010032726</t>
  </si>
  <si>
    <r>
      <rPr>
        <sz val="11"/>
        <rFont val="Arial"/>
        <family val="2"/>
      </rPr>
      <t>鞠天雨</t>
    </r>
  </si>
  <si>
    <t>57.00</t>
  </si>
  <si>
    <t>1617010032717</t>
  </si>
  <si>
    <r>
      <rPr>
        <sz val="11"/>
        <rFont val="Arial"/>
        <family val="2"/>
      </rPr>
      <t>鲜珊珊</t>
    </r>
  </si>
  <si>
    <t>1617010032725</t>
  </si>
  <si>
    <r>
      <rPr>
        <sz val="11"/>
        <rFont val="Arial"/>
        <family val="2"/>
      </rPr>
      <t>熊丹</t>
    </r>
  </si>
  <si>
    <t>62.50</t>
  </si>
  <si>
    <t>1617010032724</t>
  </si>
  <si>
    <r>
      <rPr>
        <sz val="11"/>
        <rFont val="Arial"/>
        <family val="2"/>
      </rPr>
      <t>田语桐</t>
    </r>
  </si>
  <si>
    <t>55.00</t>
  </si>
  <si>
    <t>1617011032806</t>
  </si>
  <si>
    <r>
      <rPr>
        <sz val="11"/>
        <rFont val="Arial"/>
        <family val="2"/>
      </rPr>
      <t>陶慧</t>
    </r>
  </si>
  <si>
    <t>1617011032807</t>
  </si>
  <si>
    <r>
      <rPr>
        <sz val="11"/>
        <rFont val="Arial"/>
        <family val="2"/>
      </rPr>
      <t>周雪梅</t>
    </r>
  </si>
  <si>
    <t>1617011032815</t>
  </si>
  <si>
    <r>
      <rPr>
        <sz val="11"/>
        <rFont val="Arial"/>
        <family val="2"/>
      </rPr>
      <t>杨兰</t>
    </r>
  </si>
  <si>
    <t>69.50</t>
  </si>
  <si>
    <t>1617011032811</t>
  </si>
  <si>
    <r>
      <rPr>
        <sz val="11"/>
        <rFont val="Arial"/>
        <family val="2"/>
      </rPr>
      <t>陈凤秀</t>
    </r>
  </si>
  <si>
    <t>64.50</t>
  </si>
  <si>
    <t>1617011032814</t>
  </si>
  <si>
    <r>
      <rPr>
        <sz val="11"/>
        <rFont val="Arial"/>
        <family val="2"/>
      </rPr>
      <t>况苗</t>
    </r>
  </si>
  <si>
    <t>1617011032802</t>
  </si>
  <si>
    <r>
      <rPr>
        <sz val="11"/>
        <rFont val="Arial"/>
        <family val="2"/>
      </rPr>
      <t>李涛</t>
    </r>
  </si>
  <si>
    <t>运动训练、体育教育</t>
  </si>
  <si>
    <t>1617012032910</t>
  </si>
  <si>
    <r>
      <rPr>
        <sz val="11"/>
        <rFont val="Arial"/>
        <family val="2"/>
      </rPr>
      <t>何晓艳</t>
    </r>
  </si>
  <si>
    <t>1617012032817</t>
  </si>
  <si>
    <r>
      <rPr>
        <sz val="11"/>
        <rFont val="Arial"/>
        <family val="2"/>
      </rPr>
      <t>杨琴</t>
    </r>
  </si>
  <si>
    <t>美术学、艺术教育（美术方向）</t>
  </si>
  <si>
    <t>1617013032924</t>
  </si>
  <si>
    <r>
      <rPr>
        <sz val="11"/>
        <rFont val="Arial"/>
        <family val="2"/>
      </rPr>
      <t>李琴</t>
    </r>
  </si>
  <si>
    <t>62.00</t>
  </si>
  <si>
    <t>遂宁经济技术开发区社区卫生服务中心</t>
  </si>
  <si>
    <t>会计学专业</t>
  </si>
  <si>
    <t>2617014034529</t>
  </si>
  <si>
    <r>
      <rPr>
        <sz val="11"/>
        <rFont val="Arial"/>
        <family val="2"/>
      </rPr>
      <t>周宇航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</si>
</sst>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b/>
      <sz val="11"/>
      <color indexed="8"/>
      <name val="仿宋"/>
      <family val="3"/>
    </font>
    <font>
      <b/>
      <sz val="11"/>
      <name val="仿宋_GB2312"/>
      <family val="3"/>
    </font>
    <font>
      <sz val="12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仿宋"/>
      <family val="3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176" fontId="51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176" fontId="5" fillId="0" borderId="10" xfId="42" applyNumberFormat="1" applyFont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42" applyNumberFormat="1" applyFont="1" applyBorder="1" applyAlignment="1">
      <alignment horizontal="center" vertical="center"/>
      <protection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77" fontId="51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2" xfId="42"/>
    <cellStyle name="常规 3" xfId="43"/>
    <cellStyle name="常规 3 2" xfId="44"/>
    <cellStyle name="常规 4" xfId="45"/>
    <cellStyle name="常规 4 2" xfId="46"/>
    <cellStyle name="常规 5" xfId="47"/>
    <cellStyle name="常规_考试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G1">
      <selection activeCell="R1" sqref="R1:BR16384"/>
    </sheetView>
  </sheetViews>
  <sheetFormatPr defaultColWidth="9.140625" defaultRowHeight="15"/>
  <cols>
    <col min="1" max="1" width="4.7109375" style="40" customWidth="1"/>
    <col min="2" max="2" width="7.8515625" style="40" customWidth="1"/>
    <col min="3" max="3" width="14.28125" style="43" customWidth="1"/>
    <col min="4" max="4" width="15.00390625" style="43" customWidth="1"/>
    <col min="5" max="5" width="6.00390625" style="43" customWidth="1"/>
    <col min="6" max="6" width="15.57421875" style="40" customWidth="1"/>
    <col min="7" max="7" width="9.421875" style="40" customWidth="1"/>
    <col min="8" max="10" width="6.421875" style="40" customWidth="1"/>
    <col min="11" max="11" width="8.421875" style="38" bestFit="1" customWidth="1"/>
    <col min="12" max="12" width="7.28125" style="21" customWidth="1"/>
    <col min="13" max="13" width="8.421875" style="1" bestFit="1" customWidth="1"/>
    <col min="14" max="14" width="8.421875" style="2" bestFit="1" customWidth="1"/>
    <col min="15" max="15" width="5.421875" style="40" customWidth="1"/>
    <col min="16" max="16" width="7.8515625" style="40" customWidth="1"/>
    <col min="17" max="17" width="8.28125" style="40" customWidth="1"/>
    <col min="18" max="16384" width="9.00390625" style="40" customWidth="1"/>
  </cols>
  <sheetData>
    <row r="1" spans="1:17" s="34" customFormat="1" ht="41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35" customFormat="1" ht="27.7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/>
      <c r="J2" s="22"/>
      <c r="K2" s="22"/>
      <c r="L2" s="22" t="s">
        <v>9</v>
      </c>
      <c r="M2" s="22"/>
      <c r="N2" s="31" t="s">
        <v>10</v>
      </c>
      <c r="O2" s="32" t="s">
        <v>11</v>
      </c>
      <c r="P2" s="32" t="s">
        <v>12</v>
      </c>
      <c r="Q2" s="33" t="s">
        <v>13</v>
      </c>
    </row>
    <row r="3" spans="1:17" s="36" customFormat="1" ht="27" customHeight="1">
      <c r="A3" s="22"/>
      <c r="B3" s="22"/>
      <c r="C3" s="22"/>
      <c r="D3" s="22"/>
      <c r="E3" s="22"/>
      <c r="F3" s="22"/>
      <c r="G3" s="22"/>
      <c r="H3" s="3" t="s">
        <v>14</v>
      </c>
      <c r="I3" s="3" t="s">
        <v>15</v>
      </c>
      <c r="J3" s="3" t="s">
        <v>16</v>
      </c>
      <c r="K3" s="11" t="s">
        <v>17</v>
      </c>
      <c r="L3" s="12" t="s">
        <v>18</v>
      </c>
      <c r="M3" s="13" t="s">
        <v>19</v>
      </c>
      <c r="N3" s="31"/>
      <c r="O3" s="22"/>
      <c r="P3" s="22"/>
      <c r="Q3" s="22"/>
    </row>
    <row r="4" spans="1:17" s="36" customFormat="1" ht="24.75" customHeight="1">
      <c r="A4" s="4">
        <v>1</v>
      </c>
      <c r="B4" s="23">
        <v>617001</v>
      </c>
      <c r="C4" s="25" t="s">
        <v>20</v>
      </c>
      <c r="D4" s="28" t="s">
        <v>21</v>
      </c>
      <c r="E4" s="25">
        <v>2</v>
      </c>
      <c r="F4" s="6" t="s">
        <v>22</v>
      </c>
      <c r="G4" s="6" t="s">
        <v>23</v>
      </c>
      <c r="H4" s="7" t="s">
        <v>24</v>
      </c>
      <c r="I4" s="14"/>
      <c r="J4" s="7" t="s">
        <v>24</v>
      </c>
      <c r="K4" s="15">
        <f>J4*0.5</f>
        <v>29.25</v>
      </c>
      <c r="L4" s="16">
        <v>86.4</v>
      </c>
      <c r="M4" s="15">
        <f>L4*0.5</f>
        <v>43.2</v>
      </c>
      <c r="N4" s="15">
        <f aca="true" t="shared" si="0" ref="N4:N25">K4+M4</f>
        <v>72.45</v>
      </c>
      <c r="O4" s="5">
        <v>1</v>
      </c>
      <c r="P4" s="17" t="s">
        <v>25</v>
      </c>
      <c r="Q4" s="17" t="s">
        <v>26</v>
      </c>
    </row>
    <row r="5" spans="1:17" s="39" customFormat="1" ht="24.75" customHeight="1">
      <c r="A5" s="4">
        <v>2</v>
      </c>
      <c r="B5" s="23"/>
      <c r="C5" s="25"/>
      <c r="D5" s="25"/>
      <c r="E5" s="25"/>
      <c r="F5" s="6" t="s">
        <v>27</v>
      </c>
      <c r="G5" s="6" t="s">
        <v>28</v>
      </c>
      <c r="H5" s="7" t="s">
        <v>29</v>
      </c>
      <c r="I5" s="14"/>
      <c r="J5" s="7" t="s">
        <v>29</v>
      </c>
      <c r="K5" s="15">
        <f>J5*0.5</f>
        <v>30.5</v>
      </c>
      <c r="L5" s="16">
        <v>76.6</v>
      </c>
      <c r="M5" s="15">
        <f>L5*0.5</f>
        <v>38.3</v>
      </c>
      <c r="N5" s="15">
        <f t="shared" si="0"/>
        <v>68.8</v>
      </c>
      <c r="O5" s="5">
        <v>2</v>
      </c>
      <c r="P5" s="17" t="s">
        <v>25</v>
      </c>
      <c r="Q5" s="17" t="s">
        <v>26</v>
      </c>
    </row>
    <row r="6" spans="1:17" s="39" customFormat="1" ht="24.75" customHeight="1">
      <c r="A6" s="4">
        <v>3</v>
      </c>
      <c r="B6" s="23">
        <v>617002</v>
      </c>
      <c r="C6" s="26" t="s">
        <v>30</v>
      </c>
      <c r="D6" s="29" t="s">
        <v>31</v>
      </c>
      <c r="E6" s="23">
        <v>2</v>
      </c>
      <c r="F6" s="6" t="s">
        <v>32</v>
      </c>
      <c r="G6" s="6" t="s">
        <v>33</v>
      </c>
      <c r="H6" s="7" t="s">
        <v>34</v>
      </c>
      <c r="I6" s="15"/>
      <c r="J6" s="7" t="s">
        <v>34</v>
      </c>
      <c r="K6" s="15">
        <f>J6*50%</f>
        <v>35.5</v>
      </c>
      <c r="L6" s="15">
        <v>80.4</v>
      </c>
      <c r="M6" s="18">
        <f>L6*50%</f>
        <v>40.2</v>
      </c>
      <c r="N6" s="15">
        <f t="shared" si="0"/>
        <v>75.7</v>
      </c>
      <c r="O6" s="5">
        <v>1</v>
      </c>
      <c r="P6" s="17" t="s">
        <v>25</v>
      </c>
      <c r="Q6" s="17" t="s">
        <v>26</v>
      </c>
    </row>
    <row r="7" spans="1:17" s="39" customFormat="1" ht="24.75" customHeight="1">
      <c r="A7" s="4">
        <v>4</v>
      </c>
      <c r="B7" s="23"/>
      <c r="C7" s="27"/>
      <c r="D7" s="30"/>
      <c r="E7" s="23"/>
      <c r="F7" s="6" t="s">
        <v>35</v>
      </c>
      <c r="G7" s="6" t="s">
        <v>36</v>
      </c>
      <c r="H7" s="7" t="s">
        <v>37</v>
      </c>
      <c r="I7" s="15"/>
      <c r="J7" s="7" t="s">
        <v>37</v>
      </c>
      <c r="K7" s="15">
        <f>J7*50%</f>
        <v>36</v>
      </c>
      <c r="L7" s="15">
        <v>77.4</v>
      </c>
      <c r="M7" s="18">
        <f>L7*50%</f>
        <v>38.7</v>
      </c>
      <c r="N7" s="15">
        <f t="shared" si="0"/>
        <v>74.7</v>
      </c>
      <c r="O7" s="5">
        <v>2</v>
      </c>
      <c r="P7" s="17" t="s">
        <v>25</v>
      </c>
      <c r="Q7" s="17" t="s">
        <v>26</v>
      </c>
    </row>
    <row r="8" spans="1:17" s="39" customFormat="1" ht="24.75" customHeight="1">
      <c r="A8" s="4">
        <v>5</v>
      </c>
      <c r="B8" s="24">
        <v>617003</v>
      </c>
      <c r="C8" s="26" t="s">
        <v>30</v>
      </c>
      <c r="D8" s="26" t="s">
        <v>38</v>
      </c>
      <c r="E8" s="24">
        <v>2</v>
      </c>
      <c r="F8" s="6" t="s">
        <v>39</v>
      </c>
      <c r="G8" s="6" t="s">
        <v>40</v>
      </c>
      <c r="H8" s="7" t="s">
        <v>41</v>
      </c>
      <c r="I8" s="15"/>
      <c r="J8" s="7" t="s">
        <v>41</v>
      </c>
      <c r="K8" s="15">
        <f aca="true" t="shared" si="1" ref="K8:K16">J8*0.5</f>
        <v>30.75</v>
      </c>
      <c r="L8" s="15">
        <v>82</v>
      </c>
      <c r="M8" s="15">
        <f aca="true" t="shared" si="2" ref="M8:M16">L8*0.5</f>
        <v>41</v>
      </c>
      <c r="N8" s="15">
        <f t="shared" si="0"/>
        <v>71.75</v>
      </c>
      <c r="O8" s="9">
        <v>1</v>
      </c>
      <c r="P8" s="17" t="s">
        <v>25</v>
      </c>
      <c r="Q8" s="17" t="s">
        <v>26</v>
      </c>
    </row>
    <row r="9" spans="1:17" s="39" customFormat="1" ht="24.75" customHeight="1">
      <c r="A9" s="4">
        <v>6</v>
      </c>
      <c r="B9" s="24"/>
      <c r="C9" s="27"/>
      <c r="D9" s="27"/>
      <c r="E9" s="24"/>
      <c r="F9" s="10" t="s">
        <v>42</v>
      </c>
      <c r="G9" s="6" t="s">
        <v>43</v>
      </c>
      <c r="H9" s="7" t="s">
        <v>44</v>
      </c>
      <c r="I9" s="15"/>
      <c r="J9" s="7" t="s">
        <v>44</v>
      </c>
      <c r="K9" s="15">
        <f t="shared" si="1"/>
        <v>33.75</v>
      </c>
      <c r="L9" s="15">
        <v>75.4</v>
      </c>
      <c r="M9" s="15">
        <f t="shared" si="2"/>
        <v>37.7</v>
      </c>
      <c r="N9" s="15">
        <f t="shared" si="0"/>
        <v>71.45</v>
      </c>
      <c r="O9" s="9">
        <v>2</v>
      </c>
      <c r="P9" s="17" t="s">
        <v>25</v>
      </c>
      <c r="Q9" s="17" t="s">
        <v>26</v>
      </c>
    </row>
    <row r="10" spans="1:17" s="39" customFormat="1" ht="24.75" customHeight="1">
      <c r="A10" s="4">
        <v>7</v>
      </c>
      <c r="B10" s="24">
        <v>617004</v>
      </c>
      <c r="C10" s="26" t="s">
        <v>45</v>
      </c>
      <c r="D10" s="29" t="s">
        <v>46</v>
      </c>
      <c r="E10" s="24">
        <v>2</v>
      </c>
      <c r="F10" s="6" t="s">
        <v>47</v>
      </c>
      <c r="G10" s="6" t="s">
        <v>48</v>
      </c>
      <c r="H10" s="6" t="s">
        <v>49</v>
      </c>
      <c r="I10" s="19"/>
      <c r="J10" s="7" t="s">
        <v>49</v>
      </c>
      <c r="K10" s="15">
        <f t="shared" si="1"/>
        <v>34.25</v>
      </c>
      <c r="L10" s="15">
        <v>75.2</v>
      </c>
      <c r="M10" s="15">
        <f t="shared" si="2"/>
        <v>37.6</v>
      </c>
      <c r="N10" s="15">
        <f t="shared" si="0"/>
        <v>71.85</v>
      </c>
      <c r="O10" s="9">
        <v>1</v>
      </c>
      <c r="P10" s="17" t="s">
        <v>25</v>
      </c>
      <c r="Q10" s="17" t="s">
        <v>26</v>
      </c>
    </row>
    <row r="11" spans="1:17" s="39" customFormat="1" ht="24.75" customHeight="1">
      <c r="A11" s="4">
        <v>8</v>
      </c>
      <c r="B11" s="24"/>
      <c r="C11" s="27"/>
      <c r="D11" s="30"/>
      <c r="E11" s="24"/>
      <c r="F11" s="6" t="s">
        <v>50</v>
      </c>
      <c r="G11" s="6" t="s">
        <v>51</v>
      </c>
      <c r="H11" s="6" t="s">
        <v>52</v>
      </c>
      <c r="I11" s="19"/>
      <c r="J11" s="7" t="s">
        <v>53</v>
      </c>
      <c r="K11" s="15">
        <f t="shared" si="1"/>
        <v>32.5</v>
      </c>
      <c r="L11" s="15">
        <v>76.2</v>
      </c>
      <c r="M11" s="15">
        <f t="shared" si="2"/>
        <v>38.1</v>
      </c>
      <c r="N11" s="15">
        <f t="shared" si="0"/>
        <v>70.6</v>
      </c>
      <c r="O11" s="9">
        <v>2</v>
      </c>
      <c r="P11" s="17" t="s">
        <v>25</v>
      </c>
      <c r="Q11" s="17" t="s">
        <v>26</v>
      </c>
    </row>
    <row r="12" spans="1:17" ht="24.75" customHeight="1">
      <c r="A12" s="4">
        <v>9</v>
      </c>
      <c r="B12" s="24">
        <v>617005</v>
      </c>
      <c r="C12" s="26" t="s">
        <v>45</v>
      </c>
      <c r="D12" s="26" t="s">
        <v>54</v>
      </c>
      <c r="E12" s="24">
        <v>3</v>
      </c>
      <c r="F12" s="6" t="s">
        <v>55</v>
      </c>
      <c r="G12" s="6" t="s">
        <v>56</v>
      </c>
      <c r="H12" s="7" t="s">
        <v>57</v>
      </c>
      <c r="I12" s="20"/>
      <c r="J12" s="7" t="s">
        <v>57</v>
      </c>
      <c r="K12" s="15">
        <f t="shared" si="1"/>
        <v>32.75</v>
      </c>
      <c r="L12" s="7">
        <v>81.4</v>
      </c>
      <c r="M12" s="15">
        <f t="shared" si="2"/>
        <v>40.7</v>
      </c>
      <c r="N12" s="15">
        <f t="shared" si="0"/>
        <v>73.45</v>
      </c>
      <c r="O12" s="9">
        <v>1</v>
      </c>
      <c r="P12" s="17" t="s">
        <v>25</v>
      </c>
      <c r="Q12" s="17" t="s">
        <v>26</v>
      </c>
    </row>
    <row r="13" spans="1:17" ht="24.75" customHeight="1">
      <c r="A13" s="4">
        <v>10</v>
      </c>
      <c r="B13" s="24"/>
      <c r="C13" s="27"/>
      <c r="D13" s="27"/>
      <c r="E13" s="24"/>
      <c r="F13" s="6" t="s">
        <v>58</v>
      </c>
      <c r="G13" s="6" t="s">
        <v>59</v>
      </c>
      <c r="H13" s="7" t="s">
        <v>57</v>
      </c>
      <c r="I13" s="20"/>
      <c r="J13" s="7" t="s">
        <v>57</v>
      </c>
      <c r="K13" s="15">
        <f t="shared" si="1"/>
        <v>32.75</v>
      </c>
      <c r="L13" s="7">
        <v>76.8</v>
      </c>
      <c r="M13" s="15">
        <f t="shared" si="2"/>
        <v>38.4</v>
      </c>
      <c r="N13" s="15">
        <f t="shared" si="0"/>
        <v>71.15</v>
      </c>
      <c r="O13" s="9">
        <v>2</v>
      </c>
      <c r="P13" s="17" t="s">
        <v>25</v>
      </c>
      <c r="Q13" s="17" t="s">
        <v>26</v>
      </c>
    </row>
    <row r="14" spans="1:17" s="41" customFormat="1" ht="24.75" customHeight="1">
      <c r="A14" s="4">
        <v>11</v>
      </c>
      <c r="B14" s="24">
        <v>617006</v>
      </c>
      <c r="C14" s="28" t="s">
        <v>45</v>
      </c>
      <c r="D14" s="28" t="s">
        <v>60</v>
      </c>
      <c r="E14" s="25">
        <v>3</v>
      </c>
      <c r="F14" s="6" t="s">
        <v>61</v>
      </c>
      <c r="G14" s="6" t="s">
        <v>62</v>
      </c>
      <c r="H14" s="7" t="s">
        <v>49</v>
      </c>
      <c r="I14" s="14"/>
      <c r="J14" s="7" t="s">
        <v>49</v>
      </c>
      <c r="K14" s="14">
        <f t="shared" si="1"/>
        <v>34.25</v>
      </c>
      <c r="L14" s="7">
        <v>85.2</v>
      </c>
      <c r="M14" s="18">
        <f t="shared" si="2"/>
        <v>42.6</v>
      </c>
      <c r="N14" s="18">
        <f t="shared" si="0"/>
        <v>76.85</v>
      </c>
      <c r="O14" s="5">
        <v>1</v>
      </c>
      <c r="P14" s="17" t="s">
        <v>25</v>
      </c>
      <c r="Q14" s="17" t="s">
        <v>26</v>
      </c>
    </row>
    <row r="15" spans="1:17" s="41" customFormat="1" ht="24.75" customHeight="1">
      <c r="A15" s="4">
        <v>12</v>
      </c>
      <c r="B15" s="24"/>
      <c r="C15" s="25"/>
      <c r="D15" s="25"/>
      <c r="E15" s="25"/>
      <c r="F15" s="6" t="s">
        <v>63</v>
      </c>
      <c r="G15" s="6" t="s">
        <v>64</v>
      </c>
      <c r="H15" s="7" t="s">
        <v>65</v>
      </c>
      <c r="I15" s="14"/>
      <c r="J15" s="7" t="s">
        <v>65</v>
      </c>
      <c r="K15" s="14">
        <f t="shared" si="1"/>
        <v>35.75</v>
      </c>
      <c r="L15" s="7">
        <v>74.6</v>
      </c>
      <c r="M15" s="18">
        <f t="shared" si="2"/>
        <v>37.3</v>
      </c>
      <c r="N15" s="18">
        <f t="shared" si="0"/>
        <v>73.05</v>
      </c>
      <c r="O15" s="5">
        <v>2</v>
      </c>
      <c r="P15" s="17" t="s">
        <v>25</v>
      </c>
      <c r="Q15" s="17" t="s">
        <v>26</v>
      </c>
    </row>
    <row r="16" spans="1:17" s="39" customFormat="1" ht="24.75" customHeight="1">
      <c r="A16" s="4">
        <v>13</v>
      </c>
      <c r="B16" s="24"/>
      <c r="C16" s="25"/>
      <c r="D16" s="25"/>
      <c r="E16" s="25"/>
      <c r="F16" s="6" t="s">
        <v>66</v>
      </c>
      <c r="G16" s="6" t="s">
        <v>67</v>
      </c>
      <c r="H16" s="7" t="s">
        <v>57</v>
      </c>
      <c r="I16" s="14"/>
      <c r="J16" s="7" t="s">
        <v>57</v>
      </c>
      <c r="K16" s="14">
        <f t="shared" si="1"/>
        <v>32.75</v>
      </c>
      <c r="L16" s="7">
        <v>79.4</v>
      </c>
      <c r="M16" s="18">
        <f t="shared" si="2"/>
        <v>39.7</v>
      </c>
      <c r="N16" s="18">
        <f t="shared" si="0"/>
        <v>72.45</v>
      </c>
      <c r="O16" s="5">
        <v>4</v>
      </c>
      <c r="P16" s="17" t="s">
        <v>25</v>
      </c>
      <c r="Q16" s="17" t="s">
        <v>26</v>
      </c>
    </row>
    <row r="17" spans="1:17" ht="24.75" customHeight="1">
      <c r="A17" s="4">
        <v>14</v>
      </c>
      <c r="B17" s="24">
        <v>617007</v>
      </c>
      <c r="C17" s="26" t="s">
        <v>45</v>
      </c>
      <c r="D17" s="26" t="s">
        <v>68</v>
      </c>
      <c r="E17" s="23">
        <v>3</v>
      </c>
      <c r="F17" s="6" t="s">
        <v>69</v>
      </c>
      <c r="G17" s="6" t="s">
        <v>70</v>
      </c>
      <c r="H17" s="7" t="s">
        <v>71</v>
      </c>
      <c r="I17" s="15"/>
      <c r="J17" s="7" t="s">
        <v>71</v>
      </c>
      <c r="K17" s="14">
        <f>J17*50%</f>
        <v>32</v>
      </c>
      <c r="L17" s="7">
        <v>79</v>
      </c>
      <c r="M17" s="14">
        <f>L17*50%</f>
        <v>39.5</v>
      </c>
      <c r="N17" s="14">
        <f t="shared" si="0"/>
        <v>71.5</v>
      </c>
      <c r="O17" s="9">
        <v>1</v>
      </c>
      <c r="P17" s="17" t="s">
        <v>25</v>
      </c>
      <c r="Q17" s="17" t="s">
        <v>26</v>
      </c>
    </row>
    <row r="18" spans="1:17" ht="24.75" customHeight="1">
      <c r="A18" s="4">
        <v>15</v>
      </c>
      <c r="B18" s="24"/>
      <c r="C18" s="26"/>
      <c r="D18" s="26"/>
      <c r="E18" s="23"/>
      <c r="F18" s="6" t="s">
        <v>72</v>
      </c>
      <c r="G18" s="6" t="s">
        <v>73</v>
      </c>
      <c r="H18" s="7" t="s">
        <v>74</v>
      </c>
      <c r="I18" s="15"/>
      <c r="J18" s="7" t="s">
        <v>74</v>
      </c>
      <c r="K18" s="14">
        <f>J18*50%</f>
        <v>33.25</v>
      </c>
      <c r="L18" s="7">
        <v>76.4</v>
      </c>
      <c r="M18" s="14">
        <f>L18*50%</f>
        <v>38.2</v>
      </c>
      <c r="N18" s="14">
        <f t="shared" si="0"/>
        <v>71.45</v>
      </c>
      <c r="O18" s="9">
        <v>2</v>
      </c>
      <c r="P18" s="17" t="s">
        <v>25</v>
      </c>
      <c r="Q18" s="17" t="s">
        <v>26</v>
      </c>
    </row>
    <row r="19" spans="1:17" ht="24.75" customHeight="1">
      <c r="A19" s="4">
        <v>16</v>
      </c>
      <c r="B19" s="24"/>
      <c r="C19" s="26"/>
      <c r="D19" s="26"/>
      <c r="E19" s="23"/>
      <c r="F19" s="6" t="s">
        <v>75</v>
      </c>
      <c r="G19" s="6" t="s">
        <v>76</v>
      </c>
      <c r="H19" s="7" t="s">
        <v>77</v>
      </c>
      <c r="I19" s="15"/>
      <c r="J19" s="7" t="s">
        <v>77</v>
      </c>
      <c r="K19" s="14">
        <f>J19*50%</f>
        <v>31.75</v>
      </c>
      <c r="L19" s="7">
        <v>77.6</v>
      </c>
      <c r="M19" s="14">
        <f>L19*50%</f>
        <v>38.8</v>
      </c>
      <c r="N19" s="14">
        <f t="shared" si="0"/>
        <v>70.55</v>
      </c>
      <c r="O19" s="9">
        <v>3</v>
      </c>
      <c r="P19" s="17" t="s">
        <v>25</v>
      </c>
      <c r="Q19" s="17" t="s">
        <v>26</v>
      </c>
    </row>
    <row r="20" spans="1:17" ht="24.75" customHeight="1">
      <c r="A20" s="4">
        <v>17</v>
      </c>
      <c r="B20" s="24">
        <v>617008</v>
      </c>
      <c r="C20" s="26" t="s">
        <v>45</v>
      </c>
      <c r="D20" s="26" t="s">
        <v>78</v>
      </c>
      <c r="E20" s="24">
        <v>2</v>
      </c>
      <c r="F20" s="6" t="s">
        <v>79</v>
      </c>
      <c r="G20" s="6" t="s">
        <v>80</v>
      </c>
      <c r="H20" s="7" t="s">
        <v>81</v>
      </c>
      <c r="I20" s="16"/>
      <c r="J20" s="7" t="s">
        <v>81</v>
      </c>
      <c r="K20" s="15">
        <f aca="true" t="shared" si="3" ref="K20:K25">J20*0.5</f>
        <v>30</v>
      </c>
      <c r="L20" s="7">
        <v>80.2</v>
      </c>
      <c r="M20" s="15">
        <f>L20*0.5</f>
        <v>40.1</v>
      </c>
      <c r="N20" s="15">
        <f t="shared" si="0"/>
        <v>70.1</v>
      </c>
      <c r="O20" s="9">
        <v>1</v>
      </c>
      <c r="P20" s="17" t="s">
        <v>25</v>
      </c>
      <c r="Q20" s="17" t="s">
        <v>26</v>
      </c>
    </row>
    <row r="21" spans="1:17" ht="24.75" customHeight="1">
      <c r="A21" s="4">
        <v>18</v>
      </c>
      <c r="B21" s="24"/>
      <c r="C21" s="27"/>
      <c r="D21" s="27"/>
      <c r="E21" s="24"/>
      <c r="F21" s="6" t="s">
        <v>82</v>
      </c>
      <c r="G21" s="6" t="s">
        <v>83</v>
      </c>
      <c r="H21" s="7" t="s">
        <v>81</v>
      </c>
      <c r="I21" s="16"/>
      <c r="J21" s="7" t="s">
        <v>81</v>
      </c>
      <c r="K21" s="15">
        <f t="shared" si="3"/>
        <v>30</v>
      </c>
      <c r="L21" s="7">
        <v>74.8</v>
      </c>
      <c r="M21" s="15">
        <f>L21*0.5</f>
        <v>37.4</v>
      </c>
      <c r="N21" s="15">
        <f t="shared" si="0"/>
        <v>67.4</v>
      </c>
      <c r="O21" s="9">
        <v>2</v>
      </c>
      <c r="P21" s="17" t="s">
        <v>25</v>
      </c>
      <c r="Q21" s="17" t="s">
        <v>26</v>
      </c>
    </row>
    <row r="22" spans="1:17" ht="24.75" customHeight="1">
      <c r="A22" s="4">
        <v>19</v>
      </c>
      <c r="B22" s="24">
        <v>617009</v>
      </c>
      <c r="C22" s="26" t="s">
        <v>84</v>
      </c>
      <c r="D22" s="26" t="s">
        <v>85</v>
      </c>
      <c r="E22" s="24">
        <v>3</v>
      </c>
      <c r="F22" s="6" t="s">
        <v>86</v>
      </c>
      <c r="G22" s="6" t="s">
        <v>87</v>
      </c>
      <c r="H22" s="7" t="s">
        <v>57</v>
      </c>
      <c r="I22" s="14"/>
      <c r="J22" s="7" t="s">
        <v>57</v>
      </c>
      <c r="K22" s="15">
        <f t="shared" si="3"/>
        <v>32.75</v>
      </c>
      <c r="L22" s="7">
        <v>80.6</v>
      </c>
      <c r="M22" s="15">
        <f>L22*0.5</f>
        <v>40.3</v>
      </c>
      <c r="N22" s="15">
        <f t="shared" si="0"/>
        <v>73.05</v>
      </c>
      <c r="O22" s="9">
        <v>1</v>
      </c>
      <c r="P22" s="17" t="s">
        <v>25</v>
      </c>
      <c r="Q22" s="17" t="s">
        <v>26</v>
      </c>
    </row>
    <row r="23" spans="1:17" ht="24.75" customHeight="1">
      <c r="A23" s="4">
        <v>20</v>
      </c>
      <c r="B23" s="24"/>
      <c r="C23" s="27"/>
      <c r="D23" s="27"/>
      <c r="E23" s="24"/>
      <c r="F23" s="6" t="s">
        <v>88</v>
      </c>
      <c r="G23" s="6" t="s">
        <v>89</v>
      </c>
      <c r="H23" s="7" t="s">
        <v>44</v>
      </c>
      <c r="I23" s="14"/>
      <c r="J23" s="7" t="s">
        <v>44</v>
      </c>
      <c r="K23" s="15">
        <f t="shared" si="3"/>
        <v>33.75</v>
      </c>
      <c r="L23" s="7">
        <v>74.6</v>
      </c>
      <c r="M23" s="15">
        <f>L23*0.5</f>
        <v>37.3</v>
      </c>
      <c r="N23" s="15">
        <f t="shared" si="0"/>
        <v>71.05</v>
      </c>
      <c r="O23" s="9">
        <v>2</v>
      </c>
      <c r="P23" s="17" t="s">
        <v>25</v>
      </c>
      <c r="Q23" s="17" t="s">
        <v>26</v>
      </c>
    </row>
    <row r="24" spans="1:17" ht="24.75" customHeight="1">
      <c r="A24" s="4">
        <v>21</v>
      </c>
      <c r="B24" s="24"/>
      <c r="C24" s="27"/>
      <c r="D24" s="27"/>
      <c r="E24" s="24"/>
      <c r="F24" s="6" t="s">
        <v>90</v>
      </c>
      <c r="G24" s="6" t="s">
        <v>91</v>
      </c>
      <c r="H24" s="7" t="s">
        <v>92</v>
      </c>
      <c r="I24" s="19"/>
      <c r="J24" s="7" t="s">
        <v>92</v>
      </c>
      <c r="K24" s="15">
        <f t="shared" si="3"/>
        <v>30.25</v>
      </c>
      <c r="L24" s="7">
        <v>79.6</v>
      </c>
      <c r="M24" s="15">
        <f>L24*0.5</f>
        <v>39.8</v>
      </c>
      <c r="N24" s="15">
        <f t="shared" si="0"/>
        <v>70.05</v>
      </c>
      <c r="O24" s="9">
        <v>3</v>
      </c>
      <c r="P24" s="17" t="s">
        <v>25</v>
      </c>
      <c r="Q24" s="17" t="s">
        <v>26</v>
      </c>
    </row>
    <row r="25" spans="1:17" ht="24.75" customHeight="1">
      <c r="A25" s="4">
        <v>22</v>
      </c>
      <c r="B25" s="24">
        <v>617010</v>
      </c>
      <c r="C25" s="26" t="s">
        <v>93</v>
      </c>
      <c r="D25" s="26" t="s">
        <v>60</v>
      </c>
      <c r="E25" s="24">
        <v>7</v>
      </c>
      <c r="F25" s="6" t="s">
        <v>94</v>
      </c>
      <c r="G25" s="6" t="s">
        <v>95</v>
      </c>
      <c r="H25" s="7" t="s">
        <v>77</v>
      </c>
      <c r="I25" s="16"/>
      <c r="J25" s="7" t="s">
        <v>77</v>
      </c>
      <c r="K25" s="15">
        <f t="shared" si="3"/>
        <v>31.75</v>
      </c>
      <c r="L25" s="7">
        <v>76.6</v>
      </c>
      <c r="M25" s="15">
        <f aca="true" t="shared" si="4" ref="M25:M31">L25*0.5</f>
        <v>38.3</v>
      </c>
      <c r="N25" s="15">
        <f t="shared" si="0"/>
        <v>70.05</v>
      </c>
      <c r="O25" s="9">
        <v>1</v>
      </c>
      <c r="P25" s="17" t="s">
        <v>25</v>
      </c>
      <c r="Q25" s="17" t="s">
        <v>26</v>
      </c>
    </row>
    <row r="26" spans="1:17" ht="24.75" customHeight="1">
      <c r="A26" s="4">
        <v>23</v>
      </c>
      <c r="B26" s="24"/>
      <c r="C26" s="27"/>
      <c r="D26" s="27"/>
      <c r="E26" s="24"/>
      <c r="F26" s="6" t="s">
        <v>96</v>
      </c>
      <c r="G26" s="6" t="s">
        <v>97</v>
      </c>
      <c r="H26" s="7" t="s">
        <v>98</v>
      </c>
      <c r="I26" s="16"/>
      <c r="J26" s="7" t="s">
        <v>98</v>
      </c>
      <c r="K26" s="15">
        <f aca="true" t="shared" si="5" ref="K26:K31">J26*0.5</f>
        <v>35.25</v>
      </c>
      <c r="L26" s="7">
        <v>69.2</v>
      </c>
      <c r="M26" s="15">
        <f t="shared" si="4"/>
        <v>34.6</v>
      </c>
      <c r="N26" s="15">
        <f aca="true" t="shared" si="6" ref="N26:N31">K26+M26</f>
        <v>69.85</v>
      </c>
      <c r="O26" s="9">
        <v>2</v>
      </c>
      <c r="P26" s="17" t="s">
        <v>25</v>
      </c>
      <c r="Q26" s="17" t="s">
        <v>26</v>
      </c>
    </row>
    <row r="27" spans="1:17" ht="24.75" customHeight="1">
      <c r="A27" s="4">
        <v>24</v>
      </c>
      <c r="B27" s="24"/>
      <c r="C27" s="27"/>
      <c r="D27" s="27"/>
      <c r="E27" s="24"/>
      <c r="F27" s="6" t="s">
        <v>99</v>
      </c>
      <c r="G27" s="6" t="s">
        <v>100</v>
      </c>
      <c r="H27" s="7" t="s">
        <v>101</v>
      </c>
      <c r="I27" s="16"/>
      <c r="J27" s="7" t="s">
        <v>101</v>
      </c>
      <c r="K27" s="15">
        <f t="shared" si="5"/>
        <v>29.5</v>
      </c>
      <c r="L27" s="7">
        <v>80.6</v>
      </c>
      <c r="M27" s="15">
        <f t="shared" si="4"/>
        <v>40.3</v>
      </c>
      <c r="N27" s="15">
        <f t="shared" si="6"/>
        <v>69.8</v>
      </c>
      <c r="O27" s="9">
        <v>3</v>
      </c>
      <c r="P27" s="17" t="s">
        <v>25</v>
      </c>
      <c r="Q27" s="17" t="s">
        <v>26</v>
      </c>
    </row>
    <row r="28" spans="1:17" ht="24.75" customHeight="1">
      <c r="A28" s="4">
        <v>25</v>
      </c>
      <c r="B28" s="24"/>
      <c r="C28" s="27"/>
      <c r="D28" s="27"/>
      <c r="E28" s="24"/>
      <c r="F28" s="6" t="s">
        <v>102</v>
      </c>
      <c r="G28" s="6" t="s">
        <v>103</v>
      </c>
      <c r="H28" s="7" t="s">
        <v>104</v>
      </c>
      <c r="I28" s="16"/>
      <c r="J28" s="7" t="s">
        <v>104</v>
      </c>
      <c r="K28" s="15">
        <f t="shared" si="5"/>
        <v>28.5</v>
      </c>
      <c r="L28" s="7">
        <v>81.4</v>
      </c>
      <c r="M28" s="15">
        <f t="shared" si="4"/>
        <v>40.7</v>
      </c>
      <c r="N28" s="15">
        <f t="shared" si="6"/>
        <v>69.2</v>
      </c>
      <c r="O28" s="9">
        <v>4</v>
      </c>
      <c r="P28" s="17" t="s">
        <v>25</v>
      </c>
      <c r="Q28" s="17" t="s">
        <v>26</v>
      </c>
    </row>
    <row r="29" spans="1:17" ht="24.75" customHeight="1">
      <c r="A29" s="4">
        <v>26</v>
      </c>
      <c r="B29" s="24"/>
      <c r="C29" s="27"/>
      <c r="D29" s="27"/>
      <c r="E29" s="24"/>
      <c r="F29" s="6" t="s">
        <v>105</v>
      </c>
      <c r="G29" s="6" t="s">
        <v>106</v>
      </c>
      <c r="H29" s="7" t="s">
        <v>57</v>
      </c>
      <c r="I29" s="16"/>
      <c r="J29" s="7" t="s">
        <v>57</v>
      </c>
      <c r="K29" s="15">
        <f t="shared" si="5"/>
        <v>32.75</v>
      </c>
      <c r="L29" s="7">
        <v>72.6</v>
      </c>
      <c r="M29" s="15">
        <f t="shared" si="4"/>
        <v>36.3</v>
      </c>
      <c r="N29" s="15">
        <f t="shared" si="6"/>
        <v>69.05</v>
      </c>
      <c r="O29" s="9">
        <v>5</v>
      </c>
      <c r="P29" s="17" t="s">
        <v>25</v>
      </c>
      <c r="Q29" s="17" t="s">
        <v>26</v>
      </c>
    </row>
    <row r="30" spans="1:17" ht="24.75" customHeight="1">
      <c r="A30" s="4">
        <v>27</v>
      </c>
      <c r="B30" s="24"/>
      <c r="C30" s="27"/>
      <c r="D30" s="27"/>
      <c r="E30" s="24"/>
      <c r="F30" s="6" t="s">
        <v>107</v>
      </c>
      <c r="G30" s="6" t="s">
        <v>108</v>
      </c>
      <c r="H30" s="7" t="s">
        <v>109</v>
      </c>
      <c r="I30" s="16"/>
      <c r="J30" s="7" t="s">
        <v>109</v>
      </c>
      <c r="K30" s="15">
        <f t="shared" si="5"/>
        <v>31.25</v>
      </c>
      <c r="L30" s="7">
        <v>75.4</v>
      </c>
      <c r="M30" s="15">
        <f t="shared" si="4"/>
        <v>37.7</v>
      </c>
      <c r="N30" s="15">
        <f t="shared" si="6"/>
        <v>68.95</v>
      </c>
      <c r="O30" s="9">
        <v>6</v>
      </c>
      <c r="P30" s="17" t="s">
        <v>25</v>
      </c>
      <c r="Q30" s="17" t="s">
        <v>26</v>
      </c>
    </row>
    <row r="31" spans="1:17" ht="24.75" customHeight="1">
      <c r="A31" s="4">
        <v>28</v>
      </c>
      <c r="B31" s="24"/>
      <c r="C31" s="27"/>
      <c r="D31" s="27"/>
      <c r="E31" s="24"/>
      <c r="F31" s="6" t="s">
        <v>110</v>
      </c>
      <c r="G31" s="6" t="s">
        <v>111</v>
      </c>
      <c r="H31" s="7" t="s">
        <v>112</v>
      </c>
      <c r="I31" s="16"/>
      <c r="J31" s="7" t="s">
        <v>112</v>
      </c>
      <c r="K31" s="15">
        <f t="shared" si="5"/>
        <v>27.5</v>
      </c>
      <c r="L31" s="7">
        <v>81.2</v>
      </c>
      <c r="M31" s="15">
        <f t="shared" si="4"/>
        <v>40.6</v>
      </c>
      <c r="N31" s="15">
        <f t="shared" si="6"/>
        <v>68.1</v>
      </c>
      <c r="O31" s="9">
        <v>7</v>
      </c>
      <c r="P31" s="17" t="s">
        <v>25</v>
      </c>
      <c r="Q31" s="17" t="s">
        <v>26</v>
      </c>
    </row>
    <row r="32" spans="1:17" ht="24.75" customHeight="1">
      <c r="A32" s="4">
        <v>29</v>
      </c>
      <c r="B32" s="23">
        <v>617011</v>
      </c>
      <c r="C32" s="26" t="s">
        <v>93</v>
      </c>
      <c r="D32" s="29" t="s">
        <v>68</v>
      </c>
      <c r="E32" s="23">
        <v>6</v>
      </c>
      <c r="F32" s="6" t="s">
        <v>113</v>
      </c>
      <c r="G32" s="6" t="s">
        <v>114</v>
      </c>
      <c r="H32" s="7" t="s">
        <v>101</v>
      </c>
      <c r="I32" s="14"/>
      <c r="J32" s="7" t="s">
        <v>101</v>
      </c>
      <c r="K32" s="14">
        <f aca="true" t="shared" si="7" ref="K32:K37">J32*0.5</f>
        <v>29.5</v>
      </c>
      <c r="L32" s="7">
        <v>87.6</v>
      </c>
      <c r="M32" s="14">
        <f aca="true" t="shared" si="8" ref="M32:M37">L32*0.5</f>
        <v>43.8</v>
      </c>
      <c r="N32" s="14">
        <f aca="true" t="shared" si="9" ref="N32:N41">K32+M32</f>
        <v>73.3</v>
      </c>
      <c r="O32" s="5">
        <v>1</v>
      </c>
      <c r="P32" s="17" t="s">
        <v>25</v>
      </c>
      <c r="Q32" s="17" t="s">
        <v>26</v>
      </c>
    </row>
    <row r="33" spans="1:17" ht="24.75" customHeight="1">
      <c r="A33" s="4">
        <v>30</v>
      </c>
      <c r="B33" s="23"/>
      <c r="C33" s="27"/>
      <c r="D33" s="30"/>
      <c r="E33" s="23"/>
      <c r="F33" s="6" t="s">
        <v>115</v>
      </c>
      <c r="G33" s="6" t="s">
        <v>116</v>
      </c>
      <c r="H33" s="7" t="s">
        <v>81</v>
      </c>
      <c r="I33" s="14"/>
      <c r="J33" s="7" t="s">
        <v>81</v>
      </c>
      <c r="K33" s="14">
        <f t="shared" si="7"/>
        <v>30</v>
      </c>
      <c r="L33" s="7">
        <v>84.8</v>
      </c>
      <c r="M33" s="14">
        <f t="shared" si="8"/>
        <v>42.4</v>
      </c>
      <c r="N33" s="14">
        <f t="shared" si="9"/>
        <v>72.4</v>
      </c>
      <c r="O33" s="5">
        <v>2</v>
      </c>
      <c r="P33" s="17" t="s">
        <v>25</v>
      </c>
      <c r="Q33" s="17" t="s">
        <v>26</v>
      </c>
    </row>
    <row r="34" spans="1:17" ht="24.75" customHeight="1">
      <c r="A34" s="4">
        <v>31</v>
      </c>
      <c r="B34" s="23"/>
      <c r="C34" s="27"/>
      <c r="D34" s="30"/>
      <c r="E34" s="23"/>
      <c r="F34" s="6" t="s">
        <v>117</v>
      </c>
      <c r="G34" s="6" t="s">
        <v>118</v>
      </c>
      <c r="H34" s="7" t="s">
        <v>119</v>
      </c>
      <c r="I34" s="14"/>
      <c r="J34" s="7" t="s">
        <v>119</v>
      </c>
      <c r="K34" s="14">
        <f t="shared" si="7"/>
        <v>34.75</v>
      </c>
      <c r="L34" s="7">
        <v>71.2</v>
      </c>
      <c r="M34" s="14">
        <f t="shared" si="8"/>
        <v>35.6</v>
      </c>
      <c r="N34" s="14">
        <f t="shared" si="9"/>
        <v>70.35</v>
      </c>
      <c r="O34" s="5">
        <v>3</v>
      </c>
      <c r="P34" s="17" t="s">
        <v>25</v>
      </c>
      <c r="Q34" s="17" t="s">
        <v>26</v>
      </c>
    </row>
    <row r="35" spans="1:17" ht="24.75" customHeight="1">
      <c r="A35" s="4">
        <v>32</v>
      </c>
      <c r="B35" s="23"/>
      <c r="C35" s="27"/>
      <c r="D35" s="30"/>
      <c r="E35" s="23"/>
      <c r="F35" s="6" t="s">
        <v>120</v>
      </c>
      <c r="G35" s="6" t="s">
        <v>121</v>
      </c>
      <c r="H35" s="7" t="s">
        <v>122</v>
      </c>
      <c r="I35" s="14"/>
      <c r="J35" s="7" t="s">
        <v>122</v>
      </c>
      <c r="K35" s="14">
        <f t="shared" si="7"/>
        <v>32.25</v>
      </c>
      <c r="L35" s="7">
        <v>76</v>
      </c>
      <c r="M35" s="14">
        <f t="shared" si="8"/>
        <v>38</v>
      </c>
      <c r="N35" s="14">
        <f t="shared" si="9"/>
        <v>70.25</v>
      </c>
      <c r="O35" s="5">
        <v>4</v>
      </c>
      <c r="P35" s="17" t="s">
        <v>25</v>
      </c>
      <c r="Q35" s="17" t="s">
        <v>26</v>
      </c>
    </row>
    <row r="36" spans="1:17" ht="24.75" customHeight="1">
      <c r="A36" s="4">
        <v>33</v>
      </c>
      <c r="B36" s="23"/>
      <c r="C36" s="27"/>
      <c r="D36" s="30"/>
      <c r="E36" s="23"/>
      <c r="F36" s="6" t="s">
        <v>123</v>
      </c>
      <c r="G36" s="6" t="s">
        <v>124</v>
      </c>
      <c r="H36" s="7" t="s">
        <v>34</v>
      </c>
      <c r="I36" s="14"/>
      <c r="J36" s="7" t="s">
        <v>34</v>
      </c>
      <c r="K36" s="14">
        <f t="shared" si="7"/>
        <v>35.5</v>
      </c>
      <c r="L36" s="7">
        <v>69.4</v>
      </c>
      <c r="M36" s="14">
        <f t="shared" si="8"/>
        <v>34.7</v>
      </c>
      <c r="N36" s="14">
        <f t="shared" si="9"/>
        <v>70.2</v>
      </c>
      <c r="O36" s="5">
        <v>5</v>
      </c>
      <c r="P36" s="17" t="s">
        <v>25</v>
      </c>
      <c r="Q36" s="17" t="s">
        <v>26</v>
      </c>
    </row>
    <row r="37" spans="1:17" ht="24.75" customHeight="1">
      <c r="A37" s="4">
        <v>34</v>
      </c>
      <c r="B37" s="23"/>
      <c r="C37" s="27"/>
      <c r="D37" s="30"/>
      <c r="E37" s="23"/>
      <c r="F37" s="6" t="s">
        <v>125</v>
      </c>
      <c r="G37" s="6" t="s">
        <v>126</v>
      </c>
      <c r="H37" s="7" t="s">
        <v>92</v>
      </c>
      <c r="I37" s="14"/>
      <c r="J37" s="7" t="s">
        <v>92</v>
      </c>
      <c r="K37" s="14">
        <f t="shared" si="7"/>
        <v>30.25</v>
      </c>
      <c r="L37" s="7">
        <v>76.6</v>
      </c>
      <c r="M37" s="14">
        <f t="shared" si="8"/>
        <v>38.3</v>
      </c>
      <c r="N37" s="14">
        <f t="shared" si="9"/>
        <v>68.55</v>
      </c>
      <c r="O37" s="5">
        <v>6</v>
      </c>
      <c r="P37" s="17" t="s">
        <v>25</v>
      </c>
      <c r="Q37" s="17" t="s">
        <v>26</v>
      </c>
    </row>
    <row r="38" spans="1:17" ht="24.75" customHeight="1">
      <c r="A38" s="4">
        <v>35</v>
      </c>
      <c r="B38" s="23">
        <v>617012</v>
      </c>
      <c r="C38" s="26" t="s">
        <v>93</v>
      </c>
      <c r="D38" s="26" t="s">
        <v>127</v>
      </c>
      <c r="E38" s="23">
        <v>2</v>
      </c>
      <c r="F38" s="6" t="s">
        <v>128</v>
      </c>
      <c r="G38" s="6" t="s">
        <v>129</v>
      </c>
      <c r="H38" s="7" t="s">
        <v>77</v>
      </c>
      <c r="I38" s="14"/>
      <c r="J38" s="7" t="s">
        <v>77</v>
      </c>
      <c r="K38" s="14">
        <f>J38*60%</f>
        <v>38.1</v>
      </c>
      <c r="L38" s="7">
        <v>70.8</v>
      </c>
      <c r="M38" s="14">
        <f>L38*40%</f>
        <v>28.32</v>
      </c>
      <c r="N38" s="14">
        <f t="shared" si="9"/>
        <v>66.42</v>
      </c>
      <c r="O38" s="5">
        <v>1</v>
      </c>
      <c r="P38" s="17" t="s">
        <v>25</v>
      </c>
      <c r="Q38" s="17" t="s">
        <v>26</v>
      </c>
    </row>
    <row r="39" spans="1:17" ht="24.75" customHeight="1">
      <c r="A39" s="4">
        <v>36</v>
      </c>
      <c r="B39" s="23"/>
      <c r="C39" s="27"/>
      <c r="D39" s="27"/>
      <c r="E39" s="23"/>
      <c r="F39" s="6" t="s">
        <v>130</v>
      </c>
      <c r="G39" s="6" t="s">
        <v>131</v>
      </c>
      <c r="H39" s="7" t="s">
        <v>71</v>
      </c>
      <c r="I39" s="14"/>
      <c r="J39" s="7" t="s">
        <v>71</v>
      </c>
      <c r="K39" s="14">
        <f>J39*60%</f>
        <v>38.4</v>
      </c>
      <c r="L39" s="7">
        <v>67</v>
      </c>
      <c r="M39" s="14">
        <f>L39*40%</f>
        <v>26.8</v>
      </c>
      <c r="N39" s="14">
        <f t="shared" si="9"/>
        <v>65.2</v>
      </c>
      <c r="O39" s="5">
        <v>2</v>
      </c>
      <c r="P39" s="17" t="s">
        <v>25</v>
      </c>
      <c r="Q39" s="17" t="s">
        <v>26</v>
      </c>
    </row>
    <row r="40" spans="1:17" ht="48" customHeight="1">
      <c r="A40" s="4">
        <v>37</v>
      </c>
      <c r="B40" s="5" t="str">
        <f>MID(F40,2,6)</f>
        <v>617013</v>
      </c>
      <c r="C40" s="8" t="s">
        <v>93</v>
      </c>
      <c r="D40" s="8" t="s">
        <v>132</v>
      </c>
      <c r="E40" s="5">
        <v>1</v>
      </c>
      <c r="F40" s="6" t="s">
        <v>133</v>
      </c>
      <c r="G40" s="6" t="s">
        <v>134</v>
      </c>
      <c r="H40" s="7" t="s">
        <v>135</v>
      </c>
      <c r="I40" s="14"/>
      <c r="J40" s="7" t="s">
        <v>135</v>
      </c>
      <c r="K40" s="14">
        <f>J40*60%</f>
        <v>37.199999999999996</v>
      </c>
      <c r="L40" s="7">
        <v>79.4</v>
      </c>
      <c r="M40" s="14">
        <f>L40*40%</f>
        <v>31.760000000000005</v>
      </c>
      <c r="N40" s="14">
        <f t="shared" si="9"/>
        <v>68.96000000000001</v>
      </c>
      <c r="O40" s="5">
        <v>1</v>
      </c>
      <c r="P40" s="17" t="s">
        <v>25</v>
      </c>
      <c r="Q40" s="17" t="s">
        <v>26</v>
      </c>
    </row>
    <row r="41" spans="1:17" ht="43.5" customHeight="1">
      <c r="A41" s="4">
        <v>38</v>
      </c>
      <c r="B41" s="5" t="str">
        <f>MID(F41,2,6)</f>
        <v>617014</v>
      </c>
      <c r="C41" s="8" t="s">
        <v>136</v>
      </c>
      <c r="D41" s="8" t="s">
        <v>137</v>
      </c>
      <c r="E41" s="5">
        <v>1</v>
      </c>
      <c r="F41" s="6" t="s">
        <v>138</v>
      </c>
      <c r="G41" s="6" t="s">
        <v>139</v>
      </c>
      <c r="H41" s="7" t="s">
        <v>37</v>
      </c>
      <c r="I41" s="14"/>
      <c r="J41" s="7" t="s">
        <v>37</v>
      </c>
      <c r="K41" s="14">
        <f>J41*60%</f>
        <v>43.199999999999996</v>
      </c>
      <c r="L41" s="7">
        <v>80.6</v>
      </c>
      <c r="M41" s="14">
        <f>L41*40%</f>
        <v>32.24</v>
      </c>
      <c r="N41" s="14">
        <f t="shared" si="9"/>
        <v>75.44</v>
      </c>
      <c r="O41" s="5">
        <v>1</v>
      </c>
      <c r="P41" s="17" t="s">
        <v>25</v>
      </c>
      <c r="Q41" s="17" t="s">
        <v>26</v>
      </c>
    </row>
    <row r="42" spans="2:17" ht="15">
      <c r="B42" s="37"/>
      <c r="C42" s="37"/>
      <c r="D42" s="37"/>
      <c r="E42" s="37"/>
      <c r="F42" s="42"/>
      <c r="G42" s="42"/>
      <c r="H42" s="42"/>
      <c r="I42" s="42"/>
      <c r="J42" s="42"/>
      <c r="K42" s="37"/>
      <c r="L42" s="37"/>
      <c r="M42" s="37"/>
      <c r="N42" s="37"/>
      <c r="O42" s="42"/>
      <c r="P42" s="42"/>
      <c r="Q42" s="42"/>
    </row>
  </sheetData>
  <sheetProtection/>
  <mergeCells count="63">
    <mergeCell ref="G2:G3"/>
    <mergeCell ref="N2:N3"/>
    <mergeCell ref="O2:O3"/>
    <mergeCell ref="P2:P3"/>
    <mergeCell ref="Q2:Q3"/>
    <mergeCell ref="E20:E21"/>
    <mergeCell ref="E22:E24"/>
    <mergeCell ref="E25:E31"/>
    <mergeCell ref="E32:E37"/>
    <mergeCell ref="E38:E39"/>
    <mergeCell ref="F2:F3"/>
    <mergeCell ref="D32:D37"/>
    <mergeCell ref="D38:D39"/>
    <mergeCell ref="E2:E3"/>
    <mergeCell ref="E4:E5"/>
    <mergeCell ref="E6:E7"/>
    <mergeCell ref="E8:E9"/>
    <mergeCell ref="E10:E11"/>
    <mergeCell ref="E12:E13"/>
    <mergeCell ref="E14:E16"/>
    <mergeCell ref="E17:E19"/>
    <mergeCell ref="D12:D13"/>
    <mergeCell ref="D14:D16"/>
    <mergeCell ref="D17:D19"/>
    <mergeCell ref="D20:D21"/>
    <mergeCell ref="D22:D24"/>
    <mergeCell ref="D25:D31"/>
    <mergeCell ref="C20:C21"/>
    <mergeCell ref="C22:C24"/>
    <mergeCell ref="C25:C31"/>
    <mergeCell ref="C32:C37"/>
    <mergeCell ref="C38:C39"/>
    <mergeCell ref="D2:D3"/>
    <mergeCell ref="D4:D5"/>
    <mergeCell ref="D6:D7"/>
    <mergeCell ref="D8:D9"/>
    <mergeCell ref="D10:D11"/>
    <mergeCell ref="B32:B37"/>
    <mergeCell ref="B38:B39"/>
    <mergeCell ref="C2:C3"/>
    <mergeCell ref="C4:C5"/>
    <mergeCell ref="C6:C7"/>
    <mergeCell ref="C8:C9"/>
    <mergeCell ref="C10:C11"/>
    <mergeCell ref="C12:C13"/>
    <mergeCell ref="C14:C16"/>
    <mergeCell ref="C17:C19"/>
    <mergeCell ref="B12:B13"/>
    <mergeCell ref="B14:B16"/>
    <mergeCell ref="B17:B19"/>
    <mergeCell ref="B20:B21"/>
    <mergeCell ref="B22:B24"/>
    <mergeCell ref="B25:B31"/>
    <mergeCell ref="A1:Q1"/>
    <mergeCell ref="H2:K2"/>
    <mergeCell ref="L2:M2"/>
    <mergeCell ref="B42:Q42"/>
    <mergeCell ref="A2:A3"/>
    <mergeCell ref="B2:B3"/>
    <mergeCell ref="B4:B5"/>
    <mergeCell ref="B6:B7"/>
    <mergeCell ref="B8:B9"/>
    <mergeCell ref="B10:B11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2019-07-16T08:30:19Z</cp:lastPrinted>
  <dcterms:created xsi:type="dcterms:W3CDTF">2017-04-27T07:53:01Z</dcterms:created>
  <dcterms:modified xsi:type="dcterms:W3CDTF">2019-07-16T08:30:20Z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