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<sst xmlns="http://schemas.openxmlformats.org/spreadsheetml/2006/main" count="806" uniqueCount="270">
  <si>
    <t>附件5：</t>
  </si>
  <si>
    <t>2019年柳州市融水县中小学教师公开招聘面试人选名单（免笔试岗位）</t>
  </si>
  <si>
    <t>序号</t>
  </si>
  <si>
    <t>县/区</t>
  </si>
  <si>
    <t>报考单位</t>
  </si>
  <si>
    <t>报考岗位</t>
  </si>
  <si>
    <t>岗位代码</t>
  </si>
  <si>
    <t>招聘人数</t>
  </si>
  <si>
    <t>姓名</t>
  </si>
  <si>
    <t>性别</t>
  </si>
  <si>
    <t>民族</t>
  </si>
  <si>
    <t>身份证号</t>
  </si>
  <si>
    <t>融水县</t>
  </si>
  <si>
    <t>融水苗族自治县永乐镇初级中学</t>
  </si>
  <si>
    <t>英语教师</t>
  </si>
  <si>
    <t>4502250901</t>
  </si>
  <si>
    <t>蒋春香</t>
  </si>
  <si>
    <t>女</t>
  </si>
  <si>
    <t>汉族</t>
  </si>
  <si>
    <t>韦姿</t>
  </si>
  <si>
    <t>壮族</t>
  </si>
  <si>
    <t>心理辅导教师</t>
  </si>
  <si>
    <t>4502250907</t>
  </si>
  <si>
    <t>潘鹤华</t>
  </si>
  <si>
    <t>王茜兰</t>
  </si>
  <si>
    <t>融水苗族自治县和睦镇初级中学</t>
  </si>
  <si>
    <t>语文教师</t>
  </si>
  <si>
    <t>4502251001</t>
  </si>
  <si>
    <t>陈梦娇</t>
  </si>
  <si>
    <t>刘发川</t>
  </si>
  <si>
    <t>男</t>
  </si>
  <si>
    <t>数学教师</t>
  </si>
  <si>
    <t>4502251002</t>
  </si>
  <si>
    <t>邱少清</t>
  </si>
  <si>
    <t>4502251003</t>
  </si>
  <si>
    <t>韦婷</t>
  </si>
  <si>
    <t>融水苗族自治县杆洞乡初级中学</t>
  </si>
  <si>
    <t>4502251101</t>
  </si>
  <si>
    <t>陆培民</t>
  </si>
  <si>
    <t>4502251103</t>
  </si>
  <si>
    <t>黄清娴</t>
  </si>
  <si>
    <t>物理教师</t>
  </si>
  <si>
    <t>4502251104</t>
  </si>
  <si>
    <t>韦一德</t>
  </si>
  <si>
    <t>苗族</t>
  </si>
  <si>
    <t>融水苗族自治县白云乡初级中学</t>
  </si>
  <si>
    <t>数学老师</t>
  </si>
  <si>
    <t>4502251302</t>
  </si>
  <si>
    <t>吴友坚</t>
  </si>
  <si>
    <t>英语老师</t>
  </si>
  <si>
    <t>4502251303</t>
  </si>
  <si>
    <t>郁书请</t>
  </si>
  <si>
    <t>思想品德教师</t>
  </si>
  <si>
    <t>4502251305</t>
  </si>
  <si>
    <t>王燕鸽</t>
  </si>
  <si>
    <t>融水苗族自治县拱洞乡初级中学</t>
  </si>
  <si>
    <t>4502251401</t>
  </si>
  <si>
    <t>覃晓云</t>
  </si>
  <si>
    <t>杨官达</t>
  </si>
  <si>
    <t>4502251402</t>
  </si>
  <si>
    <t>马诗锋</t>
  </si>
  <si>
    <t>融水苗族自治县永乐镇中心小学</t>
  </si>
  <si>
    <t>4502251901</t>
  </si>
  <si>
    <t>罗国丽</t>
  </si>
  <si>
    <t>罗洁</t>
  </si>
  <si>
    <t>覃楚涵</t>
  </si>
  <si>
    <t>融水苗族自治县和睦镇中心小学</t>
  </si>
  <si>
    <t>音乐教师</t>
  </si>
  <si>
    <t>4502252001</t>
  </si>
  <si>
    <t>韦婧文</t>
  </si>
  <si>
    <t>侗族</t>
  </si>
  <si>
    <t>杨琳琳</t>
  </si>
  <si>
    <t>杨妮妮</t>
  </si>
  <si>
    <t>4502252002</t>
  </si>
  <si>
    <t>曹美群</t>
  </si>
  <si>
    <t>何洁艳</t>
  </si>
  <si>
    <t>贾旭攀</t>
  </si>
  <si>
    <t>梁菲菲</t>
  </si>
  <si>
    <t>零慧良</t>
  </si>
  <si>
    <t>刘静</t>
  </si>
  <si>
    <t>卢玉丽</t>
  </si>
  <si>
    <t>莫智萍</t>
  </si>
  <si>
    <t>莫子涛</t>
  </si>
  <si>
    <t>韦凤黎</t>
  </si>
  <si>
    <t>翁兰</t>
  </si>
  <si>
    <t>吴佳敏</t>
  </si>
  <si>
    <t>吴丽丹</t>
  </si>
  <si>
    <t>严爱娥</t>
  </si>
  <si>
    <t>杨柳</t>
  </si>
  <si>
    <t>张洁</t>
  </si>
  <si>
    <t>土家族</t>
  </si>
  <si>
    <t>融水苗族自治县怀宝镇中心小学</t>
  </si>
  <si>
    <t>4502252201</t>
  </si>
  <si>
    <t>龚曌慈</t>
  </si>
  <si>
    <t>滚珍燕</t>
  </si>
  <si>
    <t>李晓佳</t>
  </si>
  <si>
    <t>卢乐娇</t>
  </si>
  <si>
    <t>欧桂羽</t>
  </si>
  <si>
    <t>盘丽君</t>
  </si>
  <si>
    <t>瑶族</t>
  </si>
  <si>
    <t>覃诗羽</t>
  </si>
  <si>
    <t>韦凤鸣</t>
  </si>
  <si>
    <t>韦佳棋</t>
  </si>
  <si>
    <t>韦兴柳</t>
  </si>
  <si>
    <t>韦秀琴</t>
  </si>
  <si>
    <t>吴丽红</t>
  </si>
  <si>
    <t>吴意霜</t>
  </si>
  <si>
    <t>曾燕红</t>
  </si>
  <si>
    <t>4502252202</t>
  </si>
  <si>
    <t>黄庭婷</t>
  </si>
  <si>
    <t>罗春燕</t>
  </si>
  <si>
    <t>潘亚姿</t>
  </si>
  <si>
    <t>潘月春</t>
  </si>
  <si>
    <t>融水苗族自治县三防镇中心小学</t>
  </si>
  <si>
    <t>4502252301</t>
  </si>
  <si>
    <t>黄絮妮</t>
  </si>
  <si>
    <t>覃淑颖</t>
  </si>
  <si>
    <t>韦宏旭</t>
  </si>
  <si>
    <t>4502252302</t>
  </si>
  <si>
    <t>饶理情</t>
  </si>
  <si>
    <t>施金玉</t>
  </si>
  <si>
    <t>白族</t>
  </si>
  <si>
    <t>覃育坚</t>
  </si>
  <si>
    <t>吴滟泽</t>
  </si>
  <si>
    <t>张凯</t>
  </si>
  <si>
    <t>融水苗族自治县汪洞乡中心小学</t>
  </si>
  <si>
    <t>4502252401</t>
  </si>
  <si>
    <t>罗春茹</t>
  </si>
  <si>
    <t>4502252402</t>
  </si>
  <si>
    <t>符新雨</t>
  </si>
  <si>
    <t>廖梦茜</t>
  </si>
  <si>
    <t>银翠</t>
  </si>
  <si>
    <t>郑凤嗓</t>
  </si>
  <si>
    <t>美术教师</t>
  </si>
  <si>
    <t>4502252403</t>
  </si>
  <si>
    <t>黄孝寰</t>
  </si>
  <si>
    <t>贾炜</t>
  </si>
  <si>
    <t>潘思浓</t>
  </si>
  <si>
    <t>体育教师</t>
  </si>
  <si>
    <t>4502252405</t>
  </si>
  <si>
    <t>韦承意</t>
  </si>
  <si>
    <t>融水苗族自治县滚贝乡中心小学</t>
  </si>
  <si>
    <t>4502252601</t>
  </si>
  <si>
    <t>石琴妮</t>
  </si>
  <si>
    <t>4502252602</t>
  </si>
  <si>
    <t>蓝秋晗</t>
  </si>
  <si>
    <t>庞丽娟</t>
  </si>
  <si>
    <t>覃丹浓</t>
  </si>
  <si>
    <t>吴世双</t>
  </si>
  <si>
    <t>融水苗族自治县杆洞乡中心小学</t>
  </si>
  <si>
    <t>4502252701</t>
  </si>
  <si>
    <t>邓丽莹</t>
  </si>
  <si>
    <t>胡孟语</t>
  </si>
  <si>
    <t>黄春贵</t>
  </si>
  <si>
    <t>黄春燕</t>
  </si>
  <si>
    <t>贾利新</t>
  </si>
  <si>
    <t>李春艳</t>
  </si>
  <si>
    <t>彝族</t>
  </si>
  <si>
    <t>梁月华</t>
  </si>
  <si>
    <t>覃刚</t>
  </si>
  <si>
    <t>徐丽</t>
  </si>
  <si>
    <t>叶奇元</t>
  </si>
  <si>
    <t>周凤</t>
  </si>
  <si>
    <t>4502252702</t>
  </si>
  <si>
    <t>卜明辉</t>
  </si>
  <si>
    <t>高鹏</t>
  </si>
  <si>
    <t>蒋令</t>
  </si>
  <si>
    <t>李东迪</t>
  </si>
  <si>
    <t>梁岳秀</t>
  </si>
  <si>
    <t>杨火星</t>
  </si>
  <si>
    <t>杨勖贤</t>
  </si>
  <si>
    <t>融水苗族自治县香粉乡中心小学</t>
  </si>
  <si>
    <t>4502253001</t>
  </si>
  <si>
    <t>石贵丹</t>
  </si>
  <si>
    <t>4502253002</t>
  </si>
  <si>
    <t>卢民政</t>
  </si>
  <si>
    <t>融水苗族自治县安陲乡中心小学</t>
  </si>
  <si>
    <t>4502253101</t>
  </si>
  <si>
    <t>陈栎竹</t>
  </si>
  <si>
    <t>陈宇嫦</t>
  </si>
  <si>
    <t>赖建萍</t>
  </si>
  <si>
    <t>梁荣</t>
  </si>
  <si>
    <t>潘科华</t>
  </si>
  <si>
    <t>覃水姣</t>
  </si>
  <si>
    <t>唐坤</t>
  </si>
  <si>
    <t>韦燕华</t>
  </si>
  <si>
    <t>4502253102</t>
  </si>
  <si>
    <t>杜美香</t>
  </si>
  <si>
    <t>龚选卿</t>
  </si>
  <si>
    <t>罗小松</t>
  </si>
  <si>
    <t>蒙慧芳</t>
  </si>
  <si>
    <t>王婷</t>
  </si>
  <si>
    <t>韦美英</t>
  </si>
  <si>
    <t>肖永欣</t>
  </si>
  <si>
    <t>杨素娟</t>
  </si>
  <si>
    <t>云素仙</t>
  </si>
  <si>
    <t>融水苗族自治县大浪镇中心小学</t>
  </si>
  <si>
    <t>4502253201</t>
  </si>
  <si>
    <t>陈攀红</t>
  </si>
  <si>
    <t>何德光</t>
  </si>
  <si>
    <t>黄丽</t>
  </si>
  <si>
    <t>贾金梅</t>
  </si>
  <si>
    <t>梁文鲜</t>
  </si>
  <si>
    <t>梁杏</t>
  </si>
  <si>
    <t>林壮锦</t>
  </si>
  <si>
    <t>罗婉娟</t>
  </si>
  <si>
    <t>荣成斌</t>
  </si>
  <si>
    <t>覃兰荣</t>
  </si>
  <si>
    <t>覃燕芬</t>
  </si>
  <si>
    <t>韦冬梅</t>
  </si>
  <si>
    <t>谢凤琼</t>
  </si>
  <si>
    <t>4502253202</t>
  </si>
  <si>
    <t>邓杰</t>
  </si>
  <si>
    <t>龙巧红</t>
  </si>
  <si>
    <t>韦晓成</t>
  </si>
  <si>
    <t>融水苗族自治县白云乡中心小学</t>
  </si>
  <si>
    <t>4502253301</t>
  </si>
  <si>
    <t>兰智宇</t>
  </si>
  <si>
    <t>4502253304</t>
  </si>
  <si>
    <t>贾玉萍</t>
  </si>
  <si>
    <t>覃方群</t>
  </si>
  <si>
    <t>融水苗族自治县红水乡中心小学</t>
  </si>
  <si>
    <t>4502253401</t>
  </si>
  <si>
    <t>荣尚彬</t>
  </si>
  <si>
    <t>信息技术教师</t>
  </si>
  <si>
    <t>4502253404</t>
  </si>
  <si>
    <t>杨再涛</t>
  </si>
  <si>
    <t>融水苗族自治县拱洞乡中心小学</t>
  </si>
  <si>
    <t>4502253501</t>
  </si>
  <si>
    <t>贾志军</t>
  </si>
  <si>
    <t>梁家秋</t>
  </si>
  <si>
    <t>石仁富</t>
  </si>
  <si>
    <t>田丽</t>
  </si>
  <si>
    <t>田玉</t>
  </si>
  <si>
    <t>王思允</t>
  </si>
  <si>
    <t>韦柳</t>
  </si>
  <si>
    <t>徐小凤</t>
  </si>
  <si>
    <t>杨晓华</t>
  </si>
  <si>
    <t>4502253502</t>
  </si>
  <si>
    <t>贾军</t>
  </si>
  <si>
    <t>梁正弟</t>
  </si>
  <si>
    <t>荣召</t>
  </si>
  <si>
    <t>韦棉腾</t>
  </si>
  <si>
    <t>吴青莲</t>
  </si>
  <si>
    <t>杨华</t>
  </si>
  <si>
    <t>融水苗族自治县大年乡中心小学</t>
  </si>
  <si>
    <t>4502253601</t>
  </si>
  <si>
    <t>樊晓雪</t>
  </si>
  <si>
    <t>贾真华</t>
  </si>
  <si>
    <t>李龙江</t>
  </si>
  <si>
    <t>穆小芳</t>
  </si>
  <si>
    <t>潘丹丹</t>
  </si>
  <si>
    <t>韦菊花</t>
  </si>
  <si>
    <t>4502253602</t>
  </si>
  <si>
    <t>陈凤</t>
  </si>
  <si>
    <t>杜紫花</t>
  </si>
  <si>
    <t>贾新聪</t>
  </si>
  <si>
    <t>梁丽</t>
  </si>
  <si>
    <t>路漫</t>
  </si>
  <si>
    <t>吴秀珍</t>
  </si>
  <si>
    <t>4502253603</t>
  </si>
  <si>
    <t>梁子道</t>
  </si>
  <si>
    <t>张思毅</t>
  </si>
  <si>
    <t>融水苗族自治县良寨乡中心小学</t>
  </si>
  <si>
    <t>4502253701</t>
  </si>
  <si>
    <t>管笛</t>
  </si>
  <si>
    <t>贺纯</t>
  </si>
  <si>
    <t>蒙孟英</t>
  </si>
  <si>
    <t>4502253704</t>
  </si>
  <si>
    <t>贾琳熙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</si>
</sst>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16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154">
      <selection activeCell="L160" sqref="L160"/>
    </sheetView>
  </sheetViews>
  <sheetFormatPr defaultColWidth="9.00390625" defaultRowHeight="15"/>
  <cols>
    <col min="1" max="1" width="6.00390625" style="2" customWidth="1"/>
    <col min="2" max="2" width="10.7109375" style="2" customWidth="1"/>
    <col min="3" max="3" width="15.421875" style="2" customWidth="1"/>
    <col min="4" max="4" width="15.8515625" style="2" customWidth="1"/>
    <col min="5" max="5" width="15.140625" style="2" customWidth="1"/>
    <col min="6" max="6" width="10.421875" style="2" customWidth="1"/>
    <col min="7" max="7" width="10.57421875" style="2" customWidth="1"/>
    <col min="8" max="8" width="6.57421875" style="2" customWidth="1"/>
    <col min="9" max="9" width="8.28125" style="2" customWidth="1"/>
    <col min="10" max="10" width="23.8515625" style="2" customWidth="1"/>
    <col min="11" max="16384" width="9.00390625" style="2" customWidth="1"/>
  </cols>
  <sheetData>
    <row r="1" spans="1:10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8" customHeight="1">
      <c r="A4" s="6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9">
        <v>1</v>
      </c>
      <c r="G4" s="10" t="s">
        <v>16</v>
      </c>
      <c r="H4" s="10" t="s">
        <v>17</v>
      </c>
      <c r="I4" s="10" t="s">
        <v>18</v>
      </c>
      <c r="J4" s="10" t="str">
        <f>"452327198204042105"</f>
        <v>452327198204042105</v>
      </c>
    </row>
    <row r="5" spans="1:10" ht="18" customHeight="1">
      <c r="A5" s="6">
        <v>2</v>
      </c>
      <c r="B5" s="7" t="s">
        <v>12</v>
      </c>
      <c r="C5" s="11"/>
      <c r="D5" s="12"/>
      <c r="E5" s="12"/>
      <c r="F5" s="13"/>
      <c r="G5" s="10" t="s">
        <v>19</v>
      </c>
      <c r="H5" s="10" t="s">
        <v>17</v>
      </c>
      <c r="I5" s="10" t="s">
        <v>20</v>
      </c>
      <c r="J5" s="10" t="str">
        <f>"450222198611010021"</f>
        <v>450222198611010021</v>
      </c>
    </row>
    <row r="6" spans="1:10" ht="18" customHeight="1">
      <c r="A6" s="6">
        <v>3</v>
      </c>
      <c r="B6" s="7" t="s">
        <v>12</v>
      </c>
      <c r="C6" s="11"/>
      <c r="D6" s="8" t="s">
        <v>21</v>
      </c>
      <c r="E6" s="8" t="s">
        <v>22</v>
      </c>
      <c r="F6" s="8">
        <v>1</v>
      </c>
      <c r="G6" s="10" t="s">
        <v>23</v>
      </c>
      <c r="H6" s="10" t="s">
        <v>17</v>
      </c>
      <c r="I6" s="10" t="s">
        <v>18</v>
      </c>
      <c r="J6" s="10" t="str">
        <f>"452229199010260042"</f>
        <v>452229199010260042</v>
      </c>
    </row>
    <row r="7" spans="1:10" ht="18" customHeight="1">
      <c r="A7" s="6">
        <v>4</v>
      </c>
      <c r="B7" s="7" t="s">
        <v>12</v>
      </c>
      <c r="C7" s="12"/>
      <c r="D7" s="12"/>
      <c r="E7" s="12"/>
      <c r="F7" s="12"/>
      <c r="G7" s="10" t="s">
        <v>24</v>
      </c>
      <c r="H7" s="10" t="s">
        <v>17</v>
      </c>
      <c r="I7" s="10" t="s">
        <v>18</v>
      </c>
      <c r="J7" s="10" t="str">
        <f>"452229198702020045"</f>
        <v>452229198702020045</v>
      </c>
    </row>
    <row r="8" spans="1:10" ht="18" customHeight="1">
      <c r="A8" s="6">
        <v>5</v>
      </c>
      <c r="B8" s="7" t="s">
        <v>12</v>
      </c>
      <c r="C8" s="8" t="s">
        <v>25</v>
      </c>
      <c r="D8" s="8" t="s">
        <v>26</v>
      </c>
      <c r="E8" s="8" t="s">
        <v>27</v>
      </c>
      <c r="F8" s="8">
        <v>2</v>
      </c>
      <c r="G8" s="10" t="s">
        <v>28</v>
      </c>
      <c r="H8" s="10" t="s">
        <v>17</v>
      </c>
      <c r="I8" s="10" t="s">
        <v>18</v>
      </c>
      <c r="J8" s="10" t="str">
        <f>"532228199707122444"</f>
        <v>532228199707122444</v>
      </c>
    </row>
    <row r="9" spans="1:10" ht="18" customHeight="1">
      <c r="A9" s="6">
        <v>6</v>
      </c>
      <c r="B9" s="7" t="s">
        <v>12</v>
      </c>
      <c r="C9" s="11"/>
      <c r="D9" s="11"/>
      <c r="E9" s="11"/>
      <c r="F9" s="11"/>
      <c r="G9" s="10" t="s">
        <v>29</v>
      </c>
      <c r="H9" s="10" t="s">
        <v>30</v>
      </c>
      <c r="I9" s="10" t="s">
        <v>18</v>
      </c>
      <c r="J9" s="10" t="str">
        <f>"532122199212202414"</f>
        <v>532122199212202414</v>
      </c>
    </row>
    <row r="10" spans="1:10" ht="18" customHeight="1">
      <c r="A10" s="6">
        <v>7</v>
      </c>
      <c r="B10" s="7" t="s">
        <v>12</v>
      </c>
      <c r="C10" s="11"/>
      <c r="D10" s="10" t="s">
        <v>31</v>
      </c>
      <c r="E10" s="10" t="s">
        <v>32</v>
      </c>
      <c r="F10" s="10">
        <v>1</v>
      </c>
      <c r="G10" s="10" t="s">
        <v>33</v>
      </c>
      <c r="H10" s="10" t="s">
        <v>17</v>
      </c>
      <c r="I10" s="10" t="s">
        <v>18</v>
      </c>
      <c r="J10" s="10" t="str">
        <f>"452229198011150043"</f>
        <v>452229198011150043</v>
      </c>
    </row>
    <row r="11" spans="1:10" ht="18" customHeight="1">
      <c r="A11" s="6">
        <v>8</v>
      </c>
      <c r="B11" s="7" t="s">
        <v>12</v>
      </c>
      <c r="C11" s="12"/>
      <c r="D11" s="10" t="s">
        <v>14</v>
      </c>
      <c r="E11" s="10" t="s">
        <v>34</v>
      </c>
      <c r="F11" s="10">
        <v>1</v>
      </c>
      <c r="G11" s="10" t="s">
        <v>35</v>
      </c>
      <c r="H11" s="10" t="s">
        <v>17</v>
      </c>
      <c r="I11" s="10" t="s">
        <v>20</v>
      </c>
      <c r="J11" s="10" t="str">
        <f>"452229198905155441"</f>
        <v>452229198905155441</v>
      </c>
    </row>
    <row r="12" spans="1:10" ht="18" customHeight="1">
      <c r="A12" s="6">
        <v>9</v>
      </c>
      <c r="B12" s="7" t="s">
        <v>12</v>
      </c>
      <c r="C12" s="8" t="s">
        <v>36</v>
      </c>
      <c r="D12" s="10" t="s">
        <v>26</v>
      </c>
      <c r="E12" s="10" t="s">
        <v>37</v>
      </c>
      <c r="F12" s="10">
        <v>1</v>
      </c>
      <c r="G12" s="10" t="s">
        <v>38</v>
      </c>
      <c r="H12" s="10" t="s">
        <v>17</v>
      </c>
      <c r="I12" s="10" t="s">
        <v>20</v>
      </c>
      <c r="J12" s="10" t="str">
        <f>"452224197902274027"</f>
        <v>452224197902274027</v>
      </c>
    </row>
    <row r="13" spans="1:10" ht="18" customHeight="1">
      <c r="A13" s="6">
        <v>10</v>
      </c>
      <c r="B13" s="7" t="s">
        <v>12</v>
      </c>
      <c r="C13" s="11"/>
      <c r="D13" s="10" t="s">
        <v>14</v>
      </c>
      <c r="E13" s="10" t="s">
        <v>39</v>
      </c>
      <c r="F13" s="10">
        <v>1</v>
      </c>
      <c r="G13" s="10" t="s">
        <v>40</v>
      </c>
      <c r="H13" s="10" t="s">
        <v>17</v>
      </c>
      <c r="I13" s="10" t="s">
        <v>20</v>
      </c>
      <c r="J13" s="10" t="str">
        <f>"452227197912253667"</f>
        <v>452227197912253667</v>
      </c>
    </row>
    <row r="14" spans="1:10" ht="18" customHeight="1">
      <c r="A14" s="6">
        <v>11</v>
      </c>
      <c r="B14" s="7" t="s">
        <v>12</v>
      </c>
      <c r="C14" s="12"/>
      <c r="D14" s="10" t="s">
        <v>41</v>
      </c>
      <c r="E14" s="10" t="s">
        <v>42</v>
      </c>
      <c r="F14" s="10">
        <v>1</v>
      </c>
      <c r="G14" s="10" t="s">
        <v>43</v>
      </c>
      <c r="H14" s="10" t="s">
        <v>30</v>
      </c>
      <c r="I14" s="10" t="s">
        <v>44</v>
      </c>
      <c r="J14" s="10" t="str">
        <f>"452229198003084517"</f>
        <v>452229198003084517</v>
      </c>
    </row>
    <row r="15" spans="1:10" ht="18" customHeight="1">
      <c r="A15" s="6">
        <v>12</v>
      </c>
      <c r="B15" s="7" t="s">
        <v>12</v>
      </c>
      <c r="C15" s="8" t="s">
        <v>45</v>
      </c>
      <c r="D15" s="10" t="s">
        <v>46</v>
      </c>
      <c r="E15" s="10" t="s">
        <v>47</v>
      </c>
      <c r="F15" s="10">
        <v>1</v>
      </c>
      <c r="G15" s="10" t="s">
        <v>48</v>
      </c>
      <c r="H15" s="10" t="s">
        <v>30</v>
      </c>
      <c r="I15" s="10" t="s">
        <v>18</v>
      </c>
      <c r="J15" s="10" t="str">
        <f>"45222919801015101X"</f>
        <v>45222919801015101X</v>
      </c>
    </row>
    <row r="16" spans="1:10" ht="18" customHeight="1">
      <c r="A16" s="6">
        <v>13</v>
      </c>
      <c r="B16" s="7" t="s">
        <v>12</v>
      </c>
      <c r="C16" s="11"/>
      <c r="D16" s="10" t="s">
        <v>49</v>
      </c>
      <c r="E16" s="10" t="s">
        <v>50</v>
      </c>
      <c r="F16" s="10">
        <v>1</v>
      </c>
      <c r="G16" s="10" t="s">
        <v>51</v>
      </c>
      <c r="H16" s="10" t="s">
        <v>17</v>
      </c>
      <c r="I16" s="10" t="s">
        <v>20</v>
      </c>
      <c r="J16" s="10" t="str">
        <f>"452229199711233821"</f>
        <v>452229199711233821</v>
      </c>
    </row>
    <row r="17" spans="1:10" ht="18" customHeight="1">
      <c r="A17" s="6">
        <v>14</v>
      </c>
      <c r="B17" s="7" t="s">
        <v>12</v>
      </c>
      <c r="C17" s="11"/>
      <c r="D17" s="8" t="s">
        <v>52</v>
      </c>
      <c r="E17" s="8" t="s">
        <v>53</v>
      </c>
      <c r="F17" s="8">
        <v>1</v>
      </c>
      <c r="G17" s="10" t="s">
        <v>54</v>
      </c>
      <c r="H17" s="10" t="s">
        <v>17</v>
      </c>
      <c r="I17" s="10" t="s">
        <v>18</v>
      </c>
      <c r="J17" s="10" t="str">
        <f>"61050219811018522X"</f>
        <v>61050219811018522X</v>
      </c>
    </row>
    <row r="18" spans="1:10" ht="18" customHeight="1">
      <c r="A18" s="6">
        <v>15</v>
      </c>
      <c r="B18" s="7" t="s">
        <v>12</v>
      </c>
      <c r="C18" s="8" t="s">
        <v>55</v>
      </c>
      <c r="D18" s="8" t="s">
        <v>26</v>
      </c>
      <c r="E18" s="8" t="s">
        <v>56</v>
      </c>
      <c r="F18" s="8">
        <v>2</v>
      </c>
      <c r="G18" s="10" t="s">
        <v>57</v>
      </c>
      <c r="H18" s="10" t="s">
        <v>17</v>
      </c>
      <c r="I18" s="10" t="s">
        <v>44</v>
      </c>
      <c r="J18" s="10" t="str">
        <f>"452229198806112243"</f>
        <v>452229198806112243</v>
      </c>
    </row>
    <row r="19" spans="1:10" ht="18" customHeight="1">
      <c r="A19" s="6">
        <v>16</v>
      </c>
      <c r="B19" s="7" t="s">
        <v>12</v>
      </c>
      <c r="C19" s="11"/>
      <c r="D19" s="12"/>
      <c r="E19" s="12"/>
      <c r="F19" s="12"/>
      <c r="G19" s="10" t="s">
        <v>58</v>
      </c>
      <c r="H19" s="10" t="s">
        <v>30</v>
      </c>
      <c r="I19" s="10" t="s">
        <v>18</v>
      </c>
      <c r="J19" s="10" t="str">
        <f>"532122199111100312"</f>
        <v>532122199111100312</v>
      </c>
    </row>
    <row r="20" spans="1:10" ht="18" customHeight="1">
      <c r="A20" s="6">
        <v>17</v>
      </c>
      <c r="B20" s="7" t="s">
        <v>12</v>
      </c>
      <c r="C20" s="11"/>
      <c r="D20" s="8" t="s">
        <v>46</v>
      </c>
      <c r="E20" s="8" t="s">
        <v>59</v>
      </c>
      <c r="F20" s="8">
        <v>1</v>
      </c>
      <c r="G20" s="10" t="s">
        <v>60</v>
      </c>
      <c r="H20" s="10" t="s">
        <v>30</v>
      </c>
      <c r="I20" s="10" t="s">
        <v>44</v>
      </c>
      <c r="J20" s="10" t="str">
        <f>"452229198008255856"</f>
        <v>452229198008255856</v>
      </c>
    </row>
    <row r="21" spans="1:10" ht="18" customHeight="1">
      <c r="A21" s="6">
        <v>18</v>
      </c>
      <c r="B21" s="7" t="s">
        <v>12</v>
      </c>
      <c r="C21" s="8" t="s">
        <v>61</v>
      </c>
      <c r="D21" s="8" t="s">
        <v>26</v>
      </c>
      <c r="E21" s="8" t="s">
        <v>62</v>
      </c>
      <c r="F21" s="8">
        <v>1</v>
      </c>
      <c r="G21" s="10" t="s">
        <v>63</v>
      </c>
      <c r="H21" s="10" t="s">
        <v>17</v>
      </c>
      <c r="I21" s="10" t="s">
        <v>18</v>
      </c>
      <c r="J21" s="10" t="str">
        <f>"452229199208070623"</f>
        <v>452229199208070623</v>
      </c>
    </row>
    <row r="22" spans="1:10" ht="18" customHeight="1">
      <c r="A22" s="6">
        <v>19</v>
      </c>
      <c r="B22" s="7" t="s">
        <v>12</v>
      </c>
      <c r="C22" s="11"/>
      <c r="D22" s="11"/>
      <c r="E22" s="11"/>
      <c r="F22" s="11"/>
      <c r="G22" s="10" t="s">
        <v>64</v>
      </c>
      <c r="H22" s="10" t="s">
        <v>17</v>
      </c>
      <c r="I22" s="10" t="s">
        <v>18</v>
      </c>
      <c r="J22" s="10" t="str">
        <f>"452229199607280628"</f>
        <v>452229199607280628</v>
      </c>
    </row>
    <row r="23" spans="1:10" ht="18" customHeight="1">
      <c r="A23" s="6">
        <v>20</v>
      </c>
      <c r="B23" s="7" t="s">
        <v>12</v>
      </c>
      <c r="C23" s="11"/>
      <c r="D23" s="11"/>
      <c r="E23" s="11"/>
      <c r="F23" s="11"/>
      <c r="G23" s="10" t="s">
        <v>65</v>
      </c>
      <c r="H23" s="10" t="s">
        <v>17</v>
      </c>
      <c r="I23" s="10" t="s">
        <v>20</v>
      </c>
      <c r="J23" s="10" t="str">
        <f>"452229198610013825"</f>
        <v>452229198610013825</v>
      </c>
    </row>
    <row r="24" spans="1:10" ht="18" customHeight="1">
      <c r="A24" s="6">
        <v>21</v>
      </c>
      <c r="B24" s="7" t="s">
        <v>12</v>
      </c>
      <c r="C24" s="8" t="s">
        <v>66</v>
      </c>
      <c r="D24" s="8" t="s">
        <v>67</v>
      </c>
      <c r="E24" s="8" t="s">
        <v>68</v>
      </c>
      <c r="F24" s="8">
        <v>1</v>
      </c>
      <c r="G24" s="10" t="s">
        <v>69</v>
      </c>
      <c r="H24" s="10" t="s">
        <v>17</v>
      </c>
      <c r="I24" s="10" t="s">
        <v>70</v>
      </c>
      <c r="J24" s="10" t="str">
        <f>"452229199507267127"</f>
        <v>452229199507267127</v>
      </c>
    </row>
    <row r="25" spans="1:10" ht="18" customHeight="1">
      <c r="A25" s="6">
        <v>22</v>
      </c>
      <c r="B25" s="7" t="s">
        <v>12</v>
      </c>
      <c r="C25" s="11"/>
      <c r="D25" s="11"/>
      <c r="E25" s="11"/>
      <c r="F25" s="11"/>
      <c r="G25" s="10" t="s">
        <v>71</v>
      </c>
      <c r="H25" s="10" t="s">
        <v>17</v>
      </c>
      <c r="I25" s="10" t="s">
        <v>44</v>
      </c>
      <c r="J25" s="10" t="str">
        <f>"452229199601230048"</f>
        <v>452229199601230048</v>
      </c>
    </row>
    <row r="26" spans="1:10" ht="18" customHeight="1">
      <c r="A26" s="6">
        <v>23</v>
      </c>
      <c r="B26" s="7" t="s">
        <v>12</v>
      </c>
      <c r="C26" s="11"/>
      <c r="D26" s="12"/>
      <c r="E26" s="12"/>
      <c r="F26" s="12"/>
      <c r="G26" s="10" t="s">
        <v>72</v>
      </c>
      <c r="H26" s="10" t="s">
        <v>17</v>
      </c>
      <c r="I26" s="10" t="s">
        <v>44</v>
      </c>
      <c r="J26" s="10" t="str">
        <f>"452229199611014840"</f>
        <v>452229199611014840</v>
      </c>
    </row>
    <row r="27" spans="1:10" ht="18" customHeight="1">
      <c r="A27" s="6">
        <v>24</v>
      </c>
      <c r="B27" s="7" t="s">
        <v>12</v>
      </c>
      <c r="C27" s="11"/>
      <c r="D27" s="8" t="s">
        <v>31</v>
      </c>
      <c r="E27" s="8" t="s">
        <v>73</v>
      </c>
      <c r="F27" s="8">
        <v>1</v>
      </c>
      <c r="G27" s="10" t="s">
        <v>74</v>
      </c>
      <c r="H27" s="10" t="s">
        <v>17</v>
      </c>
      <c r="I27" s="10" t="s">
        <v>18</v>
      </c>
      <c r="J27" s="10" t="str">
        <f>"452229199301290049"</f>
        <v>452229199301290049</v>
      </c>
    </row>
    <row r="28" spans="1:10" ht="18" customHeight="1">
      <c r="A28" s="6">
        <v>25</v>
      </c>
      <c r="B28" s="7" t="s">
        <v>12</v>
      </c>
      <c r="C28" s="11"/>
      <c r="D28" s="11"/>
      <c r="E28" s="11"/>
      <c r="F28" s="11"/>
      <c r="G28" s="10" t="s">
        <v>75</v>
      </c>
      <c r="H28" s="10" t="s">
        <v>17</v>
      </c>
      <c r="I28" s="10" t="s">
        <v>44</v>
      </c>
      <c r="J28" s="10" t="str">
        <f>"452229198410140248"</f>
        <v>452229198410140248</v>
      </c>
    </row>
    <row r="29" spans="1:10" ht="18" customHeight="1">
      <c r="A29" s="6">
        <v>26</v>
      </c>
      <c r="B29" s="7" t="s">
        <v>12</v>
      </c>
      <c r="C29" s="11"/>
      <c r="D29" s="11"/>
      <c r="E29" s="11"/>
      <c r="F29" s="11"/>
      <c r="G29" s="10" t="s">
        <v>76</v>
      </c>
      <c r="H29" s="10" t="s">
        <v>30</v>
      </c>
      <c r="I29" s="10" t="s">
        <v>18</v>
      </c>
      <c r="J29" s="10" t="str">
        <f>"452229198012131039"</f>
        <v>452229198012131039</v>
      </c>
    </row>
    <row r="30" spans="1:10" ht="18" customHeight="1">
      <c r="A30" s="6">
        <v>27</v>
      </c>
      <c r="B30" s="7" t="s">
        <v>12</v>
      </c>
      <c r="C30" s="11"/>
      <c r="D30" s="11"/>
      <c r="E30" s="11"/>
      <c r="F30" s="11"/>
      <c r="G30" s="10" t="s">
        <v>77</v>
      </c>
      <c r="H30" s="10" t="s">
        <v>17</v>
      </c>
      <c r="I30" s="10" t="s">
        <v>18</v>
      </c>
      <c r="J30" s="10" t="str">
        <f>"452229199702060623"</f>
        <v>452229199702060623</v>
      </c>
    </row>
    <row r="31" spans="1:10" ht="18" customHeight="1">
      <c r="A31" s="6">
        <v>28</v>
      </c>
      <c r="B31" s="7" t="s">
        <v>12</v>
      </c>
      <c r="C31" s="11"/>
      <c r="D31" s="11"/>
      <c r="E31" s="11"/>
      <c r="F31" s="11"/>
      <c r="G31" s="10" t="s">
        <v>78</v>
      </c>
      <c r="H31" s="10" t="s">
        <v>17</v>
      </c>
      <c r="I31" s="10" t="s">
        <v>18</v>
      </c>
      <c r="J31" s="10" t="str">
        <f>"452122199507106323"</f>
        <v>452122199507106323</v>
      </c>
    </row>
    <row r="32" spans="1:10" ht="18" customHeight="1">
      <c r="A32" s="6">
        <v>29</v>
      </c>
      <c r="B32" s="7" t="s">
        <v>12</v>
      </c>
      <c r="C32" s="11"/>
      <c r="D32" s="11"/>
      <c r="E32" s="11"/>
      <c r="F32" s="11"/>
      <c r="G32" s="10" t="s">
        <v>79</v>
      </c>
      <c r="H32" s="10" t="s">
        <v>17</v>
      </c>
      <c r="I32" s="10" t="s">
        <v>18</v>
      </c>
      <c r="J32" s="10" t="str">
        <f>"452229199509260025"</f>
        <v>452229199509260025</v>
      </c>
    </row>
    <row r="33" spans="1:10" ht="18" customHeight="1">
      <c r="A33" s="6">
        <v>30</v>
      </c>
      <c r="B33" s="7" t="s">
        <v>12</v>
      </c>
      <c r="C33" s="11"/>
      <c r="D33" s="11"/>
      <c r="E33" s="11"/>
      <c r="F33" s="11"/>
      <c r="G33" s="10" t="s">
        <v>80</v>
      </c>
      <c r="H33" s="10" t="s">
        <v>17</v>
      </c>
      <c r="I33" s="10" t="s">
        <v>18</v>
      </c>
      <c r="J33" s="10" t="str">
        <f>"452229198110251026"</f>
        <v>452229198110251026</v>
      </c>
    </row>
    <row r="34" spans="1:10" ht="18" customHeight="1">
      <c r="A34" s="6">
        <v>31</v>
      </c>
      <c r="B34" s="7" t="s">
        <v>12</v>
      </c>
      <c r="C34" s="11"/>
      <c r="D34" s="11"/>
      <c r="E34" s="11"/>
      <c r="F34" s="11"/>
      <c r="G34" s="10" t="s">
        <v>81</v>
      </c>
      <c r="H34" s="10" t="s">
        <v>17</v>
      </c>
      <c r="I34" s="10" t="s">
        <v>20</v>
      </c>
      <c r="J34" s="10" t="str">
        <f>"452701199005110729"</f>
        <v>452701199005110729</v>
      </c>
    </row>
    <row r="35" spans="1:10" ht="18" customHeight="1">
      <c r="A35" s="6">
        <v>32</v>
      </c>
      <c r="B35" s="7" t="s">
        <v>12</v>
      </c>
      <c r="C35" s="11"/>
      <c r="D35" s="11"/>
      <c r="E35" s="11"/>
      <c r="F35" s="11"/>
      <c r="G35" s="10" t="s">
        <v>82</v>
      </c>
      <c r="H35" s="10" t="s">
        <v>30</v>
      </c>
      <c r="I35" s="10" t="s">
        <v>20</v>
      </c>
      <c r="J35" s="10" t="str">
        <f>"452229199706211011"</f>
        <v>452229199706211011</v>
      </c>
    </row>
    <row r="36" spans="1:10" ht="18" customHeight="1">
      <c r="A36" s="6">
        <v>33</v>
      </c>
      <c r="B36" s="7" t="s">
        <v>12</v>
      </c>
      <c r="C36" s="11"/>
      <c r="D36" s="11"/>
      <c r="E36" s="11"/>
      <c r="F36" s="11"/>
      <c r="G36" s="10" t="s">
        <v>83</v>
      </c>
      <c r="H36" s="10" t="s">
        <v>17</v>
      </c>
      <c r="I36" s="10" t="s">
        <v>20</v>
      </c>
      <c r="J36" s="10" t="str">
        <f>"452229198208273442"</f>
        <v>452229198208273442</v>
      </c>
    </row>
    <row r="37" spans="1:10" ht="18" customHeight="1">
      <c r="A37" s="6">
        <v>34</v>
      </c>
      <c r="B37" s="7" t="s">
        <v>12</v>
      </c>
      <c r="C37" s="11"/>
      <c r="D37" s="11"/>
      <c r="E37" s="11"/>
      <c r="F37" s="11"/>
      <c r="G37" s="10" t="s">
        <v>84</v>
      </c>
      <c r="H37" s="10" t="s">
        <v>17</v>
      </c>
      <c r="I37" s="10" t="s">
        <v>18</v>
      </c>
      <c r="J37" s="10" t="str">
        <f>"452225198310194227"</f>
        <v>452225198310194227</v>
      </c>
    </row>
    <row r="38" spans="1:10" ht="18" customHeight="1">
      <c r="A38" s="6">
        <v>35</v>
      </c>
      <c r="B38" s="7" t="s">
        <v>12</v>
      </c>
      <c r="C38" s="11"/>
      <c r="D38" s="11"/>
      <c r="E38" s="11"/>
      <c r="F38" s="11"/>
      <c r="G38" s="10" t="s">
        <v>85</v>
      </c>
      <c r="H38" s="10" t="s">
        <v>17</v>
      </c>
      <c r="I38" s="10" t="s">
        <v>18</v>
      </c>
      <c r="J38" s="10" t="str">
        <f>"452229199504271489"</f>
        <v>452229199504271489</v>
      </c>
    </row>
    <row r="39" spans="1:10" ht="18" customHeight="1">
      <c r="A39" s="6">
        <v>36</v>
      </c>
      <c r="B39" s="7" t="s">
        <v>12</v>
      </c>
      <c r="C39" s="11"/>
      <c r="D39" s="11"/>
      <c r="E39" s="11"/>
      <c r="F39" s="11"/>
      <c r="G39" s="10" t="s">
        <v>86</v>
      </c>
      <c r="H39" s="10" t="s">
        <v>17</v>
      </c>
      <c r="I39" s="10" t="s">
        <v>18</v>
      </c>
      <c r="J39" s="10" t="str">
        <f>"45222719881001028X"</f>
        <v>45222719881001028X</v>
      </c>
    </row>
    <row r="40" spans="1:10" ht="18" customHeight="1">
      <c r="A40" s="6">
        <v>37</v>
      </c>
      <c r="B40" s="7" t="s">
        <v>12</v>
      </c>
      <c r="C40" s="11"/>
      <c r="D40" s="11"/>
      <c r="E40" s="11"/>
      <c r="F40" s="11"/>
      <c r="G40" s="10" t="s">
        <v>87</v>
      </c>
      <c r="H40" s="10" t="s">
        <v>17</v>
      </c>
      <c r="I40" s="10" t="s">
        <v>18</v>
      </c>
      <c r="J40" s="10" t="str">
        <f>"452229198411271426"</f>
        <v>452229198411271426</v>
      </c>
    </row>
    <row r="41" spans="1:10" ht="18" customHeight="1">
      <c r="A41" s="6">
        <v>38</v>
      </c>
      <c r="B41" s="7" t="s">
        <v>12</v>
      </c>
      <c r="C41" s="11"/>
      <c r="D41" s="11"/>
      <c r="E41" s="11"/>
      <c r="F41" s="11"/>
      <c r="G41" s="10" t="s">
        <v>88</v>
      </c>
      <c r="H41" s="10" t="s">
        <v>17</v>
      </c>
      <c r="I41" s="10" t="s">
        <v>20</v>
      </c>
      <c r="J41" s="10" t="str">
        <f>"452226197812066622"</f>
        <v>452226197812066622</v>
      </c>
    </row>
    <row r="42" spans="1:10" ht="18" customHeight="1">
      <c r="A42" s="6">
        <v>39</v>
      </c>
      <c r="B42" s="7" t="s">
        <v>12</v>
      </c>
      <c r="C42" s="12"/>
      <c r="D42" s="12"/>
      <c r="E42" s="12"/>
      <c r="F42" s="12"/>
      <c r="G42" s="10" t="s">
        <v>89</v>
      </c>
      <c r="H42" s="10" t="s">
        <v>17</v>
      </c>
      <c r="I42" s="14" t="s">
        <v>90</v>
      </c>
      <c r="J42" s="10" t="str">
        <f>"452229199512042221"</f>
        <v>452229199512042221</v>
      </c>
    </row>
    <row r="43" spans="1:10" ht="18" customHeight="1">
      <c r="A43" s="6">
        <v>40</v>
      </c>
      <c r="B43" s="7" t="s">
        <v>12</v>
      </c>
      <c r="C43" s="8" t="s">
        <v>91</v>
      </c>
      <c r="D43" s="8" t="s">
        <v>26</v>
      </c>
      <c r="E43" s="8" t="s">
        <v>92</v>
      </c>
      <c r="F43" s="8">
        <v>2</v>
      </c>
      <c r="G43" s="10" t="s">
        <v>93</v>
      </c>
      <c r="H43" s="10" t="s">
        <v>17</v>
      </c>
      <c r="I43" s="10" t="s">
        <v>44</v>
      </c>
      <c r="J43" s="10" t="str">
        <f>"452229199003253020"</f>
        <v>452229199003253020</v>
      </c>
    </row>
    <row r="44" spans="1:10" ht="18" customHeight="1">
      <c r="A44" s="6">
        <v>41</v>
      </c>
      <c r="B44" s="7" t="s">
        <v>12</v>
      </c>
      <c r="C44" s="11"/>
      <c r="D44" s="11"/>
      <c r="E44" s="11"/>
      <c r="F44" s="11"/>
      <c r="G44" s="10" t="s">
        <v>94</v>
      </c>
      <c r="H44" s="10" t="s">
        <v>17</v>
      </c>
      <c r="I44" s="10" t="s">
        <v>44</v>
      </c>
      <c r="J44" s="10" t="str">
        <f>"522631199605177100"</f>
        <v>522631199605177100</v>
      </c>
    </row>
    <row r="45" spans="1:10" ht="18" customHeight="1">
      <c r="A45" s="6">
        <v>42</v>
      </c>
      <c r="B45" s="7" t="s">
        <v>12</v>
      </c>
      <c r="C45" s="11"/>
      <c r="D45" s="11"/>
      <c r="E45" s="11"/>
      <c r="F45" s="11"/>
      <c r="G45" s="10" t="s">
        <v>95</v>
      </c>
      <c r="H45" s="10" t="s">
        <v>17</v>
      </c>
      <c r="I45" s="10" t="s">
        <v>18</v>
      </c>
      <c r="J45" s="10" t="str">
        <f>"45222919940924006X"</f>
        <v>45222919940924006X</v>
      </c>
    </row>
    <row r="46" spans="1:10" ht="18" customHeight="1">
      <c r="A46" s="6">
        <v>43</v>
      </c>
      <c r="B46" s="7" t="s">
        <v>12</v>
      </c>
      <c r="C46" s="11"/>
      <c r="D46" s="11"/>
      <c r="E46" s="11"/>
      <c r="F46" s="11"/>
      <c r="G46" s="10" t="s">
        <v>96</v>
      </c>
      <c r="H46" s="10" t="s">
        <v>17</v>
      </c>
      <c r="I46" s="10" t="s">
        <v>20</v>
      </c>
      <c r="J46" s="10" t="str">
        <f>"45222919960923182X"</f>
        <v>45222919960923182X</v>
      </c>
    </row>
    <row r="47" spans="1:10" ht="18" customHeight="1">
      <c r="A47" s="6">
        <v>44</v>
      </c>
      <c r="B47" s="7" t="s">
        <v>12</v>
      </c>
      <c r="C47" s="11"/>
      <c r="D47" s="11"/>
      <c r="E47" s="11"/>
      <c r="F47" s="11"/>
      <c r="G47" s="10" t="s">
        <v>97</v>
      </c>
      <c r="H47" s="10" t="s">
        <v>30</v>
      </c>
      <c r="I47" s="10" t="s">
        <v>18</v>
      </c>
      <c r="J47" s="10" t="str">
        <f>"45042219960712171X"</f>
        <v>45042219960712171X</v>
      </c>
    </row>
    <row r="48" spans="1:10" ht="18" customHeight="1">
      <c r="A48" s="6">
        <v>45</v>
      </c>
      <c r="B48" s="7" t="s">
        <v>12</v>
      </c>
      <c r="C48" s="11"/>
      <c r="D48" s="11"/>
      <c r="E48" s="11"/>
      <c r="F48" s="11"/>
      <c r="G48" s="10" t="s">
        <v>98</v>
      </c>
      <c r="H48" s="10" t="s">
        <v>17</v>
      </c>
      <c r="I48" s="10" t="s">
        <v>99</v>
      </c>
      <c r="J48" s="10" t="str">
        <f>"452229199608067423"</f>
        <v>452229199608067423</v>
      </c>
    </row>
    <row r="49" spans="1:10" ht="18" customHeight="1">
      <c r="A49" s="6">
        <v>46</v>
      </c>
      <c r="B49" s="7" t="s">
        <v>12</v>
      </c>
      <c r="C49" s="11"/>
      <c r="D49" s="11"/>
      <c r="E49" s="11"/>
      <c r="F49" s="11"/>
      <c r="G49" s="10" t="s">
        <v>100</v>
      </c>
      <c r="H49" s="10" t="s">
        <v>17</v>
      </c>
      <c r="I49" s="10" t="s">
        <v>20</v>
      </c>
      <c r="J49" s="10" t="str">
        <f>"452229199406020045"</f>
        <v>452229199406020045</v>
      </c>
    </row>
    <row r="50" spans="1:10" ht="18" customHeight="1">
      <c r="A50" s="6">
        <v>47</v>
      </c>
      <c r="B50" s="7" t="s">
        <v>12</v>
      </c>
      <c r="C50" s="11"/>
      <c r="D50" s="11"/>
      <c r="E50" s="11"/>
      <c r="F50" s="11"/>
      <c r="G50" s="10" t="s">
        <v>101</v>
      </c>
      <c r="H50" s="10" t="s">
        <v>17</v>
      </c>
      <c r="I50" s="10" t="s">
        <v>20</v>
      </c>
      <c r="J50" s="10" t="str">
        <f>"452224198702184048"</f>
        <v>452224198702184048</v>
      </c>
    </row>
    <row r="51" spans="1:10" ht="18" customHeight="1">
      <c r="A51" s="6">
        <v>48</v>
      </c>
      <c r="B51" s="7" t="s">
        <v>12</v>
      </c>
      <c r="C51" s="11"/>
      <c r="D51" s="11"/>
      <c r="E51" s="11"/>
      <c r="F51" s="11"/>
      <c r="G51" s="10" t="s">
        <v>102</v>
      </c>
      <c r="H51" s="10" t="s">
        <v>17</v>
      </c>
      <c r="I51" s="10" t="s">
        <v>44</v>
      </c>
      <c r="J51" s="10" t="str">
        <f>"452229199407290020"</f>
        <v>452229199407290020</v>
      </c>
    </row>
    <row r="52" spans="1:10" ht="18" customHeight="1">
      <c r="A52" s="6">
        <v>49</v>
      </c>
      <c r="B52" s="7" t="s">
        <v>12</v>
      </c>
      <c r="C52" s="11"/>
      <c r="D52" s="11"/>
      <c r="E52" s="11"/>
      <c r="F52" s="11"/>
      <c r="G52" s="10" t="s">
        <v>103</v>
      </c>
      <c r="H52" s="10" t="s">
        <v>17</v>
      </c>
      <c r="I52" s="10" t="s">
        <v>20</v>
      </c>
      <c r="J52" s="10" t="str">
        <f>"452228199608231020"</f>
        <v>452228199608231020</v>
      </c>
    </row>
    <row r="53" spans="1:10" ht="18" customHeight="1">
      <c r="A53" s="6">
        <v>50</v>
      </c>
      <c r="B53" s="7" t="s">
        <v>12</v>
      </c>
      <c r="C53" s="11"/>
      <c r="D53" s="11"/>
      <c r="E53" s="11"/>
      <c r="F53" s="11"/>
      <c r="G53" s="10" t="s">
        <v>104</v>
      </c>
      <c r="H53" s="10" t="s">
        <v>17</v>
      </c>
      <c r="I53" s="10" t="s">
        <v>44</v>
      </c>
      <c r="J53" s="10" t="str">
        <f>"452229199511026123"</f>
        <v>452229199511026123</v>
      </c>
    </row>
    <row r="54" spans="1:10" ht="18" customHeight="1">
      <c r="A54" s="6">
        <v>51</v>
      </c>
      <c r="B54" s="7" t="s">
        <v>12</v>
      </c>
      <c r="C54" s="11"/>
      <c r="D54" s="11"/>
      <c r="E54" s="11"/>
      <c r="F54" s="11"/>
      <c r="G54" s="10" t="s">
        <v>105</v>
      </c>
      <c r="H54" s="10" t="s">
        <v>17</v>
      </c>
      <c r="I54" s="10" t="s">
        <v>18</v>
      </c>
      <c r="J54" s="10" t="str">
        <f>"452229199308281428"</f>
        <v>452229199308281428</v>
      </c>
    </row>
    <row r="55" spans="1:10" ht="18" customHeight="1">
      <c r="A55" s="6">
        <v>52</v>
      </c>
      <c r="B55" s="7" t="s">
        <v>12</v>
      </c>
      <c r="C55" s="11"/>
      <c r="D55" s="11"/>
      <c r="E55" s="11"/>
      <c r="F55" s="11"/>
      <c r="G55" s="10" t="s">
        <v>106</v>
      </c>
      <c r="H55" s="10" t="s">
        <v>17</v>
      </c>
      <c r="I55" s="10" t="s">
        <v>18</v>
      </c>
      <c r="J55" s="10" t="str">
        <f>"450225199804071027"</f>
        <v>450225199804071027</v>
      </c>
    </row>
    <row r="56" spans="1:10" ht="18" customHeight="1">
      <c r="A56" s="6">
        <v>53</v>
      </c>
      <c r="B56" s="7" t="s">
        <v>12</v>
      </c>
      <c r="C56" s="11"/>
      <c r="D56" s="12"/>
      <c r="E56" s="12"/>
      <c r="F56" s="12"/>
      <c r="G56" s="10" t="s">
        <v>107</v>
      </c>
      <c r="H56" s="10" t="s">
        <v>17</v>
      </c>
      <c r="I56" s="10" t="s">
        <v>18</v>
      </c>
      <c r="J56" s="10" t="str">
        <f>"452227199706291223"</f>
        <v>452227199706291223</v>
      </c>
    </row>
    <row r="57" spans="1:10" ht="18" customHeight="1">
      <c r="A57" s="6">
        <v>54</v>
      </c>
      <c r="B57" s="7" t="s">
        <v>12</v>
      </c>
      <c r="C57" s="11"/>
      <c r="D57" s="8" t="s">
        <v>31</v>
      </c>
      <c r="E57" s="8" t="s">
        <v>108</v>
      </c>
      <c r="F57" s="8">
        <v>1</v>
      </c>
      <c r="G57" s="10" t="s">
        <v>109</v>
      </c>
      <c r="H57" s="10" t="s">
        <v>17</v>
      </c>
      <c r="I57" s="10" t="s">
        <v>44</v>
      </c>
      <c r="J57" s="10" t="str">
        <f>"452229199610143026"</f>
        <v>452229199610143026</v>
      </c>
    </row>
    <row r="58" spans="1:10" ht="18" customHeight="1">
      <c r="A58" s="6">
        <v>55</v>
      </c>
      <c r="B58" s="7" t="s">
        <v>12</v>
      </c>
      <c r="C58" s="11"/>
      <c r="D58" s="11"/>
      <c r="E58" s="11"/>
      <c r="F58" s="11"/>
      <c r="G58" s="10" t="s">
        <v>110</v>
      </c>
      <c r="H58" s="10" t="s">
        <v>17</v>
      </c>
      <c r="I58" s="10" t="s">
        <v>70</v>
      </c>
      <c r="J58" s="10" t="str">
        <f>"452229199802063020"</f>
        <v>452229199802063020</v>
      </c>
    </row>
    <row r="59" spans="1:10" ht="18" customHeight="1">
      <c r="A59" s="6">
        <v>56</v>
      </c>
      <c r="B59" s="7" t="s">
        <v>12</v>
      </c>
      <c r="C59" s="11"/>
      <c r="D59" s="11"/>
      <c r="E59" s="11"/>
      <c r="F59" s="11"/>
      <c r="G59" s="10" t="s">
        <v>111</v>
      </c>
      <c r="H59" s="10" t="s">
        <v>17</v>
      </c>
      <c r="I59" s="10" t="s">
        <v>44</v>
      </c>
      <c r="J59" s="10" t="str">
        <f>"452229199503283023"</f>
        <v>452229199503283023</v>
      </c>
    </row>
    <row r="60" spans="1:10" ht="18" customHeight="1">
      <c r="A60" s="6">
        <v>57</v>
      </c>
      <c r="B60" s="7" t="s">
        <v>12</v>
      </c>
      <c r="C60" s="11"/>
      <c r="D60" s="11"/>
      <c r="E60" s="11"/>
      <c r="F60" s="11"/>
      <c r="G60" s="10" t="s">
        <v>112</v>
      </c>
      <c r="H60" s="10" t="s">
        <v>30</v>
      </c>
      <c r="I60" s="10" t="s">
        <v>44</v>
      </c>
      <c r="J60" s="10" t="str">
        <f>"452229198603155817"</f>
        <v>452229198603155817</v>
      </c>
    </row>
    <row r="61" spans="1:10" ht="18" customHeight="1">
      <c r="A61" s="6">
        <v>58</v>
      </c>
      <c r="B61" s="7" t="s">
        <v>12</v>
      </c>
      <c r="C61" s="8" t="s">
        <v>113</v>
      </c>
      <c r="D61" s="8" t="s">
        <v>26</v>
      </c>
      <c r="E61" s="8" t="s">
        <v>114</v>
      </c>
      <c r="F61" s="8">
        <v>2</v>
      </c>
      <c r="G61" s="10" t="s">
        <v>115</v>
      </c>
      <c r="H61" s="10" t="s">
        <v>17</v>
      </c>
      <c r="I61" s="10" t="s">
        <v>20</v>
      </c>
      <c r="J61" s="10" t="str">
        <f>"452229199608013425"</f>
        <v>452229199608013425</v>
      </c>
    </row>
    <row r="62" spans="1:10" ht="18" customHeight="1">
      <c r="A62" s="6">
        <v>59</v>
      </c>
      <c r="B62" s="7" t="s">
        <v>12</v>
      </c>
      <c r="C62" s="11"/>
      <c r="D62" s="11"/>
      <c r="E62" s="11"/>
      <c r="F62" s="11"/>
      <c r="G62" s="10" t="s">
        <v>116</v>
      </c>
      <c r="H62" s="10" t="s">
        <v>17</v>
      </c>
      <c r="I62" s="10" t="s">
        <v>20</v>
      </c>
      <c r="J62" s="10" t="str">
        <f>"452229198110183027"</f>
        <v>452229198110183027</v>
      </c>
    </row>
    <row r="63" spans="1:10" ht="18" customHeight="1">
      <c r="A63" s="6">
        <v>60</v>
      </c>
      <c r="B63" s="7" t="s">
        <v>12</v>
      </c>
      <c r="C63" s="11"/>
      <c r="D63" s="11"/>
      <c r="E63" s="11"/>
      <c r="F63" s="11"/>
      <c r="G63" s="10" t="s">
        <v>117</v>
      </c>
      <c r="H63" s="10" t="s">
        <v>17</v>
      </c>
      <c r="I63" s="10" t="s">
        <v>44</v>
      </c>
      <c r="J63" s="10" t="str">
        <f>"452229199912285126"</f>
        <v>452229199912285126</v>
      </c>
    </row>
    <row r="64" spans="1:10" ht="18" customHeight="1">
      <c r="A64" s="6">
        <v>61</v>
      </c>
      <c r="B64" s="7" t="s">
        <v>12</v>
      </c>
      <c r="C64" s="11"/>
      <c r="D64" s="8" t="s">
        <v>31</v>
      </c>
      <c r="E64" s="8" t="s">
        <v>118</v>
      </c>
      <c r="F64" s="8">
        <v>1</v>
      </c>
      <c r="G64" s="10" t="s">
        <v>119</v>
      </c>
      <c r="H64" s="10" t="s">
        <v>30</v>
      </c>
      <c r="I64" s="10" t="s">
        <v>18</v>
      </c>
      <c r="J64" s="10" t="str">
        <f>"362202198610143812"</f>
        <v>362202198610143812</v>
      </c>
    </row>
    <row r="65" spans="1:10" ht="18" customHeight="1">
      <c r="A65" s="6">
        <v>62</v>
      </c>
      <c r="B65" s="7" t="s">
        <v>12</v>
      </c>
      <c r="C65" s="11"/>
      <c r="D65" s="11"/>
      <c r="E65" s="11"/>
      <c r="F65" s="11"/>
      <c r="G65" s="10" t="s">
        <v>120</v>
      </c>
      <c r="H65" s="10" t="s">
        <v>17</v>
      </c>
      <c r="I65" s="10" t="s">
        <v>121</v>
      </c>
      <c r="J65" s="10" t="str">
        <f>"532932198906161348"</f>
        <v>532932198906161348</v>
      </c>
    </row>
    <row r="66" spans="1:10" ht="18" customHeight="1">
      <c r="A66" s="6">
        <v>63</v>
      </c>
      <c r="B66" s="7" t="s">
        <v>12</v>
      </c>
      <c r="C66" s="11"/>
      <c r="D66" s="11"/>
      <c r="E66" s="11"/>
      <c r="F66" s="11"/>
      <c r="G66" s="10" t="s">
        <v>122</v>
      </c>
      <c r="H66" s="10" t="s">
        <v>30</v>
      </c>
      <c r="I66" s="10" t="s">
        <v>20</v>
      </c>
      <c r="J66" s="10" t="str">
        <f>"452229198106301035"</f>
        <v>452229198106301035</v>
      </c>
    </row>
    <row r="67" spans="1:10" ht="18" customHeight="1">
      <c r="A67" s="6">
        <v>64</v>
      </c>
      <c r="B67" s="7" t="s">
        <v>12</v>
      </c>
      <c r="C67" s="11"/>
      <c r="D67" s="11"/>
      <c r="E67" s="11"/>
      <c r="F67" s="11"/>
      <c r="G67" s="10" t="s">
        <v>123</v>
      </c>
      <c r="H67" s="10" t="s">
        <v>17</v>
      </c>
      <c r="I67" s="10" t="s">
        <v>18</v>
      </c>
      <c r="J67" s="10" t="str">
        <f>"452201197909030047"</f>
        <v>452201197909030047</v>
      </c>
    </row>
    <row r="68" spans="1:10" ht="18" customHeight="1">
      <c r="A68" s="6">
        <v>65</v>
      </c>
      <c r="B68" s="7" t="s">
        <v>12</v>
      </c>
      <c r="C68" s="12"/>
      <c r="D68" s="12"/>
      <c r="E68" s="12"/>
      <c r="F68" s="12"/>
      <c r="G68" s="10" t="s">
        <v>124</v>
      </c>
      <c r="H68" s="10" t="s">
        <v>30</v>
      </c>
      <c r="I68" s="10" t="s">
        <v>18</v>
      </c>
      <c r="J68" s="10" t="str">
        <f>"362204198511211712"</f>
        <v>362204198511211712</v>
      </c>
    </row>
    <row r="69" spans="1:10" ht="18" customHeight="1">
      <c r="A69" s="6">
        <v>66</v>
      </c>
      <c r="B69" s="7" t="s">
        <v>12</v>
      </c>
      <c r="C69" s="8" t="s">
        <v>125</v>
      </c>
      <c r="D69" s="10" t="s">
        <v>26</v>
      </c>
      <c r="E69" s="10" t="s">
        <v>126</v>
      </c>
      <c r="F69" s="10">
        <v>1</v>
      </c>
      <c r="G69" s="10" t="s">
        <v>127</v>
      </c>
      <c r="H69" s="10" t="s">
        <v>17</v>
      </c>
      <c r="I69" s="10" t="s">
        <v>20</v>
      </c>
      <c r="J69" s="10" t="str">
        <f>"452229199703013845"</f>
        <v>452229199703013845</v>
      </c>
    </row>
    <row r="70" spans="1:10" ht="18" customHeight="1">
      <c r="A70" s="6">
        <v>67</v>
      </c>
      <c r="B70" s="7" t="s">
        <v>12</v>
      </c>
      <c r="C70" s="11"/>
      <c r="D70" s="8" t="s">
        <v>31</v>
      </c>
      <c r="E70" s="8" t="s">
        <v>128</v>
      </c>
      <c r="F70" s="8">
        <v>1</v>
      </c>
      <c r="G70" s="10" t="s">
        <v>129</v>
      </c>
      <c r="H70" s="10" t="s">
        <v>17</v>
      </c>
      <c r="I70" s="10" t="s">
        <v>18</v>
      </c>
      <c r="J70" s="10" t="str">
        <f>"452229199801293828"</f>
        <v>452229199801293828</v>
      </c>
    </row>
    <row r="71" spans="1:10" ht="18" customHeight="1">
      <c r="A71" s="6">
        <v>68</v>
      </c>
      <c r="B71" s="7" t="s">
        <v>12</v>
      </c>
      <c r="C71" s="11"/>
      <c r="D71" s="11"/>
      <c r="E71" s="11"/>
      <c r="F71" s="11"/>
      <c r="G71" s="10" t="s">
        <v>130</v>
      </c>
      <c r="H71" s="10" t="s">
        <v>17</v>
      </c>
      <c r="I71" s="10" t="s">
        <v>99</v>
      </c>
      <c r="J71" s="10" t="str">
        <f>"450225199511247420"</f>
        <v>450225199511247420</v>
      </c>
    </row>
    <row r="72" spans="1:10" ht="18" customHeight="1">
      <c r="A72" s="6">
        <v>69</v>
      </c>
      <c r="B72" s="7" t="s">
        <v>12</v>
      </c>
      <c r="C72" s="11"/>
      <c r="D72" s="11"/>
      <c r="E72" s="11"/>
      <c r="F72" s="11"/>
      <c r="G72" s="10" t="s">
        <v>131</v>
      </c>
      <c r="H72" s="10" t="s">
        <v>17</v>
      </c>
      <c r="I72" s="10" t="s">
        <v>20</v>
      </c>
      <c r="J72" s="10" t="str">
        <f>"45222919850301382X"</f>
        <v>45222919850301382X</v>
      </c>
    </row>
    <row r="73" spans="1:10" ht="18" customHeight="1">
      <c r="A73" s="6">
        <v>70</v>
      </c>
      <c r="B73" s="7" t="s">
        <v>12</v>
      </c>
      <c r="C73" s="11"/>
      <c r="D73" s="12"/>
      <c r="E73" s="12"/>
      <c r="F73" s="12"/>
      <c r="G73" s="10" t="s">
        <v>132</v>
      </c>
      <c r="H73" s="10" t="s">
        <v>17</v>
      </c>
      <c r="I73" s="10" t="s">
        <v>20</v>
      </c>
      <c r="J73" s="10" t="str">
        <f>"452229199608113848"</f>
        <v>452229199608113848</v>
      </c>
    </row>
    <row r="74" spans="1:10" ht="18" customHeight="1">
      <c r="A74" s="6">
        <v>71</v>
      </c>
      <c r="B74" s="7" t="s">
        <v>12</v>
      </c>
      <c r="C74" s="11"/>
      <c r="D74" s="8" t="s">
        <v>133</v>
      </c>
      <c r="E74" s="8" t="s">
        <v>134</v>
      </c>
      <c r="F74" s="8">
        <v>1</v>
      </c>
      <c r="G74" s="10" t="s">
        <v>135</v>
      </c>
      <c r="H74" s="10" t="s">
        <v>17</v>
      </c>
      <c r="I74" s="10" t="s">
        <v>20</v>
      </c>
      <c r="J74" s="10" t="str">
        <f>"452229199310205846"</f>
        <v>452229199310205846</v>
      </c>
    </row>
    <row r="75" spans="1:10" ht="18" customHeight="1">
      <c r="A75" s="6">
        <v>72</v>
      </c>
      <c r="B75" s="7" t="s">
        <v>12</v>
      </c>
      <c r="C75" s="11"/>
      <c r="D75" s="11"/>
      <c r="E75" s="11"/>
      <c r="F75" s="11"/>
      <c r="G75" s="10" t="s">
        <v>136</v>
      </c>
      <c r="H75" s="10" t="s">
        <v>17</v>
      </c>
      <c r="I75" s="10" t="s">
        <v>44</v>
      </c>
      <c r="J75" s="10" t="str">
        <f>"452229199111174821"</f>
        <v>452229199111174821</v>
      </c>
    </row>
    <row r="76" spans="1:10" ht="18" customHeight="1">
      <c r="A76" s="6">
        <v>73</v>
      </c>
      <c r="B76" s="7" t="s">
        <v>12</v>
      </c>
      <c r="C76" s="11"/>
      <c r="D76" s="12"/>
      <c r="E76" s="12"/>
      <c r="F76" s="12"/>
      <c r="G76" s="10" t="s">
        <v>137</v>
      </c>
      <c r="H76" s="10" t="s">
        <v>17</v>
      </c>
      <c r="I76" s="10" t="s">
        <v>70</v>
      </c>
      <c r="J76" s="10" t="str">
        <f>"450225199407125124"</f>
        <v>450225199407125124</v>
      </c>
    </row>
    <row r="77" spans="1:10" ht="18" customHeight="1">
      <c r="A77" s="6">
        <v>74</v>
      </c>
      <c r="B77" s="7" t="s">
        <v>12</v>
      </c>
      <c r="C77" s="12"/>
      <c r="D77" s="10" t="s">
        <v>138</v>
      </c>
      <c r="E77" s="10" t="s">
        <v>139</v>
      </c>
      <c r="F77" s="10">
        <v>1</v>
      </c>
      <c r="G77" s="10" t="s">
        <v>140</v>
      </c>
      <c r="H77" s="10" t="s">
        <v>30</v>
      </c>
      <c r="I77" s="10" t="s">
        <v>20</v>
      </c>
      <c r="J77" s="10" t="str">
        <f>"452229198212253436"</f>
        <v>452229198212253436</v>
      </c>
    </row>
    <row r="78" spans="1:10" ht="18" customHeight="1">
      <c r="A78" s="6">
        <v>75</v>
      </c>
      <c r="B78" s="7" t="s">
        <v>12</v>
      </c>
      <c r="C78" s="8" t="s">
        <v>141</v>
      </c>
      <c r="D78" s="8" t="s">
        <v>26</v>
      </c>
      <c r="E78" s="8" t="s">
        <v>142</v>
      </c>
      <c r="F78" s="8">
        <v>1</v>
      </c>
      <c r="G78" s="10" t="s">
        <v>143</v>
      </c>
      <c r="H78" s="10" t="s">
        <v>17</v>
      </c>
      <c r="I78" s="10" t="s">
        <v>70</v>
      </c>
      <c r="J78" s="10" t="str">
        <f>"452229199102194222"</f>
        <v>452229199102194222</v>
      </c>
    </row>
    <row r="79" spans="1:10" ht="18" customHeight="1">
      <c r="A79" s="6">
        <v>76</v>
      </c>
      <c r="B79" s="7" t="s">
        <v>12</v>
      </c>
      <c r="C79" s="11"/>
      <c r="D79" s="8" t="s">
        <v>31</v>
      </c>
      <c r="E79" s="8" t="s">
        <v>144</v>
      </c>
      <c r="F79" s="8">
        <v>2</v>
      </c>
      <c r="G79" s="10" t="s">
        <v>145</v>
      </c>
      <c r="H79" s="10" t="s">
        <v>17</v>
      </c>
      <c r="I79" s="10" t="s">
        <v>20</v>
      </c>
      <c r="J79" s="10" t="str">
        <f>"452226198004053369"</f>
        <v>452226198004053369</v>
      </c>
    </row>
    <row r="80" spans="1:10" ht="18" customHeight="1">
      <c r="A80" s="6">
        <v>77</v>
      </c>
      <c r="B80" s="7" t="s">
        <v>12</v>
      </c>
      <c r="C80" s="11"/>
      <c r="D80" s="11"/>
      <c r="E80" s="11"/>
      <c r="F80" s="11"/>
      <c r="G80" s="10" t="s">
        <v>146</v>
      </c>
      <c r="H80" s="10" t="s">
        <v>17</v>
      </c>
      <c r="I80" s="10" t="s">
        <v>18</v>
      </c>
      <c r="J80" s="10" t="str">
        <f>"452523197904184420"</f>
        <v>452523197904184420</v>
      </c>
    </row>
    <row r="81" spans="1:10" ht="18" customHeight="1">
      <c r="A81" s="6">
        <v>78</v>
      </c>
      <c r="B81" s="7" t="s">
        <v>12</v>
      </c>
      <c r="C81" s="11"/>
      <c r="D81" s="11"/>
      <c r="E81" s="11"/>
      <c r="F81" s="11"/>
      <c r="G81" s="10" t="s">
        <v>147</v>
      </c>
      <c r="H81" s="10" t="s">
        <v>17</v>
      </c>
      <c r="I81" s="10" t="s">
        <v>20</v>
      </c>
      <c r="J81" s="10" t="str">
        <f>"45272419920825134x"</f>
        <v>45272419920825134x</v>
      </c>
    </row>
    <row r="82" spans="1:10" ht="18" customHeight="1">
      <c r="A82" s="6">
        <v>79</v>
      </c>
      <c r="B82" s="7" t="s">
        <v>12</v>
      </c>
      <c r="C82" s="12"/>
      <c r="D82" s="12"/>
      <c r="E82" s="12"/>
      <c r="F82" s="12"/>
      <c r="G82" s="10" t="s">
        <v>148</v>
      </c>
      <c r="H82" s="10" t="s">
        <v>30</v>
      </c>
      <c r="I82" s="10" t="s">
        <v>44</v>
      </c>
      <c r="J82" s="10" t="str">
        <f>"452229199001304218"</f>
        <v>452229199001304218</v>
      </c>
    </row>
    <row r="83" spans="1:10" ht="18" customHeight="1">
      <c r="A83" s="6">
        <v>80</v>
      </c>
      <c r="B83" s="7" t="s">
        <v>12</v>
      </c>
      <c r="C83" s="8" t="s">
        <v>149</v>
      </c>
      <c r="D83" s="8" t="s">
        <v>26</v>
      </c>
      <c r="E83" s="8" t="s">
        <v>150</v>
      </c>
      <c r="F83" s="8">
        <v>4</v>
      </c>
      <c r="G83" s="10" t="s">
        <v>151</v>
      </c>
      <c r="H83" s="10" t="s">
        <v>17</v>
      </c>
      <c r="I83" s="10" t="s">
        <v>70</v>
      </c>
      <c r="J83" s="10" t="str">
        <f>"452229198705054566"</f>
        <v>452229198705054566</v>
      </c>
    </row>
    <row r="84" spans="1:10" ht="18" customHeight="1">
      <c r="A84" s="6">
        <v>81</v>
      </c>
      <c r="B84" s="7" t="s">
        <v>12</v>
      </c>
      <c r="C84" s="11"/>
      <c r="D84" s="11"/>
      <c r="E84" s="11"/>
      <c r="F84" s="11"/>
      <c r="G84" s="10" t="s">
        <v>152</v>
      </c>
      <c r="H84" s="10" t="s">
        <v>17</v>
      </c>
      <c r="I84" s="10" t="s">
        <v>70</v>
      </c>
      <c r="J84" s="10" t="str">
        <f>"452229199312224522"</f>
        <v>452229199312224522</v>
      </c>
    </row>
    <row r="85" spans="1:10" ht="18" customHeight="1">
      <c r="A85" s="6">
        <v>82</v>
      </c>
      <c r="B85" s="7" t="s">
        <v>12</v>
      </c>
      <c r="C85" s="11"/>
      <c r="D85" s="11"/>
      <c r="E85" s="11"/>
      <c r="F85" s="11"/>
      <c r="G85" s="10" t="s">
        <v>153</v>
      </c>
      <c r="H85" s="10" t="s">
        <v>17</v>
      </c>
      <c r="I85" s="10" t="s">
        <v>18</v>
      </c>
      <c r="J85" s="10" t="str">
        <f>"450702199308196026"</f>
        <v>450702199308196026</v>
      </c>
    </row>
    <row r="86" spans="1:10" ht="18" customHeight="1">
      <c r="A86" s="6">
        <v>83</v>
      </c>
      <c r="B86" s="7" t="s">
        <v>12</v>
      </c>
      <c r="C86" s="11"/>
      <c r="D86" s="11"/>
      <c r="E86" s="11"/>
      <c r="F86" s="11"/>
      <c r="G86" s="10" t="s">
        <v>154</v>
      </c>
      <c r="H86" s="10" t="s">
        <v>17</v>
      </c>
      <c r="I86" s="10" t="s">
        <v>20</v>
      </c>
      <c r="J86" s="10" t="str">
        <f>"452227198511053626"</f>
        <v>452227198511053626</v>
      </c>
    </row>
    <row r="87" spans="1:10" ht="18" customHeight="1">
      <c r="A87" s="6">
        <v>84</v>
      </c>
      <c r="B87" s="7" t="s">
        <v>12</v>
      </c>
      <c r="C87" s="11"/>
      <c r="D87" s="11"/>
      <c r="E87" s="11"/>
      <c r="F87" s="11"/>
      <c r="G87" s="10" t="s">
        <v>155</v>
      </c>
      <c r="H87" s="10" t="s">
        <v>30</v>
      </c>
      <c r="I87" s="10" t="s">
        <v>44</v>
      </c>
      <c r="J87" s="10" t="str">
        <f>"452229197911016718"</f>
        <v>452229197911016718</v>
      </c>
    </row>
    <row r="88" spans="1:10" ht="18" customHeight="1">
      <c r="A88" s="6">
        <v>85</v>
      </c>
      <c r="B88" s="7" t="s">
        <v>12</v>
      </c>
      <c r="C88" s="11"/>
      <c r="D88" s="11"/>
      <c r="E88" s="11"/>
      <c r="F88" s="11"/>
      <c r="G88" s="10" t="s">
        <v>156</v>
      </c>
      <c r="H88" s="10" t="s">
        <v>17</v>
      </c>
      <c r="I88" s="10" t="s">
        <v>157</v>
      </c>
      <c r="J88" s="10" t="str">
        <f>"532926199304270720"</f>
        <v>532926199304270720</v>
      </c>
    </row>
    <row r="89" spans="1:10" ht="18" customHeight="1">
      <c r="A89" s="6">
        <v>86</v>
      </c>
      <c r="B89" s="7" t="s">
        <v>12</v>
      </c>
      <c r="C89" s="11"/>
      <c r="D89" s="11"/>
      <c r="E89" s="11"/>
      <c r="F89" s="11"/>
      <c r="G89" s="10" t="s">
        <v>158</v>
      </c>
      <c r="H89" s="10" t="s">
        <v>17</v>
      </c>
      <c r="I89" s="10" t="s">
        <v>44</v>
      </c>
      <c r="J89" s="10" t="str">
        <f>"45222919971114452X"</f>
        <v>45222919971114452X</v>
      </c>
    </row>
    <row r="90" spans="1:10" ht="18" customHeight="1">
      <c r="A90" s="6">
        <v>87</v>
      </c>
      <c r="B90" s="7" t="s">
        <v>12</v>
      </c>
      <c r="C90" s="11"/>
      <c r="D90" s="11"/>
      <c r="E90" s="11"/>
      <c r="F90" s="11"/>
      <c r="G90" s="10" t="s">
        <v>159</v>
      </c>
      <c r="H90" s="10" t="s">
        <v>30</v>
      </c>
      <c r="I90" s="10" t="s">
        <v>20</v>
      </c>
      <c r="J90" s="10" t="str">
        <f>"452627198311060313"</f>
        <v>452627198311060313</v>
      </c>
    </row>
    <row r="91" spans="1:10" ht="18" customHeight="1">
      <c r="A91" s="6">
        <v>88</v>
      </c>
      <c r="B91" s="7" t="s">
        <v>12</v>
      </c>
      <c r="C91" s="11"/>
      <c r="D91" s="11"/>
      <c r="E91" s="11"/>
      <c r="F91" s="11"/>
      <c r="G91" s="10" t="s">
        <v>160</v>
      </c>
      <c r="H91" s="10" t="s">
        <v>17</v>
      </c>
      <c r="I91" s="10" t="s">
        <v>18</v>
      </c>
      <c r="J91" s="10" t="str">
        <f>"532122199009281823"</f>
        <v>532122199009281823</v>
      </c>
    </row>
    <row r="92" spans="1:10" ht="18" customHeight="1">
      <c r="A92" s="6">
        <v>89</v>
      </c>
      <c r="B92" s="7" t="s">
        <v>12</v>
      </c>
      <c r="C92" s="11"/>
      <c r="D92" s="11"/>
      <c r="E92" s="11"/>
      <c r="F92" s="11"/>
      <c r="G92" s="10" t="s">
        <v>161</v>
      </c>
      <c r="H92" s="10" t="s">
        <v>30</v>
      </c>
      <c r="I92" s="10" t="s">
        <v>44</v>
      </c>
      <c r="J92" s="10" t="str">
        <f>"450225199606110013"</f>
        <v>450225199606110013</v>
      </c>
    </row>
    <row r="93" spans="1:10" ht="18" customHeight="1">
      <c r="A93" s="6">
        <v>90</v>
      </c>
      <c r="B93" s="7" t="s">
        <v>12</v>
      </c>
      <c r="C93" s="11"/>
      <c r="D93" s="12"/>
      <c r="E93" s="12"/>
      <c r="F93" s="12"/>
      <c r="G93" s="10" t="s">
        <v>162</v>
      </c>
      <c r="H93" s="10" t="s">
        <v>17</v>
      </c>
      <c r="I93" s="10" t="s">
        <v>18</v>
      </c>
      <c r="J93" s="10" t="str">
        <f>"520181199510094825"</f>
        <v>520181199510094825</v>
      </c>
    </row>
    <row r="94" spans="1:10" ht="18" customHeight="1">
      <c r="A94" s="6">
        <v>91</v>
      </c>
      <c r="B94" s="7" t="s">
        <v>12</v>
      </c>
      <c r="C94" s="11"/>
      <c r="D94" s="8" t="s">
        <v>31</v>
      </c>
      <c r="E94" s="8" t="s">
        <v>163</v>
      </c>
      <c r="F94" s="8">
        <v>3</v>
      </c>
      <c r="G94" s="10" t="s">
        <v>164</v>
      </c>
      <c r="H94" s="10" t="s">
        <v>30</v>
      </c>
      <c r="I94" s="10" t="s">
        <v>99</v>
      </c>
      <c r="J94" s="10" t="str">
        <f>"452229198004055873"</f>
        <v>452229198004055873</v>
      </c>
    </row>
    <row r="95" spans="1:10" ht="18" customHeight="1">
      <c r="A95" s="6">
        <v>92</v>
      </c>
      <c r="B95" s="7" t="s">
        <v>12</v>
      </c>
      <c r="C95" s="11"/>
      <c r="D95" s="11"/>
      <c r="E95" s="11"/>
      <c r="F95" s="11"/>
      <c r="G95" s="10" t="s">
        <v>165</v>
      </c>
      <c r="H95" s="10" t="s">
        <v>30</v>
      </c>
      <c r="I95" s="10" t="s">
        <v>18</v>
      </c>
      <c r="J95" s="10" t="str">
        <f>"520181199410063650"</f>
        <v>520181199410063650</v>
      </c>
    </row>
    <row r="96" spans="1:10" ht="18" customHeight="1">
      <c r="A96" s="6">
        <v>93</v>
      </c>
      <c r="B96" s="7" t="s">
        <v>12</v>
      </c>
      <c r="C96" s="11"/>
      <c r="D96" s="11"/>
      <c r="E96" s="11"/>
      <c r="F96" s="11"/>
      <c r="G96" s="10" t="s">
        <v>166</v>
      </c>
      <c r="H96" s="10" t="s">
        <v>30</v>
      </c>
      <c r="I96" s="10" t="s">
        <v>18</v>
      </c>
      <c r="J96" s="10" t="str">
        <f>"530325199508260531"</f>
        <v>530325199508260531</v>
      </c>
    </row>
    <row r="97" spans="1:10" ht="18" customHeight="1">
      <c r="A97" s="6">
        <v>94</v>
      </c>
      <c r="B97" s="7" t="s">
        <v>12</v>
      </c>
      <c r="C97" s="11"/>
      <c r="D97" s="11"/>
      <c r="E97" s="11"/>
      <c r="F97" s="11"/>
      <c r="G97" s="10" t="s">
        <v>167</v>
      </c>
      <c r="H97" s="10" t="s">
        <v>30</v>
      </c>
      <c r="I97" s="10" t="s">
        <v>18</v>
      </c>
      <c r="J97" s="10" t="str">
        <f>"452122198304030678"</f>
        <v>452122198304030678</v>
      </c>
    </row>
    <row r="98" spans="1:10" ht="18" customHeight="1">
      <c r="A98" s="6">
        <v>95</v>
      </c>
      <c r="B98" s="7" t="s">
        <v>12</v>
      </c>
      <c r="C98" s="11"/>
      <c r="D98" s="11"/>
      <c r="E98" s="11"/>
      <c r="F98" s="11"/>
      <c r="G98" s="10" t="s">
        <v>168</v>
      </c>
      <c r="H98" s="10" t="s">
        <v>17</v>
      </c>
      <c r="I98" s="10" t="s">
        <v>44</v>
      </c>
      <c r="J98" s="10" t="str">
        <f>"452229199602254527"</f>
        <v>452229199602254527</v>
      </c>
    </row>
    <row r="99" spans="1:10" ht="18" customHeight="1">
      <c r="A99" s="6">
        <v>96</v>
      </c>
      <c r="B99" s="7" t="s">
        <v>12</v>
      </c>
      <c r="C99" s="11"/>
      <c r="D99" s="11"/>
      <c r="E99" s="11"/>
      <c r="F99" s="11"/>
      <c r="G99" s="10" t="s">
        <v>35</v>
      </c>
      <c r="H99" s="10" t="s">
        <v>17</v>
      </c>
      <c r="I99" s="10" t="s">
        <v>44</v>
      </c>
      <c r="J99" s="10" t="str">
        <f>"452229199406164524"</f>
        <v>452229199406164524</v>
      </c>
    </row>
    <row r="100" spans="1:10" ht="18" customHeight="1">
      <c r="A100" s="6">
        <v>97</v>
      </c>
      <c r="B100" s="7" t="s">
        <v>12</v>
      </c>
      <c r="C100" s="11"/>
      <c r="D100" s="11"/>
      <c r="E100" s="11"/>
      <c r="F100" s="11"/>
      <c r="G100" s="10" t="s">
        <v>169</v>
      </c>
      <c r="H100" s="10" t="s">
        <v>30</v>
      </c>
      <c r="I100" s="10" t="s">
        <v>44</v>
      </c>
      <c r="J100" s="10" t="str">
        <f>"452229199205094515"</f>
        <v>452229199205094515</v>
      </c>
    </row>
    <row r="101" spans="1:10" ht="18" customHeight="1">
      <c r="A101" s="6">
        <v>98</v>
      </c>
      <c r="B101" s="7" t="s">
        <v>12</v>
      </c>
      <c r="C101" s="12"/>
      <c r="D101" s="12"/>
      <c r="E101" s="12"/>
      <c r="F101" s="12"/>
      <c r="G101" s="10" t="s">
        <v>170</v>
      </c>
      <c r="H101" s="10" t="s">
        <v>30</v>
      </c>
      <c r="I101" s="10" t="s">
        <v>20</v>
      </c>
      <c r="J101" s="10" t="str">
        <f>"452229198506050116"</f>
        <v>452229198506050116</v>
      </c>
    </row>
    <row r="102" spans="1:10" ht="18" customHeight="1">
      <c r="A102" s="6">
        <v>99</v>
      </c>
      <c r="B102" s="7" t="s">
        <v>12</v>
      </c>
      <c r="C102" s="8" t="s">
        <v>171</v>
      </c>
      <c r="D102" s="8" t="s">
        <v>14</v>
      </c>
      <c r="E102" s="8" t="s">
        <v>172</v>
      </c>
      <c r="F102" s="8">
        <v>1</v>
      </c>
      <c r="G102" s="10" t="s">
        <v>173</v>
      </c>
      <c r="H102" s="10" t="s">
        <v>17</v>
      </c>
      <c r="I102" s="10" t="s">
        <v>70</v>
      </c>
      <c r="J102" s="10" t="str">
        <f>"452229199006306722"</f>
        <v>452229199006306722</v>
      </c>
    </row>
    <row r="103" spans="1:10" ht="18" customHeight="1">
      <c r="A103" s="6">
        <v>100</v>
      </c>
      <c r="B103" s="7" t="s">
        <v>12</v>
      </c>
      <c r="C103" s="11"/>
      <c r="D103" s="8" t="s">
        <v>138</v>
      </c>
      <c r="E103" s="8" t="s">
        <v>174</v>
      </c>
      <c r="F103" s="8">
        <v>1</v>
      </c>
      <c r="G103" s="10" t="s">
        <v>175</v>
      </c>
      <c r="H103" s="10" t="s">
        <v>30</v>
      </c>
      <c r="I103" s="10" t="s">
        <v>44</v>
      </c>
      <c r="J103" s="10" t="str">
        <f>"452229198006102215"</f>
        <v>452229198006102215</v>
      </c>
    </row>
    <row r="104" spans="1:10" ht="18" customHeight="1">
      <c r="A104" s="6">
        <v>101</v>
      </c>
      <c r="B104" s="7" t="s">
        <v>12</v>
      </c>
      <c r="C104" s="8" t="s">
        <v>176</v>
      </c>
      <c r="D104" s="8" t="s">
        <v>26</v>
      </c>
      <c r="E104" s="8" t="s">
        <v>177</v>
      </c>
      <c r="F104" s="8">
        <v>2</v>
      </c>
      <c r="G104" s="10" t="s">
        <v>178</v>
      </c>
      <c r="H104" s="10" t="s">
        <v>17</v>
      </c>
      <c r="I104" s="10" t="s">
        <v>44</v>
      </c>
      <c r="J104" s="10" t="str">
        <f>"452229198904072644"</f>
        <v>452229198904072644</v>
      </c>
    </row>
    <row r="105" spans="1:10" ht="18" customHeight="1">
      <c r="A105" s="6">
        <v>102</v>
      </c>
      <c r="B105" s="7" t="s">
        <v>12</v>
      </c>
      <c r="C105" s="11"/>
      <c r="D105" s="11"/>
      <c r="E105" s="11"/>
      <c r="F105" s="11"/>
      <c r="G105" s="10" t="s">
        <v>179</v>
      </c>
      <c r="H105" s="10" t="s">
        <v>17</v>
      </c>
      <c r="I105" s="10" t="s">
        <v>18</v>
      </c>
      <c r="J105" s="10" t="str">
        <f>"452229199410250169"</f>
        <v>452229199410250169</v>
      </c>
    </row>
    <row r="106" spans="1:10" ht="18" customHeight="1">
      <c r="A106" s="6">
        <v>103</v>
      </c>
      <c r="B106" s="7" t="s">
        <v>12</v>
      </c>
      <c r="C106" s="11"/>
      <c r="D106" s="11"/>
      <c r="E106" s="11"/>
      <c r="F106" s="11"/>
      <c r="G106" s="10" t="s">
        <v>180</v>
      </c>
      <c r="H106" s="10" t="s">
        <v>17</v>
      </c>
      <c r="I106" s="10" t="s">
        <v>18</v>
      </c>
      <c r="J106" s="10" t="str">
        <f>"440281198112244841"</f>
        <v>440281198112244841</v>
      </c>
    </row>
    <row r="107" spans="1:10" ht="18" customHeight="1">
      <c r="A107" s="6">
        <v>104</v>
      </c>
      <c r="B107" s="7" t="s">
        <v>12</v>
      </c>
      <c r="C107" s="11"/>
      <c r="D107" s="11"/>
      <c r="E107" s="11"/>
      <c r="F107" s="11"/>
      <c r="G107" s="10" t="s">
        <v>181</v>
      </c>
      <c r="H107" s="10" t="s">
        <v>30</v>
      </c>
      <c r="I107" s="10" t="s">
        <v>44</v>
      </c>
      <c r="J107" s="10" t="str">
        <f>"452229198005052631"</f>
        <v>452229198005052631</v>
      </c>
    </row>
    <row r="108" spans="1:10" ht="18" customHeight="1">
      <c r="A108" s="6">
        <v>105</v>
      </c>
      <c r="B108" s="7" t="s">
        <v>12</v>
      </c>
      <c r="C108" s="11"/>
      <c r="D108" s="11"/>
      <c r="E108" s="11"/>
      <c r="F108" s="11"/>
      <c r="G108" s="10" t="s">
        <v>182</v>
      </c>
      <c r="H108" s="10" t="s">
        <v>17</v>
      </c>
      <c r="I108" s="10" t="s">
        <v>44</v>
      </c>
      <c r="J108" s="10" t="str">
        <f>"452229198711292261"</f>
        <v>452229198711292261</v>
      </c>
    </row>
    <row r="109" spans="1:10" ht="18" customHeight="1">
      <c r="A109" s="6">
        <v>106</v>
      </c>
      <c r="B109" s="7" t="s">
        <v>12</v>
      </c>
      <c r="C109" s="11"/>
      <c r="D109" s="11"/>
      <c r="E109" s="11"/>
      <c r="F109" s="11"/>
      <c r="G109" s="10" t="s">
        <v>183</v>
      </c>
      <c r="H109" s="10" t="s">
        <v>17</v>
      </c>
      <c r="I109" s="10" t="s">
        <v>20</v>
      </c>
      <c r="J109" s="10" t="str">
        <f>"450222198411051689"</f>
        <v>450222198411051689</v>
      </c>
    </row>
    <row r="110" spans="1:10" ht="18" customHeight="1">
      <c r="A110" s="6">
        <v>107</v>
      </c>
      <c r="B110" s="7" t="s">
        <v>12</v>
      </c>
      <c r="C110" s="11"/>
      <c r="D110" s="11"/>
      <c r="E110" s="11"/>
      <c r="F110" s="11"/>
      <c r="G110" s="10" t="s">
        <v>184</v>
      </c>
      <c r="H110" s="10" t="s">
        <v>30</v>
      </c>
      <c r="I110" s="10" t="s">
        <v>44</v>
      </c>
      <c r="J110" s="10" t="str">
        <f>"452229198404115417"</f>
        <v>452229198404115417</v>
      </c>
    </row>
    <row r="111" spans="1:10" ht="18" customHeight="1">
      <c r="A111" s="6">
        <v>108</v>
      </c>
      <c r="B111" s="7" t="s">
        <v>12</v>
      </c>
      <c r="C111" s="11"/>
      <c r="D111" s="12"/>
      <c r="E111" s="12"/>
      <c r="F111" s="12"/>
      <c r="G111" s="10" t="s">
        <v>185</v>
      </c>
      <c r="H111" s="10" t="s">
        <v>17</v>
      </c>
      <c r="I111" s="10" t="s">
        <v>20</v>
      </c>
      <c r="J111" s="10" t="str">
        <f>"452228198401207520"</f>
        <v>452228198401207520</v>
      </c>
    </row>
    <row r="112" spans="1:10" ht="18" customHeight="1">
      <c r="A112" s="6">
        <v>109</v>
      </c>
      <c r="B112" s="7" t="s">
        <v>12</v>
      </c>
      <c r="C112" s="11"/>
      <c r="D112" s="8" t="s">
        <v>31</v>
      </c>
      <c r="E112" s="8" t="s">
        <v>186</v>
      </c>
      <c r="F112" s="8">
        <v>2</v>
      </c>
      <c r="G112" s="10" t="s">
        <v>187</v>
      </c>
      <c r="H112" s="10" t="s">
        <v>17</v>
      </c>
      <c r="I112" s="10" t="s">
        <v>44</v>
      </c>
      <c r="J112" s="10" t="str">
        <f>"452229198104280066"</f>
        <v>452229198104280066</v>
      </c>
    </row>
    <row r="113" spans="1:10" ht="18" customHeight="1">
      <c r="A113" s="6">
        <v>110</v>
      </c>
      <c r="B113" s="7" t="s">
        <v>12</v>
      </c>
      <c r="C113" s="11"/>
      <c r="D113" s="11"/>
      <c r="E113" s="11"/>
      <c r="F113" s="11"/>
      <c r="G113" s="10" t="s">
        <v>188</v>
      </c>
      <c r="H113" s="10" t="s">
        <v>30</v>
      </c>
      <c r="I113" s="10" t="s">
        <v>18</v>
      </c>
      <c r="J113" s="10" t="str">
        <f>"452229199307050636"</f>
        <v>452229199307050636</v>
      </c>
    </row>
    <row r="114" spans="1:10" ht="18" customHeight="1">
      <c r="A114" s="6">
        <v>111</v>
      </c>
      <c r="B114" s="7" t="s">
        <v>12</v>
      </c>
      <c r="C114" s="11"/>
      <c r="D114" s="11"/>
      <c r="E114" s="11"/>
      <c r="F114" s="11"/>
      <c r="G114" s="10" t="s">
        <v>189</v>
      </c>
      <c r="H114" s="10" t="s">
        <v>30</v>
      </c>
      <c r="I114" s="10" t="s">
        <v>20</v>
      </c>
      <c r="J114" s="10" t="str">
        <f>"452201198307130416"</f>
        <v>452201198307130416</v>
      </c>
    </row>
    <row r="115" spans="1:10" ht="18" customHeight="1">
      <c r="A115" s="6">
        <v>112</v>
      </c>
      <c r="B115" s="7" t="s">
        <v>12</v>
      </c>
      <c r="C115" s="11"/>
      <c r="D115" s="11"/>
      <c r="E115" s="11"/>
      <c r="F115" s="11"/>
      <c r="G115" s="10" t="s">
        <v>190</v>
      </c>
      <c r="H115" s="10" t="s">
        <v>17</v>
      </c>
      <c r="I115" s="10" t="s">
        <v>44</v>
      </c>
      <c r="J115" s="10" t="str">
        <f>"452229199603151829"</f>
        <v>452229199603151829</v>
      </c>
    </row>
    <row r="116" spans="1:10" ht="18" customHeight="1">
      <c r="A116" s="6">
        <v>113</v>
      </c>
      <c r="B116" s="7" t="s">
        <v>12</v>
      </c>
      <c r="C116" s="11"/>
      <c r="D116" s="11"/>
      <c r="E116" s="11"/>
      <c r="F116" s="11"/>
      <c r="G116" s="10" t="s">
        <v>191</v>
      </c>
      <c r="H116" s="10" t="s">
        <v>17</v>
      </c>
      <c r="I116" s="10" t="s">
        <v>44</v>
      </c>
      <c r="J116" s="10" t="str">
        <f>"450225198304205821"</f>
        <v>450225198304205821</v>
      </c>
    </row>
    <row r="117" spans="1:10" ht="18" customHeight="1">
      <c r="A117" s="6">
        <v>114</v>
      </c>
      <c r="B117" s="7" t="s">
        <v>12</v>
      </c>
      <c r="C117" s="11"/>
      <c r="D117" s="11"/>
      <c r="E117" s="11"/>
      <c r="F117" s="11"/>
      <c r="G117" s="10" t="s">
        <v>192</v>
      </c>
      <c r="H117" s="10" t="s">
        <v>17</v>
      </c>
      <c r="I117" s="10" t="s">
        <v>44</v>
      </c>
      <c r="J117" s="10" t="str">
        <f>"452229199403124527"</f>
        <v>452229199403124527</v>
      </c>
    </row>
    <row r="118" spans="1:10" ht="18" customHeight="1">
      <c r="A118" s="6">
        <v>115</v>
      </c>
      <c r="B118" s="7" t="s">
        <v>12</v>
      </c>
      <c r="C118" s="11"/>
      <c r="D118" s="11"/>
      <c r="E118" s="11"/>
      <c r="F118" s="11"/>
      <c r="G118" s="10" t="s">
        <v>193</v>
      </c>
      <c r="H118" s="10" t="s">
        <v>30</v>
      </c>
      <c r="I118" s="10" t="s">
        <v>44</v>
      </c>
      <c r="J118" s="10" t="str">
        <f>"452229198011235813"</f>
        <v>452229198011235813</v>
      </c>
    </row>
    <row r="119" spans="1:10" ht="18" customHeight="1">
      <c r="A119" s="6">
        <v>116</v>
      </c>
      <c r="B119" s="7" t="s">
        <v>12</v>
      </c>
      <c r="C119" s="11"/>
      <c r="D119" s="11"/>
      <c r="E119" s="11"/>
      <c r="F119" s="11"/>
      <c r="G119" s="10" t="s">
        <v>194</v>
      </c>
      <c r="H119" s="10" t="s">
        <v>17</v>
      </c>
      <c r="I119" s="10" t="s">
        <v>18</v>
      </c>
      <c r="J119" s="10" t="str">
        <f>"452224198406151604"</f>
        <v>452224198406151604</v>
      </c>
    </row>
    <row r="120" spans="1:10" ht="18" customHeight="1">
      <c r="A120" s="6">
        <v>117</v>
      </c>
      <c r="B120" s="7" t="s">
        <v>12</v>
      </c>
      <c r="C120" s="12"/>
      <c r="D120" s="12"/>
      <c r="E120" s="12"/>
      <c r="F120" s="12"/>
      <c r="G120" s="10" t="s">
        <v>195</v>
      </c>
      <c r="H120" s="10" t="s">
        <v>17</v>
      </c>
      <c r="I120" s="10" t="s">
        <v>44</v>
      </c>
      <c r="J120" s="10" t="str">
        <f>"452229199601022644"</f>
        <v>452229199601022644</v>
      </c>
    </row>
    <row r="121" spans="1:10" ht="18" customHeight="1">
      <c r="A121" s="6">
        <v>118</v>
      </c>
      <c r="B121" s="7" t="s">
        <v>12</v>
      </c>
      <c r="C121" s="8" t="s">
        <v>196</v>
      </c>
      <c r="D121" s="8" t="s">
        <v>26</v>
      </c>
      <c r="E121" s="8" t="s">
        <v>197</v>
      </c>
      <c r="F121" s="8">
        <v>2</v>
      </c>
      <c r="G121" s="10" t="s">
        <v>198</v>
      </c>
      <c r="H121" s="10" t="s">
        <v>17</v>
      </c>
      <c r="I121" s="10" t="s">
        <v>18</v>
      </c>
      <c r="J121" s="10" t="str">
        <f>"410728198905186565"</f>
        <v>410728198905186565</v>
      </c>
    </row>
    <row r="122" spans="1:10" ht="18" customHeight="1">
      <c r="A122" s="6">
        <v>119</v>
      </c>
      <c r="B122" s="7" t="s">
        <v>12</v>
      </c>
      <c r="C122" s="11"/>
      <c r="D122" s="11"/>
      <c r="E122" s="11"/>
      <c r="F122" s="11"/>
      <c r="G122" s="10" t="s">
        <v>199</v>
      </c>
      <c r="H122" s="10" t="s">
        <v>30</v>
      </c>
      <c r="I122" s="10" t="s">
        <v>44</v>
      </c>
      <c r="J122" s="10" t="str">
        <f>"452229198008225817"</f>
        <v>452229198008225817</v>
      </c>
    </row>
    <row r="123" spans="1:10" ht="18" customHeight="1">
      <c r="A123" s="6">
        <v>120</v>
      </c>
      <c r="B123" s="7" t="s">
        <v>12</v>
      </c>
      <c r="C123" s="11"/>
      <c r="D123" s="11"/>
      <c r="E123" s="11"/>
      <c r="F123" s="11"/>
      <c r="G123" s="10" t="s">
        <v>200</v>
      </c>
      <c r="H123" s="10" t="s">
        <v>17</v>
      </c>
      <c r="I123" s="10" t="s">
        <v>20</v>
      </c>
      <c r="J123" s="10" t="str">
        <f>"452227198309282644"</f>
        <v>452227198309282644</v>
      </c>
    </row>
    <row r="124" spans="1:10" ht="18" customHeight="1">
      <c r="A124" s="6">
        <v>121</v>
      </c>
      <c r="B124" s="7" t="s">
        <v>12</v>
      </c>
      <c r="C124" s="11"/>
      <c r="D124" s="11"/>
      <c r="E124" s="11"/>
      <c r="F124" s="11"/>
      <c r="G124" s="10" t="s">
        <v>201</v>
      </c>
      <c r="H124" s="10" t="s">
        <v>17</v>
      </c>
      <c r="I124" s="10" t="s">
        <v>44</v>
      </c>
      <c r="J124" s="10" t="str">
        <f>"452229199601155826"</f>
        <v>452229199601155826</v>
      </c>
    </row>
    <row r="125" spans="1:10" ht="18" customHeight="1">
      <c r="A125" s="6">
        <v>122</v>
      </c>
      <c r="B125" s="7" t="s">
        <v>12</v>
      </c>
      <c r="C125" s="11"/>
      <c r="D125" s="11"/>
      <c r="E125" s="11"/>
      <c r="F125" s="11"/>
      <c r="G125" s="10" t="s">
        <v>202</v>
      </c>
      <c r="H125" s="10" t="s">
        <v>17</v>
      </c>
      <c r="I125" s="10" t="s">
        <v>70</v>
      </c>
      <c r="J125" s="10" t="str">
        <f>"452229199610074526"</f>
        <v>452229199610074526</v>
      </c>
    </row>
    <row r="126" spans="1:10" ht="18" customHeight="1">
      <c r="A126" s="6">
        <v>123</v>
      </c>
      <c r="B126" s="7" t="s">
        <v>12</v>
      </c>
      <c r="C126" s="11"/>
      <c r="D126" s="11"/>
      <c r="E126" s="11"/>
      <c r="F126" s="11"/>
      <c r="G126" s="10" t="s">
        <v>203</v>
      </c>
      <c r="H126" s="10" t="s">
        <v>30</v>
      </c>
      <c r="I126" s="10" t="s">
        <v>20</v>
      </c>
      <c r="J126" s="10" t="str">
        <f>"452229198310265430"</f>
        <v>452229198310265430</v>
      </c>
    </row>
    <row r="127" spans="1:10" ht="18" customHeight="1">
      <c r="A127" s="6">
        <v>124</v>
      </c>
      <c r="B127" s="7" t="s">
        <v>12</v>
      </c>
      <c r="C127" s="11"/>
      <c r="D127" s="11"/>
      <c r="E127" s="11"/>
      <c r="F127" s="11"/>
      <c r="G127" s="10" t="s">
        <v>204</v>
      </c>
      <c r="H127" s="10" t="s">
        <v>30</v>
      </c>
      <c r="I127" s="10" t="s">
        <v>18</v>
      </c>
      <c r="J127" s="10" t="str">
        <f>"450481199708061218"</f>
        <v>450481199708061218</v>
      </c>
    </row>
    <row r="128" spans="1:10" ht="18" customHeight="1">
      <c r="A128" s="6">
        <v>125</v>
      </c>
      <c r="B128" s="7" t="s">
        <v>12</v>
      </c>
      <c r="C128" s="11"/>
      <c r="D128" s="11"/>
      <c r="E128" s="11"/>
      <c r="F128" s="11"/>
      <c r="G128" s="10" t="s">
        <v>205</v>
      </c>
      <c r="H128" s="10" t="s">
        <v>17</v>
      </c>
      <c r="I128" s="10" t="s">
        <v>18</v>
      </c>
      <c r="J128" s="10" t="str">
        <f>"452229199308010628"</f>
        <v>452229199308010628</v>
      </c>
    </row>
    <row r="129" spans="1:10" ht="18" customHeight="1">
      <c r="A129" s="6">
        <v>126</v>
      </c>
      <c r="B129" s="7" t="s">
        <v>12</v>
      </c>
      <c r="C129" s="11"/>
      <c r="D129" s="11"/>
      <c r="E129" s="11"/>
      <c r="F129" s="11"/>
      <c r="G129" s="10" t="s">
        <v>206</v>
      </c>
      <c r="H129" s="10" t="s">
        <v>30</v>
      </c>
      <c r="I129" s="10" t="s">
        <v>44</v>
      </c>
      <c r="J129" s="10" t="str">
        <f>"452229198306085410"</f>
        <v>452229198306085410</v>
      </c>
    </row>
    <row r="130" spans="1:10" ht="18" customHeight="1">
      <c r="A130" s="6">
        <v>127</v>
      </c>
      <c r="B130" s="7" t="s">
        <v>12</v>
      </c>
      <c r="C130" s="11"/>
      <c r="D130" s="11"/>
      <c r="E130" s="11"/>
      <c r="F130" s="11"/>
      <c r="G130" s="10" t="s">
        <v>207</v>
      </c>
      <c r="H130" s="10" t="s">
        <v>17</v>
      </c>
      <c r="I130" s="10" t="s">
        <v>20</v>
      </c>
      <c r="J130" s="10" t="str">
        <f>"450224198605172625"</f>
        <v>450224198605172625</v>
      </c>
    </row>
    <row r="131" spans="1:10" ht="18" customHeight="1">
      <c r="A131" s="6">
        <v>128</v>
      </c>
      <c r="B131" s="7" t="s">
        <v>12</v>
      </c>
      <c r="C131" s="11"/>
      <c r="D131" s="11"/>
      <c r="E131" s="11"/>
      <c r="F131" s="11"/>
      <c r="G131" s="10" t="s">
        <v>208</v>
      </c>
      <c r="H131" s="10" t="s">
        <v>17</v>
      </c>
      <c r="I131" s="10" t="s">
        <v>20</v>
      </c>
      <c r="J131" s="10" t="str">
        <f>"452229198405301027"</f>
        <v>452229198405301027</v>
      </c>
    </row>
    <row r="132" spans="1:10" ht="18" customHeight="1">
      <c r="A132" s="6">
        <v>129</v>
      </c>
      <c r="B132" s="7" t="s">
        <v>12</v>
      </c>
      <c r="C132" s="11"/>
      <c r="D132" s="11"/>
      <c r="E132" s="11"/>
      <c r="F132" s="11"/>
      <c r="G132" s="10" t="s">
        <v>209</v>
      </c>
      <c r="H132" s="10" t="s">
        <v>17</v>
      </c>
      <c r="I132" s="10" t="s">
        <v>20</v>
      </c>
      <c r="J132" s="10" t="str">
        <f>"45022219831120342X"</f>
        <v>45022219831120342X</v>
      </c>
    </row>
    <row r="133" spans="1:10" ht="18" customHeight="1">
      <c r="A133" s="6">
        <v>130</v>
      </c>
      <c r="B133" s="7" t="s">
        <v>12</v>
      </c>
      <c r="C133" s="11"/>
      <c r="D133" s="11"/>
      <c r="E133" s="11"/>
      <c r="F133" s="11"/>
      <c r="G133" s="10" t="s">
        <v>210</v>
      </c>
      <c r="H133" s="10" t="s">
        <v>17</v>
      </c>
      <c r="I133" s="10" t="s">
        <v>20</v>
      </c>
      <c r="J133" s="10" t="str">
        <f>"452226198004206046"</f>
        <v>452226198004206046</v>
      </c>
    </row>
    <row r="134" spans="1:10" ht="18" customHeight="1">
      <c r="A134" s="6">
        <v>131</v>
      </c>
      <c r="B134" s="7" t="s">
        <v>12</v>
      </c>
      <c r="C134" s="11"/>
      <c r="D134" s="8" t="s">
        <v>14</v>
      </c>
      <c r="E134" s="8" t="s">
        <v>211</v>
      </c>
      <c r="F134" s="8">
        <v>1</v>
      </c>
      <c r="G134" s="10" t="s">
        <v>212</v>
      </c>
      <c r="H134" s="10" t="s">
        <v>17</v>
      </c>
      <c r="I134" s="10" t="s">
        <v>18</v>
      </c>
      <c r="J134" s="10" t="str">
        <f>"450211197911260547"</f>
        <v>450211197911260547</v>
      </c>
    </row>
    <row r="135" spans="1:10" ht="18" customHeight="1">
      <c r="A135" s="6">
        <v>132</v>
      </c>
      <c r="B135" s="7" t="s">
        <v>12</v>
      </c>
      <c r="C135" s="11"/>
      <c r="D135" s="11"/>
      <c r="E135" s="11"/>
      <c r="F135" s="11"/>
      <c r="G135" s="10" t="s">
        <v>213</v>
      </c>
      <c r="H135" s="10" t="s">
        <v>17</v>
      </c>
      <c r="I135" s="10" t="s">
        <v>20</v>
      </c>
      <c r="J135" s="10" t="str">
        <f>"450222198912103424"</f>
        <v>450222198912103424</v>
      </c>
    </row>
    <row r="136" spans="1:10" ht="18" customHeight="1">
      <c r="A136" s="6">
        <v>133</v>
      </c>
      <c r="B136" s="7" t="s">
        <v>12</v>
      </c>
      <c r="C136" s="12"/>
      <c r="D136" s="12"/>
      <c r="E136" s="12"/>
      <c r="F136" s="12"/>
      <c r="G136" s="10" t="s">
        <v>214</v>
      </c>
      <c r="H136" s="10" t="s">
        <v>17</v>
      </c>
      <c r="I136" s="10" t="s">
        <v>20</v>
      </c>
      <c r="J136" s="10" t="str">
        <f>"45222919940527342x"</f>
        <v>45222919940527342x</v>
      </c>
    </row>
    <row r="137" spans="1:10" ht="18" customHeight="1">
      <c r="A137" s="6">
        <v>134</v>
      </c>
      <c r="B137" s="7" t="s">
        <v>12</v>
      </c>
      <c r="C137" s="8" t="s">
        <v>215</v>
      </c>
      <c r="D137" s="8" t="s">
        <v>67</v>
      </c>
      <c r="E137" s="8" t="s">
        <v>216</v>
      </c>
      <c r="F137" s="8">
        <v>1</v>
      </c>
      <c r="G137" s="10" t="s">
        <v>217</v>
      </c>
      <c r="H137" s="10" t="s">
        <v>30</v>
      </c>
      <c r="I137" s="10" t="s">
        <v>99</v>
      </c>
      <c r="J137" s="10" t="str">
        <f>"452229199312165817"</f>
        <v>452229199312165817</v>
      </c>
    </row>
    <row r="138" spans="1:10" ht="18" customHeight="1">
      <c r="A138" s="6">
        <v>135</v>
      </c>
      <c r="B138" s="7" t="s">
        <v>12</v>
      </c>
      <c r="C138" s="11"/>
      <c r="D138" s="8" t="s">
        <v>14</v>
      </c>
      <c r="E138" s="8" t="s">
        <v>218</v>
      </c>
      <c r="F138" s="8">
        <v>2</v>
      </c>
      <c r="G138" s="10" t="s">
        <v>219</v>
      </c>
      <c r="H138" s="10" t="s">
        <v>17</v>
      </c>
      <c r="I138" s="10" t="s">
        <v>44</v>
      </c>
      <c r="J138" s="10" t="str">
        <f>"452229198410015869"</f>
        <v>452229198410015869</v>
      </c>
    </row>
    <row r="139" spans="1:10" ht="18" customHeight="1">
      <c r="A139" s="6">
        <v>136</v>
      </c>
      <c r="B139" s="7" t="s">
        <v>12</v>
      </c>
      <c r="C139" s="12"/>
      <c r="D139" s="12"/>
      <c r="E139" s="12"/>
      <c r="F139" s="12"/>
      <c r="G139" s="10" t="s">
        <v>220</v>
      </c>
      <c r="H139" s="10" t="s">
        <v>17</v>
      </c>
      <c r="I139" s="10" t="s">
        <v>20</v>
      </c>
      <c r="J139" s="10" t="str">
        <f>"450222198605202422"</f>
        <v>450222198605202422</v>
      </c>
    </row>
    <row r="140" spans="1:10" ht="18" customHeight="1">
      <c r="A140" s="6">
        <v>137</v>
      </c>
      <c r="B140" s="7" t="s">
        <v>12</v>
      </c>
      <c r="C140" s="8" t="s">
        <v>221</v>
      </c>
      <c r="D140" s="10" t="s">
        <v>138</v>
      </c>
      <c r="E140" s="10" t="s">
        <v>222</v>
      </c>
      <c r="F140" s="10">
        <v>1</v>
      </c>
      <c r="G140" s="10" t="s">
        <v>223</v>
      </c>
      <c r="H140" s="10" t="s">
        <v>30</v>
      </c>
      <c r="I140" s="10" t="s">
        <v>44</v>
      </c>
      <c r="J140" s="10" t="str">
        <f>"452229198505126115"</f>
        <v>452229198505126115</v>
      </c>
    </row>
    <row r="141" spans="1:10" ht="18" customHeight="1">
      <c r="A141" s="6">
        <v>138</v>
      </c>
      <c r="B141" s="7" t="s">
        <v>12</v>
      </c>
      <c r="C141" s="11"/>
      <c r="D141" s="8" t="s">
        <v>224</v>
      </c>
      <c r="E141" s="8" t="s">
        <v>225</v>
      </c>
      <c r="F141" s="8">
        <v>1</v>
      </c>
      <c r="G141" s="10" t="s">
        <v>226</v>
      </c>
      <c r="H141" s="10" t="s">
        <v>30</v>
      </c>
      <c r="I141" s="10" t="s">
        <v>70</v>
      </c>
      <c r="J141" s="10" t="str">
        <f>"522631198808140039"</f>
        <v>522631198808140039</v>
      </c>
    </row>
    <row r="142" spans="1:10" ht="18" customHeight="1">
      <c r="A142" s="6">
        <v>139</v>
      </c>
      <c r="B142" s="7" t="s">
        <v>12</v>
      </c>
      <c r="C142" s="8" t="s">
        <v>227</v>
      </c>
      <c r="D142" s="8" t="s">
        <v>26</v>
      </c>
      <c r="E142" s="8" t="s">
        <v>228</v>
      </c>
      <c r="F142" s="8">
        <v>2</v>
      </c>
      <c r="G142" s="10" t="s">
        <v>229</v>
      </c>
      <c r="H142" s="10" t="s">
        <v>30</v>
      </c>
      <c r="I142" s="10" t="s">
        <v>44</v>
      </c>
      <c r="J142" s="10" t="str">
        <f>"45222919910224711X"</f>
        <v>45222919910224711X</v>
      </c>
    </row>
    <row r="143" spans="1:10" ht="18" customHeight="1">
      <c r="A143" s="6">
        <v>140</v>
      </c>
      <c r="B143" s="7" t="s">
        <v>12</v>
      </c>
      <c r="C143" s="11"/>
      <c r="D143" s="11"/>
      <c r="E143" s="11"/>
      <c r="F143" s="11"/>
      <c r="G143" s="10" t="s">
        <v>230</v>
      </c>
      <c r="H143" s="10" t="s">
        <v>17</v>
      </c>
      <c r="I143" s="10" t="s">
        <v>90</v>
      </c>
      <c r="J143" s="10" t="str">
        <f>"452229199306151021"</f>
        <v>452229199306151021</v>
      </c>
    </row>
    <row r="144" spans="1:10" ht="18" customHeight="1">
      <c r="A144" s="6">
        <v>141</v>
      </c>
      <c r="B144" s="7" t="s">
        <v>12</v>
      </c>
      <c r="C144" s="11"/>
      <c r="D144" s="11"/>
      <c r="E144" s="11"/>
      <c r="F144" s="11"/>
      <c r="G144" s="10" t="s">
        <v>231</v>
      </c>
      <c r="H144" s="10" t="s">
        <v>30</v>
      </c>
      <c r="I144" s="10" t="s">
        <v>18</v>
      </c>
      <c r="J144" s="10" t="str">
        <f>"452229199407044217"</f>
        <v>452229199407044217</v>
      </c>
    </row>
    <row r="145" spans="1:10" ht="18" customHeight="1">
      <c r="A145" s="6">
        <v>142</v>
      </c>
      <c r="B145" s="7" t="s">
        <v>12</v>
      </c>
      <c r="C145" s="11"/>
      <c r="D145" s="11"/>
      <c r="E145" s="11"/>
      <c r="F145" s="11"/>
      <c r="G145" s="10" t="s">
        <v>232</v>
      </c>
      <c r="H145" s="10" t="s">
        <v>17</v>
      </c>
      <c r="I145" s="10" t="s">
        <v>44</v>
      </c>
      <c r="J145" s="10" t="str">
        <f>"522229199509081025"</f>
        <v>522229199509081025</v>
      </c>
    </row>
    <row r="146" spans="1:10" ht="18" customHeight="1">
      <c r="A146" s="6">
        <v>143</v>
      </c>
      <c r="B146" s="7" t="s">
        <v>12</v>
      </c>
      <c r="C146" s="11"/>
      <c r="D146" s="11"/>
      <c r="E146" s="11"/>
      <c r="F146" s="11"/>
      <c r="G146" s="10" t="s">
        <v>233</v>
      </c>
      <c r="H146" s="10" t="s">
        <v>17</v>
      </c>
      <c r="I146" s="10" t="s">
        <v>157</v>
      </c>
      <c r="J146" s="10" t="str">
        <f>"522422199509026663"</f>
        <v>522422199509026663</v>
      </c>
    </row>
    <row r="147" spans="1:10" ht="18" customHeight="1">
      <c r="A147" s="6">
        <v>144</v>
      </c>
      <c r="B147" s="7" t="s">
        <v>12</v>
      </c>
      <c r="C147" s="11"/>
      <c r="D147" s="11"/>
      <c r="E147" s="11"/>
      <c r="F147" s="11"/>
      <c r="G147" s="10" t="s">
        <v>234</v>
      </c>
      <c r="H147" s="10" t="s">
        <v>30</v>
      </c>
      <c r="I147" s="10" t="s">
        <v>18</v>
      </c>
      <c r="J147" s="10" t="str">
        <f>"450821198910070899"</f>
        <v>450821198910070899</v>
      </c>
    </row>
    <row r="148" spans="1:10" ht="18" customHeight="1">
      <c r="A148" s="6">
        <v>145</v>
      </c>
      <c r="B148" s="7" t="s">
        <v>12</v>
      </c>
      <c r="C148" s="11"/>
      <c r="D148" s="11"/>
      <c r="E148" s="11"/>
      <c r="F148" s="11"/>
      <c r="G148" s="10" t="s">
        <v>235</v>
      </c>
      <c r="H148" s="10" t="s">
        <v>17</v>
      </c>
      <c r="I148" s="10" t="s">
        <v>44</v>
      </c>
      <c r="J148" s="10" t="str">
        <f>"45222919870124512X"</f>
        <v>45222919870124512X</v>
      </c>
    </row>
    <row r="149" spans="1:10" ht="18" customHeight="1">
      <c r="A149" s="6">
        <v>146</v>
      </c>
      <c r="B149" s="7" t="s">
        <v>12</v>
      </c>
      <c r="C149" s="11"/>
      <c r="D149" s="11"/>
      <c r="E149" s="11"/>
      <c r="F149" s="11"/>
      <c r="G149" s="10" t="s">
        <v>236</v>
      </c>
      <c r="H149" s="10" t="s">
        <v>17</v>
      </c>
      <c r="I149" s="10" t="s">
        <v>18</v>
      </c>
      <c r="J149" s="10" t="str">
        <f>"450981199204013025"</f>
        <v>450981199204013025</v>
      </c>
    </row>
    <row r="150" spans="1:10" ht="18" customHeight="1">
      <c r="A150" s="6">
        <v>147</v>
      </c>
      <c r="B150" s="7" t="s">
        <v>12</v>
      </c>
      <c r="C150" s="11"/>
      <c r="D150" s="11"/>
      <c r="E150" s="11"/>
      <c r="F150" s="11"/>
      <c r="G150" s="10" t="s">
        <v>237</v>
      </c>
      <c r="H150" s="10" t="s">
        <v>17</v>
      </c>
      <c r="I150" s="10" t="s">
        <v>44</v>
      </c>
      <c r="J150" s="10" t="str">
        <f>"452229199509106423"</f>
        <v>452229199509106423</v>
      </c>
    </row>
    <row r="151" spans="1:10" ht="18" customHeight="1">
      <c r="A151" s="6">
        <v>148</v>
      </c>
      <c r="B151" s="7" t="s">
        <v>12</v>
      </c>
      <c r="C151" s="11"/>
      <c r="D151" s="8" t="s">
        <v>31</v>
      </c>
      <c r="E151" s="8" t="s">
        <v>238</v>
      </c>
      <c r="F151" s="8">
        <v>2</v>
      </c>
      <c r="G151" s="10" t="s">
        <v>239</v>
      </c>
      <c r="H151" s="10" t="s">
        <v>30</v>
      </c>
      <c r="I151" s="10" t="s">
        <v>44</v>
      </c>
      <c r="J151" s="10" t="str">
        <f>"452229198908187115"</f>
        <v>452229198908187115</v>
      </c>
    </row>
    <row r="152" spans="1:10" ht="18" customHeight="1">
      <c r="A152" s="6">
        <v>149</v>
      </c>
      <c r="B152" s="7" t="s">
        <v>12</v>
      </c>
      <c r="C152" s="11"/>
      <c r="D152" s="11"/>
      <c r="E152" s="11"/>
      <c r="F152" s="11"/>
      <c r="G152" s="10" t="s">
        <v>240</v>
      </c>
      <c r="H152" s="10" t="s">
        <v>30</v>
      </c>
      <c r="I152" s="10" t="s">
        <v>70</v>
      </c>
      <c r="J152" s="10" t="str">
        <f>"45222919851208673x"</f>
        <v>45222919851208673x</v>
      </c>
    </row>
    <row r="153" spans="1:10" ht="18" customHeight="1">
      <c r="A153" s="6">
        <v>150</v>
      </c>
      <c r="B153" s="7" t="s">
        <v>12</v>
      </c>
      <c r="C153" s="11"/>
      <c r="D153" s="11"/>
      <c r="E153" s="11"/>
      <c r="F153" s="11"/>
      <c r="G153" s="10" t="s">
        <v>241</v>
      </c>
      <c r="H153" s="10" t="s">
        <v>30</v>
      </c>
      <c r="I153" s="10" t="s">
        <v>44</v>
      </c>
      <c r="J153" s="10" t="str">
        <f>"452229198110076117"</f>
        <v>452229198110076117</v>
      </c>
    </row>
    <row r="154" spans="1:10" ht="18" customHeight="1">
      <c r="A154" s="6">
        <v>151</v>
      </c>
      <c r="B154" s="7" t="s">
        <v>12</v>
      </c>
      <c r="C154" s="11"/>
      <c r="D154" s="11"/>
      <c r="E154" s="11"/>
      <c r="F154" s="11"/>
      <c r="G154" s="10" t="s">
        <v>242</v>
      </c>
      <c r="H154" s="10" t="s">
        <v>30</v>
      </c>
      <c r="I154" s="10" t="s">
        <v>20</v>
      </c>
      <c r="J154" s="10" t="str">
        <f>"452223199204205019"</f>
        <v>452223199204205019</v>
      </c>
    </row>
    <row r="155" spans="1:10" ht="18" customHeight="1">
      <c r="A155" s="6">
        <v>152</v>
      </c>
      <c r="B155" s="7" t="s">
        <v>12</v>
      </c>
      <c r="C155" s="11"/>
      <c r="D155" s="11"/>
      <c r="E155" s="11"/>
      <c r="F155" s="11"/>
      <c r="G155" s="10" t="s">
        <v>243</v>
      </c>
      <c r="H155" s="10" t="s">
        <v>17</v>
      </c>
      <c r="I155" s="10" t="s">
        <v>44</v>
      </c>
      <c r="J155" s="10" t="str">
        <f>"452229199412065143"</f>
        <v>452229199412065143</v>
      </c>
    </row>
    <row r="156" spans="1:10" ht="18" customHeight="1">
      <c r="A156" s="6">
        <v>153</v>
      </c>
      <c r="B156" s="7" t="s">
        <v>12</v>
      </c>
      <c r="C156" s="11"/>
      <c r="D156" s="11"/>
      <c r="E156" s="11"/>
      <c r="F156" s="11"/>
      <c r="G156" s="10" t="s">
        <v>244</v>
      </c>
      <c r="H156" s="10" t="s">
        <v>30</v>
      </c>
      <c r="I156" s="10" t="s">
        <v>44</v>
      </c>
      <c r="J156" s="10" t="str">
        <f>"452229199304146413"</f>
        <v>452229199304146413</v>
      </c>
    </row>
    <row r="157" spans="1:10" ht="18" customHeight="1">
      <c r="A157" s="6">
        <v>154</v>
      </c>
      <c r="B157" s="7" t="s">
        <v>12</v>
      </c>
      <c r="C157" s="8" t="s">
        <v>245</v>
      </c>
      <c r="D157" s="8" t="s">
        <v>26</v>
      </c>
      <c r="E157" s="8" t="s">
        <v>246</v>
      </c>
      <c r="F157" s="8">
        <v>2</v>
      </c>
      <c r="G157" s="10" t="s">
        <v>247</v>
      </c>
      <c r="H157" s="10" t="s">
        <v>17</v>
      </c>
      <c r="I157" s="10" t="s">
        <v>20</v>
      </c>
      <c r="J157" s="10" t="str">
        <f>"452231199105044520"</f>
        <v>452231199105044520</v>
      </c>
    </row>
    <row r="158" spans="1:10" ht="18" customHeight="1">
      <c r="A158" s="6">
        <v>155</v>
      </c>
      <c r="B158" s="7" t="s">
        <v>12</v>
      </c>
      <c r="C158" s="11"/>
      <c r="D158" s="11"/>
      <c r="E158" s="11"/>
      <c r="F158" s="11"/>
      <c r="G158" s="10" t="s">
        <v>248</v>
      </c>
      <c r="H158" s="10" t="s">
        <v>30</v>
      </c>
      <c r="I158" s="10" t="s">
        <v>44</v>
      </c>
      <c r="J158" s="10" t="str">
        <f>"452229198408266714"</f>
        <v>452229198408266714</v>
      </c>
    </row>
    <row r="159" spans="1:10" ht="18" customHeight="1">
      <c r="A159" s="6">
        <v>156</v>
      </c>
      <c r="B159" s="7" t="s">
        <v>12</v>
      </c>
      <c r="C159" s="11"/>
      <c r="D159" s="11"/>
      <c r="E159" s="11"/>
      <c r="F159" s="11"/>
      <c r="G159" s="10" t="s">
        <v>249</v>
      </c>
      <c r="H159" s="10" t="s">
        <v>30</v>
      </c>
      <c r="I159" s="10" t="s">
        <v>18</v>
      </c>
      <c r="J159" s="10" t="str">
        <f>"522129199507204516"</f>
        <v>522129199507204516</v>
      </c>
    </row>
    <row r="160" spans="1:10" ht="18" customHeight="1">
      <c r="A160" s="6">
        <v>157</v>
      </c>
      <c r="B160" s="7" t="s">
        <v>12</v>
      </c>
      <c r="C160" s="11"/>
      <c r="D160" s="11"/>
      <c r="E160" s="11"/>
      <c r="F160" s="11"/>
      <c r="G160" s="10" t="s">
        <v>250</v>
      </c>
      <c r="H160" s="10" t="s">
        <v>17</v>
      </c>
      <c r="I160" s="10" t="s">
        <v>44</v>
      </c>
      <c r="J160" s="10" t="str">
        <f>"452229198011096729"</f>
        <v>452229198011096729</v>
      </c>
    </row>
    <row r="161" spans="1:10" ht="18" customHeight="1">
      <c r="A161" s="6">
        <v>158</v>
      </c>
      <c r="B161" s="7" t="s">
        <v>12</v>
      </c>
      <c r="C161" s="11"/>
      <c r="D161" s="11"/>
      <c r="E161" s="11"/>
      <c r="F161" s="11"/>
      <c r="G161" s="10" t="s">
        <v>251</v>
      </c>
      <c r="H161" s="10" t="s">
        <v>17</v>
      </c>
      <c r="I161" s="10" t="s">
        <v>44</v>
      </c>
      <c r="J161" s="10" t="str">
        <f>"452229199606156721"</f>
        <v>452229199606156721</v>
      </c>
    </row>
    <row r="162" spans="1:10" ht="18" customHeight="1">
      <c r="A162" s="6">
        <v>159</v>
      </c>
      <c r="B162" s="7" t="s">
        <v>12</v>
      </c>
      <c r="C162" s="11"/>
      <c r="D162" s="11"/>
      <c r="E162" s="11"/>
      <c r="F162" s="11"/>
      <c r="G162" s="10" t="s">
        <v>252</v>
      </c>
      <c r="H162" s="10" t="s">
        <v>17</v>
      </c>
      <c r="I162" s="10" t="s">
        <v>70</v>
      </c>
      <c r="J162" s="10" t="str">
        <f>"450225198212066721"</f>
        <v>450225198212066721</v>
      </c>
    </row>
    <row r="163" spans="1:10" ht="18" customHeight="1">
      <c r="A163" s="6">
        <v>160</v>
      </c>
      <c r="B163" s="7" t="s">
        <v>12</v>
      </c>
      <c r="C163" s="11"/>
      <c r="D163" s="8" t="s">
        <v>31</v>
      </c>
      <c r="E163" s="8" t="s">
        <v>253</v>
      </c>
      <c r="F163" s="8">
        <v>2</v>
      </c>
      <c r="G163" s="10" t="s">
        <v>254</v>
      </c>
      <c r="H163" s="10" t="s">
        <v>17</v>
      </c>
      <c r="I163" s="10" t="s">
        <v>70</v>
      </c>
      <c r="J163" s="10" t="str">
        <f>"452229199702276723"</f>
        <v>452229199702276723</v>
      </c>
    </row>
    <row r="164" spans="1:10" ht="18" customHeight="1">
      <c r="A164" s="6">
        <v>161</v>
      </c>
      <c r="B164" s="7" t="s">
        <v>12</v>
      </c>
      <c r="C164" s="11"/>
      <c r="D164" s="11"/>
      <c r="E164" s="11"/>
      <c r="F164" s="11"/>
      <c r="G164" s="10" t="s">
        <v>255</v>
      </c>
      <c r="H164" s="10" t="s">
        <v>17</v>
      </c>
      <c r="I164" s="10" t="s">
        <v>44</v>
      </c>
      <c r="J164" s="10" t="str">
        <f>"45222919940213482X"</f>
        <v>45222919940213482X</v>
      </c>
    </row>
    <row r="165" spans="1:10" ht="18" customHeight="1">
      <c r="A165" s="6">
        <v>162</v>
      </c>
      <c r="B165" s="7" t="s">
        <v>12</v>
      </c>
      <c r="C165" s="11"/>
      <c r="D165" s="11"/>
      <c r="E165" s="11"/>
      <c r="F165" s="11"/>
      <c r="G165" s="10" t="s">
        <v>256</v>
      </c>
      <c r="H165" s="10" t="s">
        <v>30</v>
      </c>
      <c r="I165" s="10" t="s">
        <v>44</v>
      </c>
      <c r="J165" s="10" t="str">
        <f>"450225199005026713"</f>
        <v>450225199005026713</v>
      </c>
    </row>
    <row r="166" spans="1:10" ht="18" customHeight="1">
      <c r="A166" s="6">
        <v>163</v>
      </c>
      <c r="B166" s="7" t="s">
        <v>12</v>
      </c>
      <c r="C166" s="11"/>
      <c r="D166" s="11"/>
      <c r="E166" s="11"/>
      <c r="F166" s="11"/>
      <c r="G166" s="10" t="s">
        <v>257</v>
      </c>
      <c r="H166" s="10" t="s">
        <v>17</v>
      </c>
      <c r="I166" s="10" t="s">
        <v>44</v>
      </c>
      <c r="J166" s="10" t="str">
        <f>"450225198801125128"</f>
        <v>450225198801125128</v>
      </c>
    </row>
    <row r="167" spans="1:10" ht="18" customHeight="1">
      <c r="A167" s="6">
        <v>164</v>
      </c>
      <c r="B167" s="7" t="s">
        <v>12</v>
      </c>
      <c r="C167" s="11"/>
      <c r="D167" s="11"/>
      <c r="E167" s="11"/>
      <c r="F167" s="11"/>
      <c r="G167" s="10" t="s">
        <v>258</v>
      </c>
      <c r="H167" s="10" t="s">
        <v>17</v>
      </c>
      <c r="I167" s="10" t="s">
        <v>18</v>
      </c>
      <c r="J167" s="10" t="str">
        <f>"452229198606080021"</f>
        <v>452229198606080021</v>
      </c>
    </row>
    <row r="168" spans="1:10" ht="18" customHeight="1">
      <c r="A168" s="6">
        <v>165</v>
      </c>
      <c r="B168" s="7" t="s">
        <v>12</v>
      </c>
      <c r="C168" s="11"/>
      <c r="D168" s="11"/>
      <c r="E168" s="11"/>
      <c r="F168" s="11"/>
      <c r="G168" s="10" t="s">
        <v>259</v>
      </c>
      <c r="H168" s="10" t="s">
        <v>17</v>
      </c>
      <c r="I168" s="10" t="s">
        <v>44</v>
      </c>
      <c r="J168" s="10" t="str">
        <f>"452229198709016743"</f>
        <v>452229198709016743</v>
      </c>
    </row>
    <row r="169" spans="1:10" ht="18" customHeight="1">
      <c r="A169" s="6">
        <v>166</v>
      </c>
      <c r="B169" s="7" t="s">
        <v>12</v>
      </c>
      <c r="C169" s="11"/>
      <c r="D169" s="8" t="s">
        <v>138</v>
      </c>
      <c r="E169" s="8" t="s">
        <v>260</v>
      </c>
      <c r="F169" s="8">
        <v>1</v>
      </c>
      <c r="G169" s="10" t="s">
        <v>261</v>
      </c>
      <c r="H169" s="10" t="s">
        <v>30</v>
      </c>
      <c r="I169" s="10" t="s">
        <v>70</v>
      </c>
      <c r="J169" s="10" t="str">
        <f>"452229199705015115"</f>
        <v>452229199705015115</v>
      </c>
    </row>
    <row r="170" spans="1:10" ht="18" customHeight="1">
      <c r="A170" s="6">
        <v>167</v>
      </c>
      <c r="B170" s="7" t="s">
        <v>12</v>
      </c>
      <c r="C170" s="12"/>
      <c r="D170" s="12"/>
      <c r="E170" s="12"/>
      <c r="F170" s="12"/>
      <c r="G170" s="10" t="s">
        <v>262</v>
      </c>
      <c r="H170" s="10" t="s">
        <v>30</v>
      </c>
      <c r="I170" s="10" t="s">
        <v>18</v>
      </c>
      <c r="J170" s="10" t="str">
        <f>"51342219950728051x"</f>
        <v>51342219950728051x</v>
      </c>
    </row>
    <row r="171" spans="1:10" ht="18" customHeight="1">
      <c r="A171" s="6">
        <v>168</v>
      </c>
      <c r="B171" s="7" t="s">
        <v>12</v>
      </c>
      <c r="C171" s="8" t="s">
        <v>263</v>
      </c>
      <c r="D171" s="8" t="s">
        <v>26</v>
      </c>
      <c r="E171" s="8" t="s">
        <v>264</v>
      </c>
      <c r="F171" s="8">
        <v>1</v>
      </c>
      <c r="G171" s="10" t="s">
        <v>265</v>
      </c>
      <c r="H171" s="10" t="s">
        <v>17</v>
      </c>
      <c r="I171" s="10" t="s">
        <v>44</v>
      </c>
      <c r="J171" s="10" t="str">
        <f>"452229199709235123"</f>
        <v>452229199709235123</v>
      </c>
    </row>
    <row r="172" spans="1:10" ht="18" customHeight="1">
      <c r="A172" s="6">
        <v>169</v>
      </c>
      <c r="B172" s="7" t="s">
        <v>12</v>
      </c>
      <c r="C172" s="11"/>
      <c r="D172" s="11"/>
      <c r="E172" s="11"/>
      <c r="F172" s="11"/>
      <c r="G172" s="10" t="s">
        <v>266</v>
      </c>
      <c r="H172" s="10" t="s">
        <v>30</v>
      </c>
      <c r="I172" s="10" t="s">
        <v>44</v>
      </c>
      <c r="J172" s="10" t="str">
        <f>"450225199709185114"</f>
        <v>450225199709185114</v>
      </c>
    </row>
    <row r="173" spans="1:10" ht="18" customHeight="1">
      <c r="A173" s="6">
        <v>170</v>
      </c>
      <c r="B173" s="7" t="s">
        <v>12</v>
      </c>
      <c r="C173" s="11"/>
      <c r="D173" s="12"/>
      <c r="E173" s="12"/>
      <c r="F173" s="12"/>
      <c r="G173" s="10" t="s">
        <v>267</v>
      </c>
      <c r="H173" s="10" t="s">
        <v>17</v>
      </c>
      <c r="I173" s="10" t="s">
        <v>44</v>
      </c>
      <c r="J173" s="10" t="str">
        <f>"452229199512075162"</f>
        <v>452229199512075162</v>
      </c>
    </row>
    <row r="174" spans="1:10" ht="18" customHeight="1">
      <c r="A174" s="6">
        <v>171</v>
      </c>
      <c r="B174" s="7" t="s">
        <v>12</v>
      </c>
      <c r="C174" s="12"/>
      <c r="D174" s="10" t="s">
        <v>67</v>
      </c>
      <c r="E174" s="10" t="s">
        <v>268</v>
      </c>
      <c r="F174" s="10">
        <v>1</v>
      </c>
      <c r="G174" s="10" t="s">
        <v>269</v>
      </c>
      <c r="H174" s="10" t="s">
        <v>17</v>
      </c>
      <c r="I174" s="10" t="s">
        <v>44</v>
      </c>
      <c r="J174" s="10" t="str">
        <f>"452229198911187124"</f>
        <v>452229198911187124</v>
      </c>
    </row>
    <row r="176" ht="13.5">
      <c r="F176" s="15">
        <f>SUM(F4:F174)</f>
        <v>63</v>
      </c>
    </row>
  </sheetData>
  <sheetProtection/>
  <mergeCells count="103">
    <mergeCell ref="A1:J1"/>
    <mergeCell ref="A2:J2"/>
    <mergeCell ref="C4:C7"/>
    <mergeCell ref="C8:C11"/>
    <mergeCell ref="C12:C14"/>
    <mergeCell ref="C15:C17"/>
    <mergeCell ref="C18:C20"/>
    <mergeCell ref="C21:C23"/>
    <mergeCell ref="C24:C42"/>
    <mergeCell ref="C43:C60"/>
    <mergeCell ref="C61:C68"/>
    <mergeCell ref="C69:C77"/>
    <mergeCell ref="C78:C82"/>
    <mergeCell ref="C83:C101"/>
    <mergeCell ref="C102:C103"/>
    <mergeCell ref="C104:C120"/>
    <mergeCell ref="C121:C136"/>
    <mergeCell ref="C137:C139"/>
    <mergeCell ref="C140:C141"/>
    <mergeCell ref="C142:C156"/>
    <mergeCell ref="C157:C170"/>
    <mergeCell ref="C171:C174"/>
    <mergeCell ref="D4:D5"/>
    <mergeCell ref="D6:D7"/>
    <mergeCell ref="D8:D9"/>
    <mergeCell ref="D18:D19"/>
    <mergeCell ref="D21:D23"/>
    <mergeCell ref="D24:D26"/>
    <mergeCell ref="D27:D42"/>
    <mergeCell ref="D43:D56"/>
    <mergeCell ref="D57:D60"/>
    <mergeCell ref="D61:D63"/>
    <mergeCell ref="D64:D68"/>
    <mergeCell ref="D70:D73"/>
    <mergeCell ref="D74:D76"/>
    <mergeCell ref="D79:D82"/>
    <mergeCell ref="D83:D93"/>
    <mergeCell ref="D94:D101"/>
    <mergeCell ref="D104:D111"/>
    <mergeCell ref="D112:D120"/>
    <mergeCell ref="D121:D133"/>
    <mergeCell ref="D134:D136"/>
    <mergeCell ref="D138:D139"/>
    <mergeCell ref="D142:D150"/>
    <mergeCell ref="D151:D156"/>
    <mergeCell ref="D157:D162"/>
    <mergeCell ref="D163:D168"/>
    <mergeCell ref="D169:D170"/>
    <mergeCell ref="D171:D173"/>
    <mergeCell ref="E4:E5"/>
    <mergeCell ref="E6:E7"/>
    <mergeCell ref="E8:E9"/>
    <mergeCell ref="E18:E19"/>
    <mergeCell ref="E21:E23"/>
    <mergeCell ref="E24:E26"/>
    <mergeCell ref="E27:E42"/>
    <mergeCell ref="E43:E56"/>
    <mergeCell ref="E57:E60"/>
    <mergeCell ref="E61:E63"/>
    <mergeCell ref="E64:E68"/>
    <mergeCell ref="E70:E73"/>
    <mergeCell ref="E74:E76"/>
    <mergeCell ref="E79:E82"/>
    <mergeCell ref="E83:E93"/>
    <mergeCell ref="E94:E101"/>
    <mergeCell ref="E104:E111"/>
    <mergeCell ref="E112:E120"/>
    <mergeCell ref="E121:E133"/>
    <mergeCell ref="E134:E136"/>
    <mergeCell ref="E138:E139"/>
    <mergeCell ref="E142:E150"/>
    <mergeCell ref="E151:E156"/>
    <mergeCell ref="E157:E162"/>
    <mergeCell ref="E163:E168"/>
    <mergeCell ref="E169:E170"/>
    <mergeCell ref="E171:E173"/>
    <mergeCell ref="F4:F5"/>
    <mergeCell ref="F6:F7"/>
    <mergeCell ref="F8:F9"/>
    <mergeCell ref="F18:F19"/>
    <mergeCell ref="F21:F23"/>
    <mergeCell ref="F24:F26"/>
    <mergeCell ref="F27:F42"/>
    <mergeCell ref="F43:F56"/>
    <mergeCell ref="F57:F60"/>
    <mergeCell ref="F61:F63"/>
    <mergeCell ref="F64:F68"/>
    <mergeCell ref="F70:F73"/>
    <mergeCell ref="F74:F76"/>
    <mergeCell ref="F79:F82"/>
    <mergeCell ref="F83:F93"/>
    <mergeCell ref="F94:F101"/>
    <mergeCell ref="F104:F111"/>
    <mergeCell ref="F112:F120"/>
    <mergeCell ref="F121:F133"/>
    <mergeCell ref="F134:F136"/>
    <mergeCell ref="F138:F139"/>
    <mergeCell ref="F142:F150"/>
    <mergeCell ref="F151:F156"/>
    <mergeCell ref="F157:F162"/>
    <mergeCell ref="F163:F168"/>
    <mergeCell ref="F169:F170"/>
    <mergeCell ref="F171:F173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2019-05-27T08:50:32Z</cp:lastPrinted>
  <dcterms:created xsi:type="dcterms:W3CDTF">2006-09-16T00:00:00Z</dcterms:created>
  <dcterms:modified xsi:type="dcterms:W3CDTF">2019-06-14T09:08:13Z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