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卫计" sheetId="1" r:id="rId1"/>
  </sheets>
  <externalReferences>
    <externalReference r:id="rId2"/>
  </externalReferences>
  <definedNames>
    <definedName name="_xlnm._FilterDatabase" localSheetId="0" hidden="1">卫计!$A$2:$K$141</definedName>
    <definedName name="_xlnm.Print_Titles" localSheetId="0">卫计!$1:$2</definedName>
    <definedName name="单">[1]数据库!$A$1:$IV$1</definedName>
  </definedNames>
  <calcPr calcId="144525"/>
</workbook>
</file>

<file path=xl/sharedStrings.xml><?xml version="1.0" encoding="utf-8"?>
<sst xmlns="http://schemas.openxmlformats.org/spreadsheetml/2006/main" count="443" uniqueCount="182">
  <si>
    <t>2019年安乡县卫健系统所属事业单位公开招聘面试成绩及综合成绩排名（第二批）</t>
  </si>
  <si>
    <t>面试签号</t>
  </si>
  <si>
    <t>招聘单位</t>
  </si>
  <si>
    <t>招聘岗位</t>
  </si>
  <si>
    <t>姓名</t>
  </si>
  <si>
    <t>笔试成绩</t>
  </si>
  <si>
    <t>笔试成绩折分(60%)</t>
  </si>
  <si>
    <t>笔试成绩排名</t>
  </si>
  <si>
    <t>面试成绩</t>
  </si>
  <si>
    <t>面试成绩折分(40%)</t>
  </si>
  <si>
    <t>综合成绩</t>
  </si>
  <si>
    <t>综合成绩排名</t>
  </si>
  <si>
    <t>县人民医院</t>
  </si>
  <si>
    <t>内科医生</t>
  </si>
  <si>
    <t>袁波</t>
  </si>
  <si>
    <t>姚松刚</t>
  </si>
  <si>
    <t>黄娟</t>
  </si>
  <si>
    <t>急诊科医生</t>
  </si>
  <si>
    <t>谌安辉</t>
  </si>
  <si>
    <t>刘伟</t>
  </si>
  <si>
    <t>肿瘤科医生</t>
  </si>
  <si>
    <t>黄立</t>
  </si>
  <si>
    <t>熊亮</t>
  </si>
  <si>
    <t>卢勇</t>
  </si>
  <si>
    <t>心电图医生</t>
  </si>
  <si>
    <t>肖靖慧</t>
  </si>
  <si>
    <t>儿科医生</t>
  </si>
  <si>
    <t>陈艳梅</t>
  </si>
  <si>
    <t>任婷</t>
  </si>
  <si>
    <t>外科医生</t>
  </si>
  <si>
    <t>张友谊</t>
  </si>
  <si>
    <t>杨浩</t>
  </si>
  <si>
    <t>鲁威</t>
  </si>
  <si>
    <t>刘洋</t>
  </si>
  <si>
    <t>郭江超</t>
  </si>
  <si>
    <t>马帆</t>
  </si>
  <si>
    <t>黄城</t>
  </si>
  <si>
    <t>妇产科医生</t>
  </si>
  <si>
    <t>王成林</t>
  </si>
  <si>
    <t>病理科医生</t>
  </si>
  <si>
    <t>万丽</t>
  </si>
  <si>
    <t>耳鼻喉科医生</t>
  </si>
  <si>
    <t>张秀孝</t>
  </si>
  <si>
    <t>曾扬倩</t>
  </si>
  <si>
    <t>B超医生</t>
  </si>
  <si>
    <t>全容</t>
  </si>
  <si>
    <t>凡菲菲</t>
  </si>
  <si>
    <t>肖华</t>
  </si>
  <si>
    <t>麻醉医生</t>
  </si>
  <si>
    <t>姜萌</t>
  </si>
  <si>
    <t>康复治疗技师</t>
  </si>
  <si>
    <t>罗艳</t>
  </si>
  <si>
    <t>缺考</t>
  </si>
  <si>
    <t>王临风</t>
  </si>
  <si>
    <t>检验技师</t>
  </si>
  <si>
    <t>秦娟</t>
  </si>
  <si>
    <t>宋秋生</t>
  </si>
  <si>
    <t>赵振翰</t>
  </si>
  <si>
    <t>中药师</t>
  </si>
  <si>
    <t>周艳</t>
  </si>
  <si>
    <t>放疗技师</t>
  </si>
  <si>
    <t>伍凯</t>
  </si>
  <si>
    <t>祁慧</t>
  </si>
  <si>
    <t>肿瘤物理治疗师</t>
  </si>
  <si>
    <t>彭博</t>
  </si>
  <si>
    <t>护理人员1</t>
  </si>
  <si>
    <t>胡婷</t>
  </si>
  <si>
    <t>胡迪</t>
  </si>
  <si>
    <t>刘艳</t>
  </si>
  <si>
    <t>翟芳莹</t>
  </si>
  <si>
    <t>李颖</t>
  </si>
  <si>
    <t>张航</t>
  </si>
  <si>
    <t>但林</t>
  </si>
  <si>
    <t>蹇静文</t>
  </si>
  <si>
    <t>刘腾娇</t>
  </si>
  <si>
    <t>王智慧</t>
  </si>
  <si>
    <t>龚婷</t>
  </si>
  <si>
    <t>袁丹</t>
  </si>
  <si>
    <t>张可明</t>
  </si>
  <si>
    <t>艾蝶</t>
  </si>
  <si>
    <t>廖琪</t>
  </si>
  <si>
    <t>护理人员2</t>
  </si>
  <si>
    <t>许艳</t>
  </si>
  <si>
    <t>县中医医院</t>
  </si>
  <si>
    <t>临床医师</t>
  </si>
  <si>
    <t>程建国</t>
  </si>
  <si>
    <t>陈青友</t>
  </si>
  <si>
    <t>制剂员</t>
  </si>
  <si>
    <t>曾萍</t>
  </si>
  <si>
    <t>聂阳</t>
  </si>
  <si>
    <t>张艳</t>
  </si>
  <si>
    <t>黄雅琴</t>
  </si>
  <si>
    <t>姚玲</t>
  </si>
  <si>
    <t>夏美凤</t>
  </si>
  <si>
    <t>何洪安</t>
  </si>
  <si>
    <t>王晓丽</t>
  </si>
  <si>
    <t>李丽</t>
  </si>
  <si>
    <t>伍冉</t>
  </si>
  <si>
    <t>潘勇</t>
  </si>
  <si>
    <t>徐美容</t>
  </si>
  <si>
    <t>县妇幼保健计划生育服务中心</t>
  </si>
  <si>
    <t>临床医生</t>
  </si>
  <si>
    <t>曾雅媚</t>
  </si>
  <si>
    <t>刘盼</t>
  </si>
  <si>
    <t>护理人员</t>
  </si>
  <si>
    <t>谭圆</t>
  </si>
  <si>
    <t>彭月娥</t>
  </si>
  <si>
    <t>车芳</t>
  </si>
  <si>
    <t>刘馨蕊</t>
  </si>
  <si>
    <t>涂慧</t>
  </si>
  <si>
    <t>陈静文</t>
  </si>
  <si>
    <t>张曦</t>
  </si>
  <si>
    <t>荣慧</t>
  </si>
  <si>
    <t>刘婉清</t>
  </si>
  <si>
    <t>危棋君</t>
  </si>
  <si>
    <t>吴静</t>
  </si>
  <si>
    <t>刘小艳</t>
  </si>
  <si>
    <t>夏丽丽</t>
  </si>
  <si>
    <t>唐立红</t>
  </si>
  <si>
    <t>刘佳婷</t>
  </si>
  <si>
    <t>吴慧平</t>
  </si>
  <si>
    <t>李云</t>
  </si>
  <si>
    <t>李莉</t>
  </si>
  <si>
    <t>王思仪</t>
  </si>
  <si>
    <t>唐亚运</t>
  </si>
  <si>
    <t>吴秀</t>
  </si>
  <si>
    <t>贺英子</t>
  </si>
  <si>
    <t>罗平</t>
  </si>
  <si>
    <t>县血吸虫病专科医院</t>
  </si>
  <si>
    <t>邱芳</t>
  </si>
  <si>
    <t>钦颖</t>
  </si>
  <si>
    <t>刘春情</t>
  </si>
  <si>
    <t>周敏</t>
  </si>
  <si>
    <t>杨丽萍</t>
  </si>
  <si>
    <t>孔文</t>
  </si>
  <si>
    <t>吴祥</t>
  </si>
  <si>
    <t>刘家倩</t>
  </si>
  <si>
    <t>深柳镇卫生院</t>
  </si>
  <si>
    <t>赵宏煜</t>
  </si>
  <si>
    <t>高腊华</t>
  </si>
  <si>
    <t>药剂人员</t>
  </si>
  <si>
    <t>孙萍</t>
  </si>
  <si>
    <t>夏菲菲</t>
  </si>
  <si>
    <t>乡镇卫生院</t>
  </si>
  <si>
    <t>蔡雄丹</t>
  </si>
  <si>
    <t>王琳</t>
  </si>
  <si>
    <t>钱秋先</t>
  </si>
  <si>
    <t>张超</t>
  </si>
  <si>
    <t>周舟</t>
  </si>
  <si>
    <t>王振</t>
  </si>
  <si>
    <t>程茗敏</t>
  </si>
  <si>
    <t>邱刚</t>
  </si>
  <si>
    <t>喻文兵</t>
  </si>
  <si>
    <t>吴平</t>
  </si>
  <si>
    <t>蹇娟</t>
  </si>
  <si>
    <t>潘玉</t>
  </si>
  <si>
    <t>向雪萍</t>
  </si>
  <si>
    <t>刘欣</t>
  </si>
  <si>
    <t>林铃</t>
  </si>
  <si>
    <t>夏慧</t>
  </si>
  <si>
    <t>余朦</t>
  </si>
  <si>
    <t>曹蓉</t>
  </si>
  <si>
    <t>张慧</t>
  </si>
  <si>
    <t>陈静</t>
  </si>
  <si>
    <t>龚欢</t>
  </si>
  <si>
    <t>罗承泽</t>
  </si>
  <si>
    <t>刘星庭</t>
  </si>
  <si>
    <t>刘琴</t>
  </si>
  <si>
    <t>陈瑶</t>
  </si>
  <si>
    <t>施瑶</t>
  </si>
  <si>
    <t>罗丽</t>
  </si>
  <si>
    <t>张颖</t>
  </si>
  <si>
    <t>潘泓均</t>
  </si>
  <si>
    <t>王敬</t>
  </si>
  <si>
    <t>刘国庆</t>
  </si>
  <si>
    <t>侯招文</t>
  </si>
  <si>
    <t>李媛媛</t>
  </si>
  <si>
    <t>检验人员</t>
  </si>
  <si>
    <t>李方</t>
  </si>
  <si>
    <t>周洲</t>
  </si>
  <si>
    <t>注：卫计系统因改革更名为卫健系统。</t>
  </si>
  <si>
    <t>安乡县事业单位招聘工作领导小组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</si>
</sst>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  <numFmt numFmtId="178" formatCode="0.00_);[Red]\(0.00\)"/>
  </numFmts>
  <fonts count="25">
    <font>
      <sz val="12"/>
      <name val="宋体"/>
      <charset val="134"/>
    </font>
    <font>
      <b/>
      <sz val="11"/>
      <name val="华文仿宋"/>
      <charset val="134"/>
    </font>
    <font>
      <sz val="14"/>
      <name val="华文仿宋"/>
      <charset val="134"/>
    </font>
    <font>
      <sz val="12"/>
      <name val="华文仿宋"/>
      <charset val="134"/>
    </font>
    <font>
      <b/>
      <sz val="14"/>
      <name val="华文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3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23" fillId="9" borderId="3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</xf>
    <xf numFmtId="178" fontId="3" fillId="0" borderId="0" xfId="0" applyNumberFormat="1" applyFont="1" applyAlignment="1" applyProtection="1">
      <alignment horizontal="center" vertical="center" wrapText="1"/>
      <protection locked="0"/>
    </xf>
    <xf numFmtId="178" fontId="3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178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178" fontId="1" fillId="0" borderId="2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177" fontId="3" fillId="2" borderId="2" xfId="0" applyNumberFormat="1" applyFont="1" applyFill="1" applyBorder="1" applyAlignment="1" applyProtection="1">
      <alignment horizontal="center" vertical="center" wrapText="1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178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0" applyNumberFormat="1" applyFont="1" applyBorder="1" applyAlignment="1" applyProtection="1">
      <alignment horizontal="center" vertical="center" wrapText="1"/>
    </xf>
    <xf numFmtId="178" fontId="1" fillId="0" borderId="2" xfId="0" applyNumberFormat="1" applyFont="1" applyBorder="1" applyAlignment="1" applyProtection="1">
      <alignment horizontal="center" vertical="center" wrapText="1"/>
    </xf>
    <xf numFmtId="178" fontId="3" fillId="2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31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532;&#38064;&#22531;\2019\03%20&#20107;&#19994;&#21333;&#20301;&#25307;&#32856;\02%20&#25253;&#21517;\06%20&#25945;&#32946;&#23616;&#25253;&#21517;&#24773;&#20917;%20&#33258;&#29992;%20-%20&#23450;&#312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库"/>
      <sheetName val="信息总表(供录入）"/>
      <sheetName val="数据统计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4"/>
  <sheetViews>
    <sheetView tabSelected="1" zoomScale="110" zoomScaleNormal="110" topLeftCell="A139" workbookViewId="0">
      <selection activeCell="E149" sqref="E149"/>
    </sheetView>
  </sheetViews>
  <sheetFormatPr defaultColWidth="9" defaultRowHeight="20.25"/>
  <cols>
    <col min="1" max="1" width="4.8" style="3" customWidth="1"/>
    <col min="2" max="2" width="29" style="3" customWidth="1"/>
    <col min="3" max="3" width="16.7" style="3" customWidth="1"/>
    <col min="4" max="4" width="11.375" style="3"/>
    <col min="5" max="6" width="10.125" style="3" customWidth="1"/>
    <col min="7" max="7" width="7.8" style="3" customWidth="1"/>
    <col min="8" max="8" width="7.8" style="4" customWidth="1"/>
    <col min="9" max="9" width="9.9" style="5" customWidth="1"/>
    <col min="10" max="10" width="8.875" style="5" customWidth="1"/>
    <col min="11" max="11" width="7.1" style="3" customWidth="1"/>
    <col min="12" max="16384" width="9" style="6"/>
  </cols>
  <sheetData>
    <row r="1" ht="34" customHeight="1" spans="1:11">
      <c r="A1" s="7" t="s">
        <v>0</v>
      </c>
      <c r="B1" s="7"/>
      <c r="C1" s="7"/>
      <c r="D1" s="7"/>
      <c r="E1" s="7"/>
      <c r="F1" s="7"/>
      <c r="G1" s="7"/>
      <c r="H1" s="8"/>
      <c r="I1" s="15"/>
      <c r="J1" s="15"/>
      <c r="K1" s="7"/>
    </row>
    <row r="2" s="1" customFormat="1" ht="33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6" t="s">
        <v>9</v>
      </c>
      <c r="J2" s="16" t="s">
        <v>10</v>
      </c>
      <c r="K2" s="9" t="s">
        <v>11</v>
      </c>
    </row>
    <row r="3" s="2" customFormat="1" ht="17.25" customHeight="1" spans="1:11">
      <c r="A3" s="11">
        <v>23</v>
      </c>
      <c r="B3" s="11" t="s">
        <v>12</v>
      </c>
      <c r="C3" s="11" t="s">
        <v>13</v>
      </c>
      <c r="D3" s="11" t="s">
        <v>14</v>
      </c>
      <c r="E3" s="12">
        <v>77.9</v>
      </c>
      <c r="F3" s="12">
        <f>E3*0.6</f>
        <v>46.74</v>
      </c>
      <c r="G3" s="13">
        <v>1</v>
      </c>
      <c r="H3" s="14">
        <v>85.5</v>
      </c>
      <c r="I3" s="17">
        <f>H3*0.4</f>
        <v>34.2</v>
      </c>
      <c r="J3" s="17">
        <f>F3+I3</f>
        <v>80.94</v>
      </c>
      <c r="K3" s="13">
        <f>SUMPRODUCT(($B$3:$B$140=B3)*($C$3:$C$140=C3)*($J$3:$J$140&gt;J3))+1</f>
        <v>1</v>
      </c>
    </row>
    <row r="4" s="2" customFormat="1" ht="17.25" customHeight="1" spans="1:11">
      <c r="A4" s="11">
        <v>26</v>
      </c>
      <c r="B4" s="11" t="s">
        <v>12</v>
      </c>
      <c r="C4" s="11" t="s">
        <v>13</v>
      </c>
      <c r="D4" s="11" t="s">
        <v>15</v>
      </c>
      <c r="E4" s="12">
        <v>73.2</v>
      </c>
      <c r="F4" s="12">
        <f>E4*0.6</f>
        <v>43.92</v>
      </c>
      <c r="G4" s="13">
        <v>3</v>
      </c>
      <c r="H4" s="14">
        <v>83.5</v>
      </c>
      <c r="I4" s="17">
        <f>H4*0.4</f>
        <v>33.4</v>
      </c>
      <c r="J4" s="17">
        <f>F4+I4</f>
        <v>77.32</v>
      </c>
      <c r="K4" s="13">
        <f>SUMPRODUCT(($B$3:$B$140=B4)*($C$3:$C$140=C4)*($J$3:$J$140&gt;J4))+1</f>
        <v>2</v>
      </c>
    </row>
    <row r="5" s="2" customFormat="1" ht="17.25" customHeight="1" spans="1:11">
      <c r="A5" s="11">
        <v>2</v>
      </c>
      <c r="B5" s="11" t="s">
        <v>12</v>
      </c>
      <c r="C5" s="11" t="s">
        <v>13</v>
      </c>
      <c r="D5" s="11" t="s">
        <v>16</v>
      </c>
      <c r="E5" s="12">
        <v>74.7</v>
      </c>
      <c r="F5" s="12">
        <f>E5*0.6</f>
        <v>44.82</v>
      </c>
      <c r="G5" s="13">
        <v>2</v>
      </c>
      <c r="H5" s="14">
        <v>79</v>
      </c>
      <c r="I5" s="17">
        <f>H5*0.4</f>
        <v>31.6</v>
      </c>
      <c r="J5" s="17">
        <f>F5+I5</f>
        <v>76.42</v>
      </c>
      <c r="K5" s="13">
        <f>SUMPRODUCT(($B$3:$B$140=B5)*($C$3:$C$140=C5)*($J$3:$J$140&gt;J5))+1</f>
        <v>3</v>
      </c>
    </row>
    <row r="6" s="2" customFormat="1" ht="17.25" customHeight="1" spans="1:11">
      <c r="A6" s="11">
        <v>35</v>
      </c>
      <c r="B6" s="11" t="s">
        <v>12</v>
      </c>
      <c r="C6" s="11" t="s">
        <v>17</v>
      </c>
      <c r="D6" s="11" t="s">
        <v>18</v>
      </c>
      <c r="E6" s="12">
        <v>77.9</v>
      </c>
      <c r="F6" s="12">
        <f t="shared" ref="F4:F69" si="0">E6*0.6</f>
        <v>46.74</v>
      </c>
      <c r="G6" s="13">
        <v>1</v>
      </c>
      <c r="H6" s="14">
        <v>81.5</v>
      </c>
      <c r="I6" s="17">
        <f t="shared" ref="I4:I69" si="1">H6*0.4</f>
        <v>32.6</v>
      </c>
      <c r="J6" s="17">
        <f t="shared" ref="J4:J69" si="2">F6+I6</f>
        <v>79.34</v>
      </c>
      <c r="K6" s="13">
        <f t="shared" ref="K4:K69" si="3">SUMPRODUCT(($B$3:$B$140=B6)*($C$3:$C$140=C6)*($J$3:$J$140&gt;J6))+1</f>
        <v>1</v>
      </c>
    </row>
    <row r="7" s="2" customFormat="1" ht="17.25" customHeight="1" spans="1:11">
      <c r="A7" s="11">
        <v>6</v>
      </c>
      <c r="B7" s="11" t="s">
        <v>12</v>
      </c>
      <c r="C7" s="11" t="s">
        <v>17</v>
      </c>
      <c r="D7" s="11" t="s">
        <v>19</v>
      </c>
      <c r="E7" s="12">
        <v>60.7</v>
      </c>
      <c r="F7" s="12">
        <f t="shared" si="0"/>
        <v>36.42</v>
      </c>
      <c r="G7" s="13">
        <v>2</v>
      </c>
      <c r="H7" s="14">
        <v>74.5</v>
      </c>
      <c r="I7" s="17">
        <f t="shared" si="1"/>
        <v>29.8</v>
      </c>
      <c r="J7" s="17">
        <f t="shared" si="2"/>
        <v>66.22</v>
      </c>
      <c r="K7" s="13">
        <f t="shared" si="3"/>
        <v>2</v>
      </c>
    </row>
    <row r="8" s="2" customFormat="1" ht="17.25" customHeight="1" spans="1:11">
      <c r="A8" s="11">
        <v>16</v>
      </c>
      <c r="B8" s="11" t="s">
        <v>12</v>
      </c>
      <c r="C8" s="11" t="s">
        <v>20</v>
      </c>
      <c r="D8" s="11" t="s">
        <v>21</v>
      </c>
      <c r="E8" s="12">
        <v>77.7</v>
      </c>
      <c r="F8" s="12">
        <f t="shared" si="0"/>
        <v>46.62</v>
      </c>
      <c r="G8" s="13">
        <v>1</v>
      </c>
      <c r="H8" s="14">
        <v>74.5</v>
      </c>
      <c r="I8" s="17">
        <f t="shared" si="1"/>
        <v>29.8</v>
      </c>
      <c r="J8" s="17">
        <f t="shared" si="2"/>
        <v>76.42</v>
      </c>
      <c r="K8" s="13">
        <f t="shared" si="3"/>
        <v>1</v>
      </c>
    </row>
    <row r="9" s="2" customFormat="1" ht="17.25" customHeight="1" spans="1:11">
      <c r="A9" s="11">
        <v>28</v>
      </c>
      <c r="B9" s="11" t="s">
        <v>12</v>
      </c>
      <c r="C9" s="11" t="s">
        <v>20</v>
      </c>
      <c r="D9" s="11" t="s">
        <v>22</v>
      </c>
      <c r="E9" s="12">
        <v>73.3</v>
      </c>
      <c r="F9" s="12">
        <f t="shared" si="0"/>
        <v>43.98</v>
      </c>
      <c r="G9" s="13">
        <v>2</v>
      </c>
      <c r="H9" s="14">
        <v>77.5</v>
      </c>
      <c r="I9" s="17">
        <f t="shared" si="1"/>
        <v>31</v>
      </c>
      <c r="J9" s="17">
        <f t="shared" si="2"/>
        <v>74.98</v>
      </c>
      <c r="K9" s="13">
        <f t="shared" si="3"/>
        <v>2</v>
      </c>
    </row>
    <row r="10" s="2" customFormat="1" ht="17.25" customHeight="1" spans="1:11">
      <c r="A10" s="11">
        <v>1</v>
      </c>
      <c r="B10" s="11" t="s">
        <v>12</v>
      </c>
      <c r="C10" s="11" t="s">
        <v>20</v>
      </c>
      <c r="D10" s="11" t="s">
        <v>23</v>
      </c>
      <c r="E10" s="12">
        <v>68.3</v>
      </c>
      <c r="F10" s="12">
        <f t="shared" si="0"/>
        <v>40.98</v>
      </c>
      <c r="G10" s="13">
        <v>3</v>
      </c>
      <c r="H10" s="14">
        <v>67</v>
      </c>
      <c r="I10" s="17">
        <f t="shared" si="1"/>
        <v>26.8</v>
      </c>
      <c r="J10" s="17">
        <f t="shared" si="2"/>
        <v>67.78</v>
      </c>
      <c r="K10" s="13">
        <f t="shared" si="3"/>
        <v>3</v>
      </c>
    </row>
    <row r="11" s="2" customFormat="1" ht="17.25" customHeight="1" spans="1:11">
      <c r="A11" s="11">
        <v>27</v>
      </c>
      <c r="B11" s="11" t="s">
        <v>12</v>
      </c>
      <c r="C11" s="11" t="s">
        <v>24</v>
      </c>
      <c r="D11" s="11" t="s">
        <v>25</v>
      </c>
      <c r="E11" s="12">
        <v>66.4</v>
      </c>
      <c r="F11" s="12">
        <f t="shared" si="0"/>
        <v>39.84</v>
      </c>
      <c r="G11" s="13">
        <v>1</v>
      </c>
      <c r="H11" s="14">
        <v>79.5</v>
      </c>
      <c r="I11" s="17">
        <f t="shared" si="1"/>
        <v>31.8</v>
      </c>
      <c r="J11" s="17">
        <f t="shared" si="2"/>
        <v>71.64</v>
      </c>
      <c r="K11" s="13">
        <f t="shared" si="3"/>
        <v>1</v>
      </c>
    </row>
    <row r="12" s="2" customFormat="1" ht="17.25" customHeight="1" spans="1:11">
      <c r="A12" s="11">
        <v>39</v>
      </c>
      <c r="B12" s="11" t="s">
        <v>12</v>
      </c>
      <c r="C12" s="11" t="s">
        <v>26</v>
      </c>
      <c r="D12" s="11" t="s">
        <v>27</v>
      </c>
      <c r="E12" s="12">
        <v>62.5</v>
      </c>
      <c r="F12" s="12">
        <f t="shared" si="0"/>
        <v>37.5</v>
      </c>
      <c r="G12" s="13">
        <v>2</v>
      </c>
      <c r="H12" s="14">
        <v>86.5</v>
      </c>
      <c r="I12" s="17">
        <f t="shared" si="1"/>
        <v>34.6</v>
      </c>
      <c r="J12" s="17">
        <f t="shared" si="2"/>
        <v>72.1</v>
      </c>
      <c r="K12" s="13">
        <f t="shared" si="3"/>
        <v>1</v>
      </c>
    </row>
    <row r="13" s="2" customFormat="1" ht="17.25" customHeight="1" spans="1:11">
      <c r="A13" s="11">
        <v>22</v>
      </c>
      <c r="B13" s="11" t="s">
        <v>12</v>
      </c>
      <c r="C13" s="11" t="s">
        <v>26</v>
      </c>
      <c r="D13" s="11" t="s">
        <v>28</v>
      </c>
      <c r="E13" s="12">
        <v>64.7</v>
      </c>
      <c r="F13" s="12">
        <f t="shared" si="0"/>
        <v>38.82</v>
      </c>
      <c r="G13" s="13">
        <v>1</v>
      </c>
      <c r="H13" s="14">
        <v>79</v>
      </c>
      <c r="I13" s="17">
        <f t="shared" si="1"/>
        <v>31.6</v>
      </c>
      <c r="J13" s="17">
        <f t="shared" si="2"/>
        <v>70.42</v>
      </c>
      <c r="K13" s="13">
        <f t="shared" si="3"/>
        <v>2</v>
      </c>
    </row>
    <row r="14" s="2" customFormat="1" ht="17.25" customHeight="1" spans="1:11">
      <c r="A14" s="11">
        <v>38</v>
      </c>
      <c r="B14" s="11" t="s">
        <v>12</v>
      </c>
      <c r="C14" s="11" t="s">
        <v>29</v>
      </c>
      <c r="D14" s="11" t="s">
        <v>30</v>
      </c>
      <c r="E14" s="12">
        <v>78.8</v>
      </c>
      <c r="F14" s="12">
        <f t="shared" si="0"/>
        <v>47.28</v>
      </c>
      <c r="G14" s="13">
        <v>1</v>
      </c>
      <c r="H14" s="14">
        <v>80</v>
      </c>
      <c r="I14" s="17">
        <f t="shared" si="1"/>
        <v>32</v>
      </c>
      <c r="J14" s="17">
        <f t="shared" si="2"/>
        <v>79.28</v>
      </c>
      <c r="K14" s="13">
        <f t="shared" si="3"/>
        <v>1</v>
      </c>
    </row>
    <row r="15" s="2" customFormat="1" ht="17.25" customHeight="1" spans="1:11">
      <c r="A15" s="11">
        <v>37</v>
      </c>
      <c r="B15" s="11" t="s">
        <v>12</v>
      </c>
      <c r="C15" s="11" t="s">
        <v>29</v>
      </c>
      <c r="D15" s="11" t="s">
        <v>31</v>
      </c>
      <c r="E15" s="12">
        <v>72.3</v>
      </c>
      <c r="F15" s="12">
        <f t="shared" si="0"/>
        <v>43.38</v>
      </c>
      <c r="G15" s="13">
        <v>2</v>
      </c>
      <c r="H15" s="14">
        <v>80.5</v>
      </c>
      <c r="I15" s="17">
        <f t="shared" si="1"/>
        <v>32.2</v>
      </c>
      <c r="J15" s="17">
        <f t="shared" si="2"/>
        <v>75.58</v>
      </c>
      <c r="K15" s="13">
        <f t="shared" si="3"/>
        <v>2</v>
      </c>
    </row>
    <row r="16" s="2" customFormat="1" ht="17.25" customHeight="1" spans="1:11">
      <c r="A16" s="11">
        <v>31</v>
      </c>
      <c r="B16" s="11" t="s">
        <v>12</v>
      </c>
      <c r="C16" s="11" t="s">
        <v>29</v>
      </c>
      <c r="D16" s="11" t="s">
        <v>32</v>
      </c>
      <c r="E16" s="12">
        <v>69.3</v>
      </c>
      <c r="F16" s="12">
        <f t="shared" si="0"/>
        <v>41.58</v>
      </c>
      <c r="G16" s="13">
        <v>5</v>
      </c>
      <c r="H16" s="14">
        <v>85</v>
      </c>
      <c r="I16" s="17">
        <f t="shared" si="1"/>
        <v>34</v>
      </c>
      <c r="J16" s="17">
        <f t="shared" si="2"/>
        <v>75.58</v>
      </c>
      <c r="K16" s="13">
        <f t="shared" si="3"/>
        <v>2</v>
      </c>
    </row>
    <row r="17" s="2" customFormat="1" ht="17.25" customHeight="1" spans="1:11">
      <c r="A17" s="11">
        <v>30</v>
      </c>
      <c r="B17" s="11" t="s">
        <v>12</v>
      </c>
      <c r="C17" s="11" t="s">
        <v>29</v>
      </c>
      <c r="D17" s="11" t="s">
        <v>33</v>
      </c>
      <c r="E17" s="12">
        <v>65.9</v>
      </c>
      <c r="F17" s="12">
        <f t="shared" si="0"/>
        <v>39.54</v>
      </c>
      <c r="G17" s="13">
        <v>7</v>
      </c>
      <c r="H17" s="14">
        <v>83</v>
      </c>
      <c r="I17" s="17">
        <f t="shared" si="1"/>
        <v>33.2</v>
      </c>
      <c r="J17" s="17">
        <f t="shared" si="2"/>
        <v>72.74</v>
      </c>
      <c r="K17" s="13">
        <f t="shared" si="3"/>
        <v>4</v>
      </c>
    </row>
    <row r="18" s="2" customFormat="1" ht="17.25" customHeight="1" spans="1:11">
      <c r="A18" s="11">
        <v>36</v>
      </c>
      <c r="B18" s="11" t="s">
        <v>12</v>
      </c>
      <c r="C18" s="11" t="s">
        <v>29</v>
      </c>
      <c r="D18" s="11" t="s">
        <v>34</v>
      </c>
      <c r="E18" s="12">
        <v>71</v>
      </c>
      <c r="F18" s="12">
        <f t="shared" si="0"/>
        <v>42.6</v>
      </c>
      <c r="G18" s="13">
        <v>3</v>
      </c>
      <c r="H18" s="14">
        <v>72.5</v>
      </c>
      <c r="I18" s="17">
        <f t="shared" si="1"/>
        <v>29</v>
      </c>
      <c r="J18" s="17">
        <f t="shared" si="2"/>
        <v>71.6</v>
      </c>
      <c r="K18" s="13">
        <f t="shared" si="3"/>
        <v>5</v>
      </c>
    </row>
    <row r="19" s="2" customFormat="1" ht="17.25" customHeight="1" spans="1:11">
      <c r="A19" s="11">
        <v>34</v>
      </c>
      <c r="B19" s="11" t="s">
        <v>12</v>
      </c>
      <c r="C19" s="11" t="s">
        <v>29</v>
      </c>
      <c r="D19" s="11" t="s">
        <v>35</v>
      </c>
      <c r="E19" s="12">
        <v>70</v>
      </c>
      <c r="F19" s="12">
        <f t="shared" si="0"/>
        <v>42</v>
      </c>
      <c r="G19" s="13">
        <v>4</v>
      </c>
      <c r="H19" s="14">
        <v>73.5</v>
      </c>
      <c r="I19" s="17">
        <f t="shared" si="1"/>
        <v>29.4</v>
      </c>
      <c r="J19" s="17">
        <f t="shared" si="2"/>
        <v>71.4</v>
      </c>
      <c r="K19" s="13">
        <f t="shared" si="3"/>
        <v>6</v>
      </c>
    </row>
    <row r="20" s="2" customFormat="1" ht="17.25" customHeight="1" spans="1:11">
      <c r="A20" s="11">
        <v>15</v>
      </c>
      <c r="B20" s="11" t="s">
        <v>12</v>
      </c>
      <c r="C20" s="11" t="s">
        <v>29</v>
      </c>
      <c r="D20" s="11" t="s">
        <v>36</v>
      </c>
      <c r="E20" s="12">
        <v>67</v>
      </c>
      <c r="F20" s="12">
        <f t="shared" si="0"/>
        <v>40.2</v>
      </c>
      <c r="G20" s="13">
        <v>6</v>
      </c>
      <c r="H20" s="14">
        <v>74</v>
      </c>
      <c r="I20" s="17">
        <f t="shared" si="1"/>
        <v>29.6</v>
      </c>
      <c r="J20" s="17">
        <f t="shared" si="2"/>
        <v>69.8</v>
      </c>
      <c r="K20" s="13">
        <f t="shared" si="3"/>
        <v>7</v>
      </c>
    </row>
    <row r="21" s="2" customFormat="1" ht="17.25" customHeight="1" spans="1:11">
      <c r="A21" s="11">
        <v>19</v>
      </c>
      <c r="B21" s="11" t="s">
        <v>12</v>
      </c>
      <c r="C21" s="11" t="s">
        <v>37</v>
      </c>
      <c r="D21" s="11" t="s">
        <v>38</v>
      </c>
      <c r="E21" s="12">
        <v>72.3</v>
      </c>
      <c r="F21" s="12">
        <f t="shared" si="0"/>
        <v>43.38</v>
      </c>
      <c r="G21" s="13">
        <v>1</v>
      </c>
      <c r="H21" s="14">
        <v>87</v>
      </c>
      <c r="I21" s="17">
        <f t="shared" si="1"/>
        <v>34.8</v>
      </c>
      <c r="J21" s="17">
        <f t="shared" si="2"/>
        <v>78.18</v>
      </c>
      <c r="K21" s="13">
        <f t="shared" si="3"/>
        <v>1</v>
      </c>
    </row>
    <row r="22" s="2" customFormat="1" ht="17.25" customHeight="1" spans="1:11">
      <c r="A22" s="11">
        <v>29</v>
      </c>
      <c r="B22" s="11" t="s">
        <v>12</v>
      </c>
      <c r="C22" s="11" t="s">
        <v>39</v>
      </c>
      <c r="D22" s="11" t="s">
        <v>40</v>
      </c>
      <c r="E22" s="12">
        <v>66.9</v>
      </c>
      <c r="F22" s="12">
        <f t="shared" si="0"/>
        <v>40.14</v>
      </c>
      <c r="G22" s="13">
        <v>1</v>
      </c>
      <c r="H22" s="14">
        <v>78.5</v>
      </c>
      <c r="I22" s="17">
        <f t="shared" si="1"/>
        <v>31.4</v>
      </c>
      <c r="J22" s="17">
        <f t="shared" si="2"/>
        <v>71.54</v>
      </c>
      <c r="K22" s="13">
        <f t="shared" si="3"/>
        <v>1</v>
      </c>
    </row>
    <row r="23" s="2" customFormat="1" ht="17.25" customHeight="1" spans="1:11">
      <c r="A23" s="11">
        <v>25</v>
      </c>
      <c r="B23" s="11" t="s">
        <v>12</v>
      </c>
      <c r="C23" s="11" t="s">
        <v>41</v>
      </c>
      <c r="D23" s="11" t="s">
        <v>42</v>
      </c>
      <c r="E23" s="12">
        <v>71.6</v>
      </c>
      <c r="F23" s="12">
        <f t="shared" si="0"/>
        <v>42.96</v>
      </c>
      <c r="G23" s="13">
        <v>1</v>
      </c>
      <c r="H23" s="14">
        <v>80.5</v>
      </c>
      <c r="I23" s="17">
        <f t="shared" si="1"/>
        <v>32.2</v>
      </c>
      <c r="J23" s="17">
        <f t="shared" si="2"/>
        <v>75.16</v>
      </c>
      <c r="K23" s="13">
        <f t="shared" si="3"/>
        <v>1</v>
      </c>
    </row>
    <row r="24" s="2" customFormat="1" ht="17.25" customHeight="1" spans="1:11">
      <c r="A24" s="11">
        <v>4</v>
      </c>
      <c r="B24" s="11" t="s">
        <v>12</v>
      </c>
      <c r="C24" s="11" t="s">
        <v>41</v>
      </c>
      <c r="D24" s="11" t="s">
        <v>43</v>
      </c>
      <c r="E24" s="12">
        <v>69.7</v>
      </c>
      <c r="F24" s="12">
        <f t="shared" si="0"/>
        <v>41.82</v>
      </c>
      <c r="G24" s="13">
        <v>2</v>
      </c>
      <c r="H24" s="14">
        <v>74</v>
      </c>
      <c r="I24" s="17">
        <f t="shared" si="1"/>
        <v>29.6</v>
      </c>
      <c r="J24" s="17">
        <f t="shared" si="2"/>
        <v>71.42</v>
      </c>
      <c r="K24" s="13">
        <f t="shared" si="3"/>
        <v>2</v>
      </c>
    </row>
    <row r="25" s="2" customFormat="1" ht="17.25" customHeight="1" spans="1:11">
      <c r="A25" s="11">
        <v>3</v>
      </c>
      <c r="B25" s="11" t="s">
        <v>12</v>
      </c>
      <c r="C25" s="11" t="s">
        <v>44</v>
      </c>
      <c r="D25" s="11" t="s">
        <v>45</v>
      </c>
      <c r="E25" s="12">
        <v>64.7</v>
      </c>
      <c r="F25" s="12">
        <f t="shared" si="0"/>
        <v>38.82</v>
      </c>
      <c r="G25" s="13">
        <v>1</v>
      </c>
      <c r="H25" s="14">
        <v>80</v>
      </c>
      <c r="I25" s="17">
        <f t="shared" si="1"/>
        <v>32</v>
      </c>
      <c r="J25" s="17">
        <f t="shared" si="2"/>
        <v>70.82</v>
      </c>
      <c r="K25" s="13">
        <f t="shared" si="3"/>
        <v>1</v>
      </c>
    </row>
    <row r="26" s="2" customFormat="1" ht="17.25" customHeight="1" spans="1:11">
      <c r="A26" s="11">
        <v>2</v>
      </c>
      <c r="B26" s="11" t="s">
        <v>12</v>
      </c>
      <c r="C26" s="11" t="s">
        <v>44</v>
      </c>
      <c r="D26" s="11" t="s">
        <v>46</v>
      </c>
      <c r="E26" s="12">
        <v>60</v>
      </c>
      <c r="F26" s="12">
        <f t="shared" si="0"/>
        <v>36</v>
      </c>
      <c r="G26" s="13">
        <v>2</v>
      </c>
      <c r="H26" s="14">
        <v>77.5</v>
      </c>
      <c r="I26" s="17">
        <f t="shared" si="1"/>
        <v>31</v>
      </c>
      <c r="J26" s="17">
        <f t="shared" si="2"/>
        <v>67</v>
      </c>
      <c r="K26" s="13">
        <f t="shared" si="3"/>
        <v>2</v>
      </c>
    </row>
    <row r="27" s="2" customFormat="1" ht="17.25" customHeight="1" spans="1:11">
      <c r="A27" s="11">
        <v>1</v>
      </c>
      <c r="B27" s="11" t="s">
        <v>12</v>
      </c>
      <c r="C27" s="11" t="s">
        <v>44</v>
      </c>
      <c r="D27" s="11" t="s">
        <v>47</v>
      </c>
      <c r="E27" s="12">
        <v>55.8</v>
      </c>
      <c r="F27" s="12">
        <f t="shared" si="0"/>
        <v>33.48</v>
      </c>
      <c r="G27" s="13">
        <v>3</v>
      </c>
      <c r="H27" s="14">
        <v>80</v>
      </c>
      <c r="I27" s="17">
        <f t="shared" si="1"/>
        <v>32</v>
      </c>
      <c r="J27" s="17">
        <f t="shared" si="2"/>
        <v>65.48</v>
      </c>
      <c r="K27" s="13">
        <f t="shared" si="3"/>
        <v>3</v>
      </c>
    </row>
    <row r="28" s="2" customFormat="1" ht="17.25" customHeight="1" spans="1:11">
      <c r="A28" s="11">
        <v>1</v>
      </c>
      <c r="B28" s="11" t="s">
        <v>12</v>
      </c>
      <c r="C28" s="11" t="s">
        <v>48</v>
      </c>
      <c r="D28" s="11" t="s">
        <v>49</v>
      </c>
      <c r="E28" s="12">
        <v>69.2</v>
      </c>
      <c r="F28" s="12">
        <f t="shared" si="0"/>
        <v>41.52</v>
      </c>
      <c r="G28" s="13">
        <v>1</v>
      </c>
      <c r="H28" s="14">
        <v>65</v>
      </c>
      <c r="I28" s="17">
        <f t="shared" si="1"/>
        <v>26</v>
      </c>
      <c r="J28" s="17">
        <f t="shared" si="2"/>
        <v>67.52</v>
      </c>
      <c r="K28" s="13">
        <f t="shared" si="3"/>
        <v>1</v>
      </c>
    </row>
    <row r="29" s="2" customFormat="1" ht="17.25" customHeight="1" spans="1:11">
      <c r="A29" s="11">
        <v>2</v>
      </c>
      <c r="B29" s="11" t="s">
        <v>12</v>
      </c>
      <c r="C29" s="11" t="s">
        <v>50</v>
      </c>
      <c r="D29" s="11" t="s">
        <v>51</v>
      </c>
      <c r="E29" s="12">
        <v>66.6</v>
      </c>
      <c r="F29" s="12">
        <f t="shared" si="0"/>
        <v>39.96</v>
      </c>
      <c r="G29" s="13">
        <v>1</v>
      </c>
      <c r="H29" s="14">
        <v>82</v>
      </c>
      <c r="I29" s="17">
        <f t="shared" si="1"/>
        <v>32.8</v>
      </c>
      <c r="J29" s="17">
        <f t="shared" si="2"/>
        <v>72.76</v>
      </c>
      <c r="K29" s="13">
        <f t="shared" si="3"/>
        <v>1</v>
      </c>
    </row>
    <row r="30" s="2" customFormat="1" ht="17.25" customHeight="1" spans="1:11">
      <c r="A30" s="11" t="s">
        <v>52</v>
      </c>
      <c r="B30" s="11" t="s">
        <v>12</v>
      </c>
      <c r="C30" s="11" t="s">
        <v>50</v>
      </c>
      <c r="D30" s="11" t="s">
        <v>53</v>
      </c>
      <c r="E30" s="12">
        <v>60.9</v>
      </c>
      <c r="F30" s="12">
        <f t="shared" si="0"/>
        <v>36.54</v>
      </c>
      <c r="G30" s="13">
        <v>2</v>
      </c>
      <c r="H30" s="14">
        <v>0</v>
      </c>
      <c r="I30" s="17">
        <f t="shared" si="1"/>
        <v>0</v>
      </c>
      <c r="J30" s="17">
        <f t="shared" si="2"/>
        <v>36.54</v>
      </c>
      <c r="K30" s="13">
        <f t="shared" si="3"/>
        <v>2</v>
      </c>
    </row>
    <row r="31" s="2" customFormat="1" ht="17.25" customHeight="1" spans="1:11">
      <c r="A31" s="11">
        <v>1</v>
      </c>
      <c r="B31" s="11" t="s">
        <v>12</v>
      </c>
      <c r="C31" s="11" t="s">
        <v>54</v>
      </c>
      <c r="D31" s="11" t="s">
        <v>55</v>
      </c>
      <c r="E31" s="12">
        <v>71.6</v>
      </c>
      <c r="F31" s="12">
        <f t="shared" si="0"/>
        <v>42.96</v>
      </c>
      <c r="G31" s="13">
        <v>2</v>
      </c>
      <c r="H31" s="14">
        <v>83.5</v>
      </c>
      <c r="I31" s="17">
        <f t="shared" si="1"/>
        <v>33.4</v>
      </c>
      <c r="J31" s="17">
        <f t="shared" si="2"/>
        <v>76.36</v>
      </c>
      <c r="K31" s="13">
        <f t="shared" si="3"/>
        <v>1</v>
      </c>
    </row>
    <row r="32" s="2" customFormat="1" ht="17.25" customHeight="1" spans="1:11">
      <c r="A32" s="11">
        <v>3</v>
      </c>
      <c r="B32" s="11" t="s">
        <v>12</v>
      </c>
      <c r="C32" s="11" t="s">
        <v>54</v>
      </c>
      <c r="D32" s="11" t="s">
        <v>56</v>
      </c>
      <c r="E32" s="12">
        <v>72.1</v>
      </c>
      <c r="F32" s="12">
        <f t="shared" si="0"/>
        <v>43.26</v>
      </c>
      <c r="G32" s="13">
        <v>1</v>
      </c>
      <c r="H32" s="14">
        <v>75.5</v>
      </c>
      <c r="I32" s="17">
        <f t="shared" si="1"/>
        <v>30.2</v>
      </c>
      <c r="J32" s="17">
        <f t="shared" si="2"/>
        <v>73.46</v>
      </c>
      <c r="K32" s="13">
        <f t="shared" si="3"/>
        <v>2</v>
      </c>
    </row>
    <row r="33" s="2" customFormat="1" ht="17.25" customHeight="1" spans="1:11">
      <c r="A33" s="11">
        <v>2</v>
      </c>
      <c r="B33" s="11" t="s">
        <v>12</v>
      </c>
      <c r="C33" s="11" t="s">
        <v>54</v>
      </c>
      <c r="D33" s="11" t="s">
        <v>57</v>
      </c>
      <c r="E33" s="12">
        <v>62.6</v>
      </c>
      <c r="F33" s="12">
        <f t="shared" si="0"/>
        <v>37.56</v>
      </c>
      <c r="G33" s="13">
        <v>3</v>
      </c>
      <c r="H33" s="14">
        <v>88.5</v>
      </c>
      <c r="I33" s="17">
        <f t="shared" si="1"/>
        <v>35.4</v>
      </c>
      <c r="J33" s="17">
        <f t="shared" si="2"/>
        <v>72.96</v>
      </c>
      <c r="K33" s="13">
        <f t="shared" si="3"/>
        <v>3</v>
      </c>
    </row>
    <row r="34" s="2" customFormat="1" ht="17.25" customHeight="1" spans="1:11">
      <c r="A34" s="11">
        <v>2</v>
      </c>
      <c r="B34" s="11" t="s">
        <v>12</v>
      </c>
      <c r="C34" s="11" t="s">
        <v>58</v>
      </c>
      <c r="D34" s="11" t="s">
        <v>59</v>
      </c>
      <c r="E34" s="12">
        <v>74</v>
      </c>
      <c r="F34" s="12">
        <f t="shared" si="0"/>
        <v>44.4</v>
      </c>
      <c r="G34" s="13">
        <v>1</v>
      </c>
      <c r="H34" s="14">
        <v>90</v>
      </c>
      <c r="I34" s="17">
        <f t="shared" si="1"/>
        <v>36</v>
      </c>
      <c r="J34" s="17">
        <f t="shared" si="2"/>
        <v>80.4</v>
      </c>
      <c r="K34" s="13">
        <f t="shared" si="3"/>
        <v>1</v>
      </c>
    </row>
    <row r="35" s="2" customFormat="1" ht="17.25" customHeight="1" spans="1:11">
      <c r="A35" s="11">
        <v>2</v>
      </c>
      <c r="B35" s="11" t="s">
        <v>12</v>
      </c>
      <c r="C35" s="11" t="s">
        <v>60</v>
      </c>
      <c r="D35" s="11" t="s">
        <v>61</v>
      </c>
      <c r="E35" s="12">
        <v>68.2</v>
      </c>
      <c r="F35" s="12">
        <f t="shared" si="0"/>
        <v>40.92</v>
      </c>
      <c r="G35" s="13">
        <v>1</v>
      </c>
      <c r="H35" s="14">
        <v>80</v>
      </c>
      <c r="I35" s="17">
        <f t="shared" si="1"/>
        <v>32</v>
      </c>
      <c r="J35" s="17">
        <f t="shared" si="2"/>
        <v>72.92</v>
      </c>
      <c r="K35" s="13">
        <f t="shared" si="3"/>
        <v>1</v>
      </c>
    </row>
    <row r="36" s="2" customFormat="1" ht="17.25" customHeight="1" spans="1:11">
      <c r="A36" s="11" t="s">
        <v>52</v>
      </c>
      <c r="B36" s="11" t="s">
        <v>12</v>
      </c>
      <c r="C36" s="11" t="s">
        <v>60</v>
      </c>
      <c r="D36" s="11" t="s">
        <v>62</v>
      </c>
      <c r="E36" s="12">
        <v>61.8</v>
      </c>
      <c r="F36" s="12">
        <f t="shared" si="0"/>
        <v>37.08</v>
      </c>
      <c r="G36" s="13">
        <v>2</v>
      </c>
      <c r="H36" s="14">
        <v>0</v>
      </c>
      <c r="I36" s="17">
        <f t="shared" si="1"/>
        <v>0</v>
      </c>
      <c r="J36" s="17">
        <f t="shared" si="2"/>
        <v>37.08</v>
      </c>
      <c r="K36" s="13">
        <f t="shared" si="3"/>
        <v>2</v>
      </c>
    </row>
    <row r="37" s="2" customFormat="1" ht="17.25" customHeight="1" spans="1:11">
      <c r="A37" s="11">
        <v>1</v>
      </c>
      <c r="B37" s="11" t="s">
        <v>12</v>
      </c>
      <c r="C37" s="11" t="s">
        <v>63</v>
      </c>
      <c r="D37" s="11" t="s">
        <v>64</v>
      </c>
      <c r="E37" s="12">
        <v>58.7</v>
      </c>
      <c r="F37" s="12">
        <f t="shared" si="0"/>
        <v>35.22</v>
      </c>
      <c r="G37" s="13">
        <v>1</v>
      </c>
      <c r="H37" s="14">
        <v>85</v>
      </c>
      <c r="I37" s="17">
        <f t="shared" si="1"/>
        <v>34</v>
      </c>
      <c r="J37" s="17">
        <f t="shared" si="2"/>
        <v>69.22</v>
      </c>
      <c r="K37" s="13">
        <f t="shared" si="3"/>
        <v>1</v>
      </c>
    </row>
    <row r="38" s="2" customFormat="1" ht="17.25" customHeight="1" spans="1:11">
      <c r="A38" s="11">
        <v>36</v>
      </c>
      <c r="B38" s="11" t="s">
        <v>12</v>
      </c>
      <c r="C38" s="11" t="s">
        <v>65</v>
      </c>
      <c r="D38" s="11" t="s">
        <v>66</v>
      </c>
      <c r="E38" s="12">
        <v>58</v>
      </c>
      <c r="F38" s="12">
        <f t="shared" si="0"/>
        <v>34.8</v>
      </c>
      <c r="G38" s="13">
        <v>4</v>
      </c>
      <c r="H38" s="14">
        <v>84.5</v>
      </c>
      <c r="I38" s="17">
        <f t="shared" si="1"/>
        <v>33.8</v>
      </c>
      <c r="J38" s="17">
        <f t="shared" si="2"/>
        <v>68.6</v>
      </c>
      <c r="K38" s="13">
        <f t="shared" si="3"/>
        <v>1</v>
      </c>
    </row>
    <row r="39" s="2" customFormat="1" ht="17.25" customHeight="1" spans="1:11">
      <c r="A39" s="11">
        <v>5</v>
      </c>
      <c r="B39" s="11" t="s">
        <v>12</v>
      </c>
      <c r="C39" s="11" t="s">
        <v>65</v>
      </c>
      <c r="D39" s="11" t="s">
        <v>67</v>
      </c>
      <c r="E39" s="12">
        <v>64.6</v>
      </c>
      <c r="F39" s="12">
        <f t="shared" si="0"/>
        <v>38.76</v>
      </c>
      <c r="G39" s="13">
        <v>1</v>
      </c>
      <c r="H39" s="14">
        <v>68</v>
      </c>
      <c r="I39" s="17">
        <f t="shared" si="1"/>
        <v>27.2</v>
      </c>
      <c r="J39" s="17">
        <f t="shared" si="2"/>
        <v>65.96</v>
      </c>
      <c r="K39" s="13">
        <f t="shared" si="3"/>
        <v>2</v>
      </c>
    </row>
    <row r="40" s="2" customFormat="1" ht="17.25" customHeight="1" spans="1:11">
      <c r="A40" s="11">
        <v>14</v>
      </c>
      <c r="B40" s="11" t="s">
        <v>12</v>
      </c>
      <c r="C40" s="11" t="s">
        <v>65</v>
      </c>
      <c r="D40" s="11" t="s">
        <v>68</v>
      </c>
      <c r="E40" s="12">
        <v>54.7</v>
      </c>
      <c r="F40" s="12">
        <f t="shared" si="0"/>
        <v>32.82</v>
      </c>
      <c r="G40" s="13">
        <v>8</v>
      </c>
      <c r="H40" s="14">
        <v>79.5</v>
      </c>
      <c r="I40" s="17">
        <f t="shared" si="1"/>
        <v>31.8</v>
      </c>
      <c r="J40" s="17">
        <f t="shared" si="2"/>
        <v>64.62</v>
      </c>
      <c r="K40" s="13">
        <f t="shared" si="3"/>
        <v>3</v>
      </c>
    </row>
    <row r="41" s="2" customFormat="1" ht="17.25" customHeight="1" spans="1:11">
      <c r="A41" s="11">
        <v>35</v>
      </c>
      <c r="B41" s="11" t="s">
        <v>12</v>
      </c>
      <c r="C41" s="11" t="s">
        <v>65</v>
      </c>
      <c r="D41" s="11" t="s">
        <v>69</v>
      </c>
      <c r="E41" s="12">
        <v>58.9</v>
      </c>
      <c r="F41" s="12">
        <f t="shared" si="0"/>
        <v>35.34</v>
      </c>
      <c r="G41" s="13">
        <v>2</v>
      </c>
      <c r="H41" s="14">
        <v>71</v>
      </c>
      <c r="I41" s="17">
        <f t="shared" si="1"/>
        <v>28.4</v>
      </c>
      <c r="J41" s="17">
        <f t="shared" si="2"/>
        <v>63.74</v>
      </c>
      <c r="K41" s="13">
        <f t="shared" si="3"/>
        <v>4</v>
      </c>
    </row>
    <row r="42" s="2" customFormat="1" ht="17.25" customHeight="1" spans="1:11">
      <c r="A42" s="11">
        <v>8</v>
      </c>
      <c r="B42" s="11" t="s">
        <v>12</v>
      </c>
      <c r="C42" s="11" t="s">
        <v>65</v>
      </c>
      <c r="D42" s="11" t="s">
        <v>70</v>
      </c>
      <c r="E42" s="12">
        <v>55.4</v>
      </c>
      <c r="F42" s="12">
        <f t="shared" si="0"/>
        <v>33.24</v>
      </c>
      <c r="G42" s="13">
        <v>6</v>
      </c>
      <c r="H42" s="14">
        <v>71.5</v>
      </c>
      <c r="I42" s="17">
        <f t="shared" si="1"/>
        <v>28.6</v>
      </c>
      <c r="J42" s="17">
        <f t="shared" si="2"/>
        <v>61.84</v>
      </c>
      <c r="K42" s="13">
        <f t="shared" si="3"/>
        <v>5</v>
      </c>
    </row>
    <row r="43" s="2" customFormat="1" ht="17.25" customHeight="1" spans="1:11">
      <c r="A43" s="11">
        <v>31</v>
      </c>
      <c r="B43" s="11" t="s">
        <v>12</v>
      </c>
      <c r="C43" s="11" t="s">
        <v>65</v>
      </c>
      <c r="D43" s="11" t="s">
        <v>71</v>
      </c>
      <c r="E43" s="12">
        <v>54.1</v>
      </c>
      <c r="F43" s="12">
        <f t="shared" si="0"/>
        <v>32.46</v>
      </c>
      <c r="G43" s="13">
        <v>9</v>
      </c>
      <c r="H43" s="14">
        <v>70</v>
      </c>
      <c r="I43" s="17">
        <f t="shared" si="1"/>
        <v>28</v>
      </c>
      <c r="J43" s="17">
        <f t="shared" si="2"/>
        <v>60.46</v>
      </c>
      <c r="K43" s="13">
        <f t="shared" si="3"/>
        <v>6</v>
      </c>
    </row>
    <row r="44" s="2" customFormat="1" ht="17.25" customHeight="1" spans="1:11">
      <c r="A44" s="11">
        <v>13</v>
      </c>
      <c r="B44" s="11" t="s">
        <v>12</v>
      </c>
      <c r="C44" s="11" t="s">
        <v>65</v>
      </c>
      <c r="D44" s="11" t="s">
        <v>72</v>
      </c>
      <c r="E44" s="12">
        <v>51.1</v>
      </c>
      <c r="F44" s="12">
        <f t="shared" si="0"/>
        <v>30.66</v>
      </c>
      <c r="G44" s="13">
        <v>12</v>
      </c>
      <c r="H44" s="14">
        <v>73.5</v>
      </c>
      <c r="I44" s="17">
        <f t="shared" si="1"/>
        <v>29.4</v>
      </c>
      <c r="J44" s="17">
        <f t="shared" si="2"/>
        <v>60.06</v>
      </c>
      <c r="K44" s="13">
        <f t="shared" si="3"/>
        <v>7</v>
      </c>
    </row>
    <row r="45" s="2" customFormat="1" ht="17.25" customHeight="1" spans="1:11">
      <c r="A45" s="11">
        <v>19</v>
      </c>
      <c r="B45" s="11" t="s">
        <v>12</v>
      </c>
      <c r="C45" s="11" t="s">
        <v>65</v>
      </c>
      <c r="D45" s="11" t="s">
        <v>73</v>
      </c>
      <c r="E45" s="12">
        <v>55.7</v>
      </c>
      <c r="F45" s="12">
        <f t="shared" si="0"/>
        <v>33.42</v>
      </c>
      <c r="G45" s="13">
        <v>5</v>
      </c>
      <c r="H45" s="14">
        <v>66</v>
      </c>
      <c r="I45" s="17">
        <f t="shared" si="1"/>
        <v>26.4</v>
      </c>
      <c r="J45" s="17">
        <f t="shared" si="2"/>
        <v>59.82</v>
      </c>
      <c r="K45" s="13">
        <f t="shared" si="3"/>
        <v>8</v>
      </c>
    </row>
    <row r="46" s="2" customFormat="1" ht="17.25" customHeight="1" spans="1:11">
      <c r="A46" s="11">
        <v>4</v>
      </c>
      <c r="B46" s="11" t="s">
        <v>12</v>
      </c>
      <c r="C46" s="11" t="s">
        <v>65</v>
      </c>
      <c r="D46" s="11" t="s">
        <v>74</v>
      </c>
      <c r="E46" s="12">
        <v>53.5</v>
      </c>
      <c r="F46" s="12">
        <f t="shared" si="0"/>
        <v>32.1</v>
      </c>
      <c r="G46" s="13">
        <v>10</v>
      </c>
      <c r="H46" s="14">
        <v>62.5</v>
      </c>
      <c r="I46" s="17">
        <f t="shared" si="1"/>
        <v>25</v>
      </c>
      <c r="J46" s="17">
        <f t="shared" si="2"/>
        <v>57.1</v>
      </c>
      <c r="K46" s="13">
        <f t="shared" si="3"/>
        <v>9</v>
      </c>
    </row>
    <row r="47" s="2" customFormat="1" ht="17.25" customHeight="1" spans="1:11">
      <c r="A47" s="11">
        <v>11</v>
      </c>
      <c r="B47" s="11" t="s">
        <v>12</v>
      </c>
      <c r="C47" s="11" t="s">
        <v>65</v>
      </c>
      <c r="D47" s="11" t="s">
        <v>75</v>
      </c>
      <c r="E47" s="12">
        <v>50.6</v>
      </c>
      <c r="F47" s="12">
        <f t="shared" si="0"/>
        <v>30.36</v>
      </c>
      <c r="G47" s="13">
        <v>15</v>
      </c>
      <c r="H47" s="14">
        <v>65.5</v>
      </c>
      <c r="I47" s="17">
        <f t="shared" si="1"/>
        <v>26.2</v>
      </c>
      <c r="J47" s="17">
        <f t="shared" si="2"/>
        <v>56.56</v>
      </c>
      <c r="K47" s="13">
        <f t="shared" si="3"/>
        <v>10</v>
      </c>
    </row>
    <row r="48" s="2" customFormat="1" ht="17.25" customHeight="1" spans="1:11">
      <c r="A48" s="11">
        <v>6</v>
      </c>
      <c r="B48" s="11" t="s">
        <v>12</v>
      </c>
      <c r="C48" s="11" t="s">
        <v>65</v>
      </c>
      <c r="D48" s="11" t="s">
        <v>76</v>
      </c>
      <c r="E48" s="12">
        <v>51.7</v>
      </c>
      <c r="F48" s="12">
        <f t="shared" si="0"/>
        <v>31.02</v>
      </c>
      <c r="G48" s="13">
        <v>11</v>
      </c>
      <c r="H48" s="14">
        <v>61</v>
      </c>
      <c r="I48" s="17">
        <f t="shared" si="1"/>
        <v>24.4</v>
      </c>
      <c r="J48" s="17">
        <f t="shared" si="2"/>
        <v>55.42</v>
      </c>
      <c r="K48" s="13">
        <f t="shared" si="3"/>
        <v>11</v>
      </c>
    </row>
    <row r="49" s="2" customFormat="1" ht="17.25" customHeight="1" spans="1:11">
      <c r="A49" s="11">
        <v>30</v>
      </c>
      <c r="B49" s="11" t="s">
        <v>12</v>
      </c>
      <c r="C49" s="11" t="s">
        <v>65</v>
      </c>
      <c r="D49" s="11" t="s">
        <v>77</v>
      </c>
      <c r="E49" s="12">
        <v>51.1</v>
      </c>
      <c r="F49" s="12">
        <f t="shared" si="0"/>
        <v>30.66</v>
      </c>
      <c r="G49" s="13">
        <v>12</v>
      </c>
      <c r="H49" s="14">
        <v>60.5</v>
      </c>
      <c r="I49" s="17">
        <f t="shared" si="1"/>
        <v>24.2</v>
      </c>
      <c r="J49" s="17">
        <f t="shared" si="2"/>
        <v>54.86</v>
      </c>
      <c r="K49" s="13">
        <f t="shared" si="3"/>
        <v>12</v>
      </c>
    </row>
    <row r="50" s="2" customFormat="1" ht="17.25" customHeight="1" spans="1:11">
      <c r="A50" s="11" t="s">
        <v>52</v>
      </c>
      <c r="B50" s="11" t="s">
        <v>12</v>
      </c>
      <c r="C50" s="11" t="s">
        <v>65</v>
      </c>
      <c r="D50" s="11" t="s">
        <v>78</v>
      </c>
      <c r="E50" s="12">
        <v>58.8</v>
      </c>
      <c r="F50" s="12">
        <f t="shared" si="0"/>
        <v>35.28</v>
      </c>
      <c r="G50" s="13">
        <v>3</v>
      </c>
      <c r="H50" s="14">
        <v>0</v>
      </c>
      <c r="I50" s="17">
        <f t="shared" si="1"/>
        <v>0</v>
      </c>
      <c r="J50" s="17">
        <f t="shared" si="2"/>
        <v>35.28</v>
      </c>
      <c r="K50" s="13">
        <f t="shared" si="3"/>
        <v>13</v>
      </c>
    </row>
    <row r="51" s="2" customFormat="1" ht="17.25" customHeight="1" spans="1:11">
      <c r="A51" s="11" t="s">
        <v>52</v>
      </c>
      <c r="B51" s="11" t="s">
        <v>12</v>
      </c>
      <c r="C51" s="11" t="s">
        <v>65</v>
      </c>
      <c r="D51" s="11" t="s">
        <v>79</v>
      </c>
      <c r="E51" s="12">
        <v>54.8</v>
      </c>
      <c r="F51" s="12">
        <f t="shared" si="0"/>
        <v>32.88</v>
      </c>
      <c r="G51" s="13">
        <v>7</v>
      </c>
      <c r="H51" s="14">
        <v>0</v>
      </c>
      <c r="I51" s="17">
        <f t="shared" si="1"/>
        <v>0</v>
      </c>
      <c r="J51" s="17">
        <f t="shared" si="2"/>
        <v>32.88</v>
      </c>
      <c r="K51" s="13">
        <f t="shared" si="3"/>
        <v>14</v>
      </c>
    </row>
    <row r="52" s="2" customFormat="1" ht="17.25" customHeight="1" spans="1:11">
      <c r="A52" s="11" t="s">
        <v>52</v>
      </c>
      <c r="B52" s="11" t="s">
        <v>12</v>
      </c>
      <c r="C52" s="11" t="s">
        <v>65</v>
      </c>
      <c r="D52" s="11" t="s">
        <v>80</v>
      </c>
      <c r="E52" s="12">
        <v>50.9</v>
      </c>
      <c r="F52" s="12">
        <f t="shared" si="0"/>
        <v>30.54</v>
      </c>
      <c r="G52" s="13">
        <v>14</v>
      </c>
      <c r="H52" s="14">
        <v>0</v>
      </c>
      <c r="I52" s="17">
        <f t="shared" si="1"/>
        <v>0</v>
      </c>
      <c r="J52" s="17">
        <f t="shared" si="2"/>
        <v>30.54</v>
      </c>
      <c r="K52" s="13">
        <f t="shared" si="3"/>
        <v>15</v>
      </c>
    </row>
    <row r="53" s="2" customFormat="1" ht="17.25" customHeight="1" spans="1:11">
      <c r="A53" s="11">
        <v>23</v>
      </c>
      <c r="B53" s="11" t="s">
        <v>12</v>
      </c>
      <c r="C53" s="11" t="s">
        <v>81</v>
      </c>
      <c r="D53" s="11" t="s">
        <v>82</v>
      </c>
      <c r="E53" s="12">
        <v>65.6</v>
      </c>
      <c r="F53" s="12">
        <f t="shared" si="0"/>
        <v>39.36</v>
      </c>
      <c r="G53" s="13">
        <v>1</v>
      </c>
      <c r="H53" s="14">
        <v>82</v>
      </c>
      <c r="I53" s="17">
        <f t="shared" si="1"/>
        <v>32.8</v>
      </c>
      <c r="J53" s="17">
        <f t="shared" si="2"/>
        <v>72.16</v>
      </c>
      <c r="K53" s="13">
        <f t="shared" si="3"/>
        <v>1</v>
      </c>
    </row>
    <row r="54" s="2" customFormat="1" ht="17.25" customHeight="1" spans="1:11">
      <c r="A54" s="11">
        <v>20</v>
      </c>
      <c r="B54" s="11" t="s">
        <v>83</v>
      </c>
      <c r="C54" s="11" t="s">
        <v>84</v>
      </c>
      <c r="D54" s="11" t="s">
        <v>85</v>
      </c>
      <c r="E54" s="12">
        <v>62.4</v>
      </c>
      <c r="F54" s="12">
        <f t="shared" si="0"/>
        <v>37.44</v>
      </c>
      <c r="G54" s="13">
        <v>2</v>
      </c>
      <c r="H54" s="14">
        <v>77</v>
      </c>
      <c r="I54" s="17">
        <f t="shared" si="1"/>
        <v>30.8</v>
      </c>
      <c r="J54" s="17">
        <f t="shared" si="2"/>
        <v>68.24</v>
      </c>
      <c r="K54" s="13">
        <f t="shared" si="3"/>
        <v>1</v>
      </c>
    </row>
    <row r="55" s="2" customFormat="1" ht="17.25" customHeight="1" spans="1:11">
      <c r="A55" s="11">
        <v>13</v>
      </c>
      <c r="B55" s="11" t="s">
        <v>83</v>
      </c>
      <c r="C55" s="11" t="s">
        <v>84</v>
      </c>
      <c r="D55" s="11" t="s">
        <v>86</v>
      </c>
      <c r="E55" s="12">
        <v>66.6</v>
      </c>
      <c r="F55" s="12">
        <f t="shared" si="0"/>
        <v>39.96</v>
      </c>
      <c r="G55" s="13">
        <v>1</v>
      </c>
      <c r="H55" s="14">
        <v>67</v>
      </c>
      <c r="I55" s="17">
        <f t="shared" si="1"/>
        <v>26.8</v>
      </c>
      <c r="J55" s="17">
        <f t="shared" si="2"/>
        <v>66.76</v>
      </c>
      <c r="K55" s="13">
        <f t="shared" si="3"/>
        <v>2</v>
      </c>
    </row>
    <row r="56" s="2" customFormat="1" ht="17.25" customHeight="1" spans="1:11">
      <c r="A56" s="11">
        <v>5</v>
      </c>
      <c r="B56" s="11" t="s">
        <v>83</v>
      </c>
      <c r="C56" s="11" t="s">
        <v>87</v>
      </c>
      <c r="D56" s="11" t="s">
        <v>88</v>
      </c>
      <c r="E56" s="12">
        <v>53.5</v>
      </c>
      <c r="F56" s="12">
        <f t="shared" si="0"/>
        <v>32.1</v>
      </c>
      <c r="G56" s="13">
        <v>2</v>
      </c>
      <c r="H56" s="14">
        <v>62.5</v>
      </c>
      <c r="I56" s="17">
        <f t="shared" si="1"/>
        <v>25</v>
      </c>
      <c r="J56" s="17">
        <f t="shared" si="2"/>
        <v>57.1</v>
      </c>
      <c r="K56" s="13">
        <f t="shared" si="3"/>
        <v>1</v>
      </c>
    </row>
    <row r="57" s="2" customFormat="1" ht="17.25" customHeight="1" spans="1:11">
      <c r="A57" s="11" t="s">
        <v>52</v>
      </c>
      <c r="B57" s="11" t="s">
        <v>83</v>
      </c>
      <c r="C57" s="11" t="s">
        <v>87</v>
      </c>
      <c r="D57" s="11" t="s">
        <v>89</v>
      </c>
      <c r="E57" s="12">
        <v>64</v>
      </c>
      <c r="F57" s="12">
        <f t="shared" si="0"/>
        <v>38.4</v>
      </c>
      <c r="G57" s="13">
        <v>1</v>
      </c>
      <c r="H57" s="14">
        <v>0</v>
      </c>
      <c r="I57" s="17">
        <f t="shared" si="1"/>
        <v>0</v>
      </c>
      <c r="J57" s="17">
        <f t="shared" si="2"/>
        <v>38.4</v>
      </c>
      <c r="K57" s="13">
        <f t="shared" si="3"/>
        <v>2</v>
      </c>
    </row>
    <row r="58" s="2" customFormat="1" ht="17.25" customHeight="1" spans="1:11">
      <c r="A58" s="11">
        <v>13</v>
      </c>
      <c r="B58" s="11" t="s">
        <v>83</v>
      </c>
      <c r="C58" s="11" t="s">
        <v>65</v>
      </c>
      <c r="D58" s="11" t="s">
        <v>90</v>
      </c>
      <c r="E58" s="12">
        <v>82.6</v>
      </c>
      <c r="F58" s="12">
        <f t="shared" si="0"/>
        <v>49.56</v>
      </c>
      <c r="G58" s="13">
        <v>1</v>
      </c>
      <c r="H58" s="14">
        <v>87.5</v>
      </c>
      <c r="I58" s="17">
        <f t="shared" si="1"/>
        <v>35</v>
      </c>
      <c r="J58" s="17">
        <f t="shared" si="2"/>
        <v>84.56</v>
      </c>
      <c r="K58" s="13">
        <f t="shared" si="3"/>
        <v>1</v>
      </c>
    </row>
    <row r="59" s="2" customFormat="1" ht="17.25" customHeight="1" spans="1:11">
      <c r="A59" s="11">
        <v>12</v>
      </c>
      <c r="B59" s="11" t="s">
        <v>83</v>
      </c>
      <c r="C59" s="11" t="s">
        <v>65</v>
      </c>
      <c r="D59" s="11" t="s">
        <v>91</v>
      </c>
      <c r="E59" s="12">
        <v>64.6</v>
      </c>
      <c r="F59" s="12">
        <f t="shared" si="0"/>
        <v>38.76</v>
      </c>
      <c r="G59" s="13">
        <v>2</v>
      </c>
      <c r="H59" s="14">
        <v>90</v>
      </c>
      <c r="I59" s="17">
        <f t="shared" si="1"/>
        <v>36</v>
      </c>
      <c r="J59" s="17">
        <f t="shared" si="2"/>
        <v>74.76</v>
      </c>
      <c r="K59" s="13">
        <f t="shared" si="3"/>
        <v>2</v>
      </c>
    </row>
    <row r="60" s="2" customFormat="1" ht="17.25" customHeight="1" spans="1:11">
      <c r="A60" s="11">
        <v>29</v>
      </c>
      <c r="B60" s="11" t="s">
        <v>83</v>
      </c>
      <c r="C60" s="11" t="s">
        <v>65</v>
      </c>
      <c r="D60" s="11" t="s">
        <v>92</v>
      </c>
      <c r="E60" s="12">
        <v>60.9</v>
      </c>
      <c r="F60" s="12">
        <f t="shared" si="0"/>
        <v>36.54</v>
      </c>
      <c r="G60" s="13">
        <v>4</v>
      </c>
      <c r="H60" s="14">
        <v>91</v>
      </c>
      <c r="I60" s="17">
        <f t="shared" si="1"/>
        <v>36.4</v>
      </c>
      <c r="J60" s="17">
        <f t="shared" si="2"/>
        <v>72.94</v>
      </c>
      <c r="K60" s="13">
        <f t="shared" si="3"/>
        <v>3</v>
      </c>
    </row>
    <row r="61" s="2" customFormat="1" ht="17.25" customHeight="1" spans="1:11">
      <c r="A61" s="11">
        <v>3</v>
      </c>
      <c r="B61" s="11" t="s">
        <v>83</v>
      </c>
      <c r="C61" s="11" t="s">
        <v>65</v>
      </c>
      <c r="D61" s="11" t="s">
        <v>93</v>
      </c>
      <c r="E61" s="12">
        <v>61.6</v>
      </c>
      <c r="F61" s="12">
        <f t="shared" si="0"/>
        <v>36.96</v>
      </c>
      <c r="G61" s="13">
        <v>3</v>
      </c>
      <c r="H61" s="14">
        <v>89</v>
      </c>
      <c r="I61" s="17">
        <f t="shared" si="1"/>
        <v>35.6</v>
      </c>
      <c r="J61" s="17">
        <f t="shared" si="2"/>
        <v>72.56</v>
      </c>
      <c r="K61" s="13">
        <f t="shared" si="3"/>
        <v>4</v>
      </c>
    </row>
    <row r="62" s="2" customFormat="1" ht="17.25" customHeight="1" spans="1:11">
      <c r="A62" s="11">
        <v>23</v>
      </c>
      <c r="B62" s="11" t="s">
        <v>83</v>
      </c>
      <c r="C62" s="11" t="s">
        <v>65</v>
      </c>
      <c r="D62" s="11" t="s">
        <v>94</v>
      </c>
      <c r="E62" s="12">
        <v>54.8</v>
      </c>
      <c r="F62" s="12">
        <f t="shared" si="0"/>
        <v>32.88</v>
      </c>
      <c r="G62" s="13">
        <v>5</v>
      </c>
      <c r="H62" s="14">
        <v>85</v>
      </c>
      <c r="I62" s="17">
        <f t="shared" si="1"/>
        <v>34</v>
      </c>
      <c r="J62" s="17">
        <f t="shared" si="2"/>
        <v>66.88</v>
      </c>
      <c r="K62" s="13">
        <f t="shared" si="3"/>
        <v>5</v>
      </c>
    </row>
    <row r="63" s="2" customFormat="1" ht="17.25" customHeight="1" spans="1:11">
      <c r="A63" s="11">
        <v>34</v>
      </c>
      <c r="B63" s="11" t="s">
        <v>83</v>
      </c>
      <c r="C63" s="11" t="s">
        <v>65</v>
      </c>
      <c r="D63" s="11" t="s">
        <v>95</v>
      </c>
      <c r="E63" s="12">
        <v>51.2</v>
      </c>
      <c r="F63" s="12">
        <f t="shared" si="0"/>
        <v>30.72</v>
      </c>
      <c r="G63" s="13">
        <v>7</v>
      </c>
      <c r="H63" s="14">
        <v>82</v>
      </c>
      <c r="I63" s="17">
        <f t="shared" si="1"/>
        <v>32.8</v>
      </c>
      <c r="J63" s="17">
        <f t="shared" si="2"/>
        <v>63.52</v>
      </c>
      <c r="K63" s="13">
        <f t="shared" si="3"/>
        <v>6</v>
      </c>
    </row>
    <row r="64" s="2" customFormat="1" ht="17.25" customHeight="1" spans="1:11">
      <c r="A64" s="11">
        <v>31</v>
      </c>
      <c r="B64" s="11" t="s">
        <v>83</v>
      </c>
      <c r="C64" s="11" t="s">
        <v>65</v>
      </c>
      <c r="D64" s="11" t="s">
        <v>96</v>
      </c>
      <c r="E64" s="12">
        <v>51.1</v>
      </c>
      <c r="F64" s="12">
        <f t="shared" si="0"/>
        <v>30.66</v>
      </c>
      <c r="G64" s="13">
        <v>8</v>
      </c>
      <c r="H64" s="14">
        <v>79.5</v>
      </c>
      <c r="I64" s="17">
        <f t="shared" si="1"/>
        <v>31.8</v>
      </c>
      <c r="J64" s="17">
        <f t="shared" si="2"/>
        <v>62.46</v>
      </c>
      <c r="K64" s="13">
        <f t="shared" si="3"/>
        <v>7</v>
      </c>
    </row>
    <row r="65" s="2" customFormat="1" ht="17.25" customHeight="1" spans="1:11">
      <c r="A65" s="11">
        <v>7</v>
      </c>
      <c r="B65" s="11" t="s">
        <v>83</v>
      </c>
      <c r="C65" s="11" t="s">
        <v>65</v>
      </c>
      <c r="D65" s="11" t="s">
        <v>97</v>
      </c>
      <c r="E65" s="12">
        <v>52.8</v>
      </c>
      <c r="F65" s="12">
        <f t="shared" si="0"/>
        <v>31.68</v>
      </c>
      <c r="G65" s="13">
        <v>6</v>
      </c>
      <c r="H65" s="14">
        <v>69</v>
      </c>
      <c r="I65" s="17">
        <f t="shared" si="1"/>
        <v>27.6</v>
      </c>
      <c r="J65" s="17">
        <f t="shared" si="2"/>
        <v>59.28</v>
      </c>
      <c r="K65" s="13">
        <f t="shared" si="3"/>
        <v>8</v>
      </c>
    </row>
    <row r="66" s="2" customFormat="1" ht="17.25" customHeight="1" spans="1:11">
      <c r="A66" s="11">
        <v>16</v>
      </c>
      <c r="B66" s="11" t="s">
        <v>83</v>
      </c>
      <c r="C66" s="11" t="s">
        <v>81</v>
      </c>
      <c r="D66" s="11" t="s">
        <v>98</v>
      </c>
      <c r="E66" s="12">
        <v>73.5</v>
      </c>
      <c r="F66" s="12">
        <f t="shared" si="0"/>
        <v>44.1</v>
      </c>
      <c r="G66" s="13">
        <v>1</v>
      </c>
      <c r="H66" s="14">
        <v>90</v>
      </c>
      <c r="I66" s="17">
        <f t="shared" si="1"/>
        <v>36</v>
      </c>
      <c r="J66" s="17">
        <f t="shared" si="2"/>
        <v>80.1</v>
      </c>
      <c r="K66" s="13">
        <f t="shared" si="3"/>
        <v>1</v>
      </c>
    </row>
    <row r="67" s="2" customFormat="1" ht="21" customHeight="1" spans="1:11">
      <c r="A67" s="11">
        <v>38</v>
      </c>
      <c r="B67" s="11" t="s">
        <v>83</v>
      </c>
      <c r="C67" s="11" t="s">
        <v>81</v>
      </c>
      <c r="D67" s="11" t="s">
        <v>99</v>
      </c>
      <c r="E67" s="12">
        <v>60.8</v>
      </c>
      <c r="F67" s="12">
        <f t="shared" si="0"/>
        <v>36.48</v>
      </c>
      <c r="G67" s="13">
        <v>2</v>
      </c>
      <c r="H67" s="14">
        <v>89</v>
      </c>
      <c r="I67" s="17">
        <f t="shared" si="1"/>
        <v>35.6</v>
      </c>
      <c r="J67" s="17">
        <f t="shared" si="2"/>
        <v>72.08</v>
      </c>
      <c r="K67" s="13">
        <f t="shared" si="3"/>
        <v>2</v>
      </c>
    </row>
    <row r="68" s="2" customFormat="1" ht="17.25" customHeight="1" spans="1:11">
      <c r="A68" s="11">
        <v>10</v>
      </c>
      <c r="B68" s="11" t="s">
        <v>100</v>
      </c>
      <c r="C68" s="11" t="s">
        <v>101</v>
      </c>
      <c r="D68" s="11" t="s">
        <v>102</v>
      </c>
      <c r="E68" s="12">
        <v>71.5</v>
      </c>
      <c r="F68" s="12">
        <f t="shared" si="0"/>
        <v>42.9</v>
      </c>
      <c r="G68" s="13">
        <v>1</v>
      </c>
      <c r="H68" s="14">
        <v>81</v>
      </c>
      <c r="I68" s="17">
        <f t="shared" si="1"/>
        <v>32.4</v>
      </c>
      <c r="J68" s="17">
        <f t="shared" si="2"/>
        <v>75.3</v>
      </c>
      <c r="K68" s="13">
        <f t="shared" si="3"/>
        <v>1</v>
      </c>
    </row>
    <row r="69" s="2" customFormat="1" ht="17.25" customHeight="1" spans="1:11">
      <c r="A69" s="11">
        <v>5</v>
      </c>
      <c r="B69" s="11" t="s">
        <v>100</v>
      </c>
      <c r="C69" s="11" t="s">
        <v>101</v>
      </c>
      <c r="D69" s="11" t="s">
        <v>103</v>
      </c>
      <c r="E69" s="12">
        <v>64.2</v>
      </c>
      <c r="F69" s="12">
        <f t="shared" si="0"/>
        <v>38.52</v>
      </c>
      <c r="G69" s="13">
        <v>2</v>
      </c>
      <c r="H69" s="14">
        <v>67</v>
      </c>
      <c r="I69" s="17">
        <f t="shared" si="1"/>
        <v>26.8</v>
      </c>
      <c r="J69" s="17">
        <f t="shared" si="2"/>
        <v>65.32</v>
      </c>
      <c r="K69" s="13">
        <f t="shared" si="3"/>
        <v>2</v>
      </c>
    </row>
    <row r="70" s="2" customFormat="1" ht="17.25" customHeight="1" spans="1:11">
      <c r="A70" s="11">
        <v>9</v>
      </c>
      <c r="B70" s="11" t="s">
        <v>100</v>
      </c>
      <c r="C70" s="11" t="s">
        <v>104</v>
      </c>
      <c r="D70" s="11" t="s">
        <v>105</v>
      </c>
      <c r="E70" s="12">
        <v>73.9</v>
      </c>
      <c r="F70" s="12">
        <f t="shared" ref="F70:F133" si="4">E70*0.6</f>
        <v>44.34</v>
      </c>
      <c r="G70" s="13">
        <v>1</v>
      </c>
      <c r="H70" s="14">
        <v>89</v>
      </c>
      <c r="I70" s="17">
        <f t="shared" ref="I70:I133" si="5">H70*0.4</f>
        <v>35.6</v>
      </c>
      <c r="J70" s="17">
        <f t="shared" ref="J70:J133" si="6">F70+I70</f>
        <v>79.94</v>
      </c>
      <c r="K70" s="13">
        <f>SUMPRODUCT(($B$3:$B$140=B70)*($C$3:$C$140=C70)*($J$3:$J$140&gt;J70))+1</f>
        <v>1</v>
      </c>
    </row>
    <row r="71" s="2" customFormat="1" ht="17.25" customHeight="1" spans="1:11">
      <c r="A71" s="11">
        <v>39</v>
      </c>
      <c r="B71" s="11" t="s">
        <v>100</v>
      </c>
      <c r="C71" s="11" t="s">
        <v>104</v>
      </c>
      <c r="D71" s="11" t="s">
        <v>106</v>
      </c>
      <c r="E71" s="12">
        <v>63.1</v>
      </c>
      <c r="F71" s="12">
        <f t="shared" si="4"/>
        <v>37.86</v>
      </c>
      <c r="G71" s="13">
        <v>8</v>
      </c>
      <c r="H71" s="14">
        <v>88</v>
      </c>
      <c r="I71" s="17">
        <f t="shared" si="5"/>
        <v>35.2</v>
      </c>
      <c r="J71" s="17">
        <f t="shared" si="6"/>
        <v>73.06</v>
      </c>
      <c r="K71" s="13">
        <f>SUMPRODUCT(($B$3:$B$140=B71)*($C$3:$C$140=C71)*($J$3:$J$140&gt;J71))+1</f>
        <v>2</v>
      </c>
    </row>
    <row r="72" s="2" customFormat="1" ht="17.25" customHeight="1" spans="1:11">
      <c r="A72" s="11">
        <v>15</v>
      </c>
      <c r="B72" s="11" t="s">
        <v>100</v>
      </c>
      <c r="C72" s="11" t="s">
        <v>104</v>
      </c>
      <c r="D72" s="11" t="s">
        <v>107</v>
      </c>
      <c r="E72" s="12">
        <v>69.7</v>
      </c>
      <c r="F72" s="12">
        <f t="shared" si="4"/>
        <v>41.82</v>
      </c>
      <c r="G72" s="13">
        <v>3</v>
      </c>
      <c r="H72" s="14">
        <v>78</v>
      </c>
      <c r="I72" s="17">
        <f t="shared" si="5"/>
        <v>31.2</v>
      </c>
      <c r="J72" s="17">
        <f t="shared" si="6"/>
        <v>73.02</v>
      </c>
      <c r="K72" s="13">
        <f>SUMPRODUCT(($B$3:$B$140=B72)*($C$3:$C$140=C72)*($J$3:$J$140&gt;J72))+1</f>
        <v>3</v>
      </c>
    </row>
    <row r="73" s="2" customFormat="1" ht="17.25" customHeight="1" spans="1:11">
      <c r="A73" s="11">
        <v>16</v>
      </c>
      <c r="B73" s="11" t="s">
        <v>100</v>
      </c>
      <c r="C73" s="11" t="s">
        <v>104</v>
      </c>
      <c r="D73" s="11" t="s">
        <v>108</v>
      </c>
      <c r="E73" s="12">
        <v>64.2</v>
      </c>
      <c r="F73" s="12">
        <f t="shared" si="4"/>
        <v>38.52</v>
      </c>
      <c r="G73" s="13">
        <v>5</v>
      </c>
      <c r="H73" s="14">
        <v>85.5</v>
      </c>
      <c r="I73" s="17">
        <f t="shared" si="5"/>
        <v>34.2</v>
      </c>
      <c r="J73" s="17">
        <f t="shared" si="6"/>
        <v>72.72</v>
      </c>
      <c r="K73" s="13">
        <f>SUMPRODUCT(($B$3:$B$140=B73)*($C$3:$C$140=C73)*($J$3:$J$140&gt;J73))+1</f>
        <v>4</v>
      </c>
    </row>
    <row r="74" s="2" customFormat="1" ht="17.25" customHeight="1" spans="1:11">
      <c r="A74" s="11">
        <v>34</v>
      </c>
      <c r="B74" s="11" t="s">
        <v>100</v>
      </c>
      <c r="C74" s="11" t="s">
        <v>104</v>
      </c>
      <c r="D74" s="11" t="s">
        <v>90</v>
      </c>
      <c r="E74" s="12">
        <v>63.4</v>
      </c>
      <c r="F74" s="12">
        <f t="shared" si="4"/>
        <v>38.04</v>
      </c>
      <c r="G74" s="13">
        <v>6</v>
      </c>
      <c r="H74" s="14">
        <v>86.5</v>
      </c>
      <c r="I74" s="17">
        <f t="shared" si="5"/>
        <v>34.6</v>
      </c>
      <c r="J74" s="17">
        <f t="shared" si="6"/>
        <v>72.64</v>
      </c>
      <c r="K74" s="13">
        <f>SUMPRODUCT(($B$3:$B$140=B74)*($C$3:$C$140=C74)*($J$3:$J$140&gt;J74))+1</f>
        <v>5</v>
      </c>
    </row>
    <row r="75" s="2" customFormat="1" ht="17.25" customHeight="1" spans="1:11">
      <c r="A75" s="11">
        <v>2</v>
      </c>
      <c r="B75" s="11" t="s">
        <v>100</v>
      </c>
      <c r="C75" s="11" t="s">
        <v>104</v>
      </c>
      <c r="D75" s="11" t="s">
        <v>109</v>
      </c>
      <c r="E75" s="12">
        <v>70.5</v>
      </c>
      <c r="F75" s="12">
        <f t="shared" si="4"/>
        <v>42.3</v>
      </c>
      <c r="G75" s="13">
        <v>2</v>
      </c>
      <c r="H75" s="14">
        <v>75</v>
      </c>
      <c r="I75" s="17">
        <f t="shared" si="5"/>
        <v>30</v>
      </c>
      <c r="J75" s="17">
        <f t="shared" si="6"/>
        <v>72.3</v>
      </c>
      <c r="K75" s="13">
        <f>SUMPRODUCT(($B$3:$B$140=B75)*($C$3:$C$140=C75)*($J$3:$J$140&gt;J75))+1</f>
        <v>6</v>
      </c>
    </row>
    <row r="76" s="2" customFormat="1" ht="17.25" customHeight="1" spans="1:11">
      <c r="A76" s="11">
        <v>37</v>
      </c>
      <c r="B76" s="11" t="s">
        <v>100</v>
      </c>
      <c r="C76" s="11" t="s">
        <v>104</v>
      </c>
      <c r="D76" s="11" t="s">
        <v>110</v>
      </c>
      <c r="E76" s="12">
        <v>60.6</v>
      </c>
      <c r="F76" s="12">
        <f t="shared" si="4"/>
        <v>36.36</v>
      </c>
      <c r="G76" s="13">
        <v>13</v>
      </c>
      <c r="H76" s="14">
        <v>89.5</v>
      </c>
      <c r="I76" s="17">
        <f t="shared" si="5"/>
        <v>35.8</v>
      </c>
      <c r="J76" s="17">
        <f t="shared" si="6"/>
        <v>72.16</v>
      </c>
      <c r="K76" s="13">
        <f>SUMPRODUCT(($B$3:$B$140=B76)*($C$3:$C$140=C76)*($J$3:$J$140&gt;J76))+1</f>
        <v>7</v>
      </c>
    </row>
    <row r="77" s="2" customFormat="1" ht="17.25" customHeight="1" spans="1:11">
      <c r="A77" s="11">
        <v>17</v>
      </c>
      <c r="B77" s="11" t="s">
        <v>100</v>
      </c>
      <c r="C77" s="11" t="s">
        <v>104</v>
      </c>
      <c r="D77" s="11" t="s">
        <v>111</v>
      </c>
      <c r="E77" s="12">
        <v>62.3</v>
      </c>
      <c r="F77" s="12">
        <f t="shared" si="4"/>
        <v>37.38</v>
      </c>
      <c r="G77" s="13">
        <v>11</v>
      </c>
      <c r="H77" s="14">
        <v>85.5</v>
      </c>
      <c r="I77" s="17">
        <f t="shared" si="5"/>
        <v>34.2</v>
      </c>
      <c r="J77" s="17">
        <f t="shared" si="6"/>
        <v>71.58</v>
      </c>
      <c r="K77" s="13">
        <f>SUMPRODUCT(($B$3:$B$140=B77)*($C$3:$C$140=C77)*($J$3:$J$140&gt;J77))+1</f>
        <v>8</v>
      </c>
    </row>
    <row r="78" s="2" customFormat="1" ht="17.25" customHeight="1" spans="1:11">
      <c r="A78" s="11">
        <v>20</v>
      </c>
      <c r="B78" s="11" t="s">
        <v>100</v>
      </c>
      <c r="C78" s="11" t="s">
        <v>104</v>
      </c>
      <c r="D78" s="11" t="s">
        <v>112</v>
      </c>
      <c r="E78" s="12">
        <v>66.4</v>
      </c>
      <c r="F78" s="12">
        <f t="shared" si="4"/>
        <v>39.84</v>
      </c>
      <c r="G78" s="13">
        <v>4</v>
      </c>
      <c r="H78" s="14">
        <v>79</v>
      </c>
      <c r="I78" s="17">
        <f t="shared" si="5"/>
        <v>31.6</v>
      </c>
      <c r="J78" s="17">
        <f t="shared" si="6"/>
        <v>71.44</v>
      </c>
      <c r="K78" s="13">
        <f>SUMPRODUCT(($B$3:$B$140=B78)*($C$3:$C$140=C78)*($J$3:$J$140&gt;J78))+1</f>
        <v>9</v>
      </c>
    </row>
    <row r="79" s="2" customFormat="1" ht="17.25" customHeight="1" spans="1:11">
      <c r="A79" s="11">
        <v>32</v>
      </c>
      <c r="B79" s="11" t="s">
        <v>100</v>
      </c>
      <c r="C79" s="11" t="s">
        <v>104</v>
      </c>
      <c r="D79" s="11" t="s">
        <v>113</v>
      </c>
      <c r="E79" s="12">
        <v>62.6</v>
      </c>
      <c r="F79" s="12">
        <f t="shared" si="4"/>
        <v>37.56</v>
      </c>
      <c r="G79" s="13">
        <v>9</v>
      </c>
      <c r="H79" s="14">
        <v>82.5</v>
      </c>
      <c r="I79" s="17">
        <f t="shared" si="5"/>
        <v>33</v>
      </c>
      <c r="J79" s="17">
        <f t="shared" si="6"/>
        <v>70.56</v>
      </c>
      <c r="K79" s="13">
        <f>SUMPRODUCT(($B$3:$B$140=B79)*($C$3:$C$140=C79)*($J$3:$J$140&gt;J79))+1</f>
        <v>10</v>
      </c>
    </row>
    <row r="80" s="2" customFormat="1" ht="17.25" customHeight="1" spans="1:11">
      <c r="A80" s="11">
        <v>10</v>
      </c>
      <c r="B80" s="11" t="s">
        <v>100</v>
      </c>
      <c r="C80" s="11" t="s">
        <v>104</v>
      </c>
      <c r="D80" s="11" t="s">
        <v>114</v>
      </c>
      <c r="E80" s="12">
        <v>58.4</v>
      </c>
      <c r="F80" s="12">
        <f t="shared" si="4"/>
        <v>35.04</v>
      </c>
      <c r="G80" s="13">
        <v>14</v>
      </c>
      <c r="H80" s="14">
        <v>87</v>
      </c>
      <c r="I80" s="17">
        <f t="shared" si="5"/>
        <v>34.8</v>
      </c>
      <c r="J80" s="17">
        <f t="shared" si="6"/>
        <v>69.84</v>
      </c>
      <c r="K80" s="13">
        <f>SUMPRODUCT(($B$3:$B$140=B80)*($C$3:$C$140=C80)*($J$3:$J$140&gt;J80))+1</f>
        <v>11</v>
      </c>
    </row>
    <row r="81" s="2" customFormat="1" ht="17.25" customHeight="1" spans="1:11">
      <c r="A81" s="11">
        <v>26</v>
      </c>
      <c r="B81" s="11" t="s">
        <v>100</v>
      </c>
      <c r="C81" s="11" t="s">
        <v>104</v>
      </c>
      <c r="D81" s="11" t="s">
        <v>115</v>
      </c>
      <c r="E81" s="12">
        <v>60.7</v>
      </c>
      <c r="F81" s="12">
        <f t="shared" si="4"/>
        <v>36.42</v>
      </c>
      <c r="G81" s="13">
        <v>12</v>
      </c>
      <c r="H81" s="14">
        <v>83.5</v>
      </c>
      <c r="I81" s="17">
        <f t="shared" si="5"/>
        <v>33.4</v>
      </c>
      <c r="J81" s="17">
        <f t="shared" si="6"/>
        <v>69.82</v>
      </c>
      <c r="K81" s="13">
        <f>SUMPRODUCT(($B$3:$B$140=B81)*($C$3:$C$140=C81)*($J$3:$J$140&gt;J81))+1</f>
        <v>12</v>
      </c>
    </row>
    <row r="82" s="2" customFormat="1" ht="17.25" customHeight="1" spans="1:11">
      <c r="A82" s="11">
        <v>12</v>
      </c>
      <c r="B82" s="11" t="s">
        <v>100</v>
      </c>
      <c r="C82" s="11" t="s">
        <v>104</v>
      </c>
      <c r="D82" s="11" t="s">
        <v>116</v>
      </c>
      <c r="E82" s="12">
        <v>62.6</v>
      </c>
      <c r="F82" s="12">
        <f t="shared" si="4"/>
        <v>37.56</v>
      </c>
      <c r="G82" s="13">
        <v>9</v>
      </c>
      <c r="H82" s="14">
        <v>80</v>
      </c>
      <c r="I82" s="17">
        <f t="shared" si="5"/>
        <v>32</v>
      </c>
      <c r="J82" s="17">
        <f t="shared" si="6"/>
        <v>69.56</v>
      </c>
      <c r="K82" s="13">
        <f>SUMPRODUCT(($B$3:$B$140=B82)*($C$3:$C$140=C82)*($J$3:$J$140&gt;J82))+1</f>
        <v>13</v>
      </c>
    </row>
    <row r="83" s="2" customFormat="1" ht="17.25" customHeight="1" spans="1:11">
      <c r="A83" s="11">
        <v>7</v>
      </c>
      <c r="B83" s="11" t="s">
        <v>100</v>
      </c>
      <c r="C83" s="11" t="s">
        <v>104</v>
      </c>
      <c r="D83" s="11" t="s">
        <v>117</v>
      </c>
      <c r="E83" s="12">
        <v>63.4</v>
      </c>
      <c r="F83" s="12">
        <f t="shared" si="4"/>
        <v>38.04</v>
      </c>
      <c r="G83" s="13">
        <v>6</v>
      </c>
      <c r="H83" s="14">
        <v>78.5</v>
      </c>
      <c r="I83" s="17">
        <f t="shared" si="5"/>
        <v>31.4</v>
      </c>
      <c r="J83" s="17">
        <f t="shared" si="6"/>
        <v>69.44</v>
      </c>
      <c r="K83" s="13">
        <f>SUMPRODUCT(($B$3:$B$140=B83)*($C$3:$C$140=C83)*($J$3:$J$140&gt;J83))+1</f>
        <v>14</v>
      </c>
    </row>
    <row r="84" s="2" customFormat="1" ht="17.25" customHeight="1" spans="1:11">
      <c r="A84" s="11">
        <v>1</v>
      </c>
      <c r="B84" s="11" t="s">
        <v>100</v>
      </c>
      <c r="C84" s="11" t="s">
        <v>104</v>
      </c>
      <c r="D84" s="11" t="s">
        <v>118</v>
      </c>
      <c r="E84" s="12">
        <v>58.2</v>
      </c>
      <c r="F84" s="12">
        <f t="shared" si="4"/>
        <v>34.92</v>
      </c>
      <c r="G84" s="13">
        <v>15</v>
      </c>
      <c r="H84" s="14">
        <v>83</v>
      </c>
      <c r="I84" s="17">
        <f t="shared" si="5"/>
        <v>33.2</v>
      </c>
      <c r="J84" s="17">
        <f t="shared" si="6"/>
        <v>68.12</v>
      </c>
      <c r="K84" s="13">
        <f>SUMPRODUCT(($B$3:$B$140=B84)*($C$3:$C$140=C84)*($J$3:$J$140&gt;J84))+1</f>
        <v>15</v>
      </c>
    </row>
    <row r="85" s="2" customFormat="1" ht="17.25" customHeight="1" spans="1:11">
      <c r="A85" s="11">
        <v>40</v>
      </c>
      <c r="B85" s="11" t="s">
        <v>100</v>
      </c>
      <c r="C85" s="11" t="s">
        <v>104</v>
      </c>
      <c r="D85" s="11" t="s">
        <v>119</v>
      </c>
      <c r="E85" s="12">
        <v>56.1</v>
      </c>
      <c r="F85" s="12">
        <f t="shared" si="4"/>
        <v>33.66</v>
      </c>
      <c r="G85" s="13">
        <v>17</v>
      </c>
      <c r="H85" s="14">
        <v>86</v>
      </c>
      <c r="I85" s="17">
        <f t="shared" si="5"/>
        <v>34.4</v>
      </c>
      <c r="J85" s="17">
        <f t="shared" si="6"/>
        <v>68.06</v>
      </c>
      <c r="K85" s="13">
        <f>SUMPRODUCT(($B$3:$B$140=B85)*($C$3:$C$140=C85)*($J$3:$J$140&gt;J85))+1</f>
        <v>16</v>
      </c>
    </row>
    <row r="86" s="2" customFormat="1" ht="17.25" customHeight="1" spans="1:11">
      <c r="A86" s="11">
        <v>38</v>
      </c>
      <c r="B86" s="11" t="s">
        <v>100</v>
      </c>
      <c r="C86" s="11" t="s">
        <v>104</v>
      </c>
      <c r="D86" s="11" t="s">
        <v>120</v>
      </c>
      <c r="E86" s="12">
        <v>54.4</v>
      </c>
      <c r="F86" s="12">
        <f t="shared" si="4"/>
        <v>32.64</v>
      </c>
      <c r="G86" s="13">
        <v>20</v>
      </c>
      <c r="H86" s="14">
        <v>88.5</v>
      </c>
      <c r="I86" s="17">
        <f t="shared" si="5"/>
        <v>35.4</v>
      </c>
      <c r="J86" s="17">
        <f t="shared" si="6"/>
        <v>68.04</v>
      </c>
      <c r="K86" s="13">
        <f>SUMPRODUCT(($B$3:$B$140=B86)*($C$3:$C$140=C86)*($J$3:$J$140&gt;J86))+1</f>
        <v>17</v>
      </c>
    </row>
    <row r="87" s="2" customFormat="1" ht="17.25" customHeight="1" spans="1:11">
      <c r="A87" s="11">
        <v>33</v>
      </c>
      <c r="B87" s="11" t="s">
        <v>100</v>
      </c>
      <c r="C87" s="11" t="s">
        <v>104</v>
      </c>
      <c r="D87" s="11" t="s">
        <v>121</v>
      </c>
      <c r="E87" s="12">
        <v>54.7</v>
      </c>
      <c r="F87" s="12">
        <f t="shared" si="4"/>
        <v>32.82</v>
      </c>
      <c r="G87" s="13">
        <v>18</v>
      </c>
      <c r="H87" s="14">
        <v>83</v>
      </c>
      <c r="I87" s="17">
        <f t="shared" si="5"/>
        <v>33.2</v>
      </c>
      <c r="J87" s="17">
        <f t="shared" si="6"/>
        <v>66.02</v>
      </c>
      <c r="K87" s="13">
        <f>SUMPRODUCT(($B$3:$B$140=B87)*($C$3:$C$140=C87)*($J$3:$J$140&gt;J87))+1</f>
        <v>18</v>
      </c>
    </row>
    <row r="88" s="2" customFormat="1" ht="17.25" customHeight="1" spans="1:11">
      <c r="A88" s="11">
        <v>21</v>
      </c>
      <c r="B88" s="11" t="s">
        <v>100</v>
      </c>
      <c r="C88" s="11" t="s">
        <v>104</v>
      </c>
      <c r="D88" s="11" t="s">
        <v>122</v>
      </c>
      <c r="E88" s="12">
        <v>53</v>
      </c>
      <c r="F88" s="12">
        <f t="shared" si="4"/>
        <v>31.8</v>
      </c>
      <c r="G88" s="13">
        <v>22</v>
      </c>
      <c r="H88" s="14">
        <v>84.5</v>
      </c>
      <c r="I88" s="17">
        <f t="shared" si="5"/>
        <v>33.8</v>
      </c>
      <c r="J88" s="17">
        <f t="shared" si="6"/>
        <v>65.6</v>
      </c>
      <c r="K88" s="13">
        <f>SUMPRODUCT(($B$3:$B$140=B88)*($C$3:$C$140=C88)*($J$3:$J$140&gt;J88))+1</f>
        <v>19</v>
      </c>
    </row>
    <row r="89" s="2" customFormat="1" ht="17.25" customHeight="1" spans="1:11">
      <c r="A89" s="11">
        <v>25</v>
      </c>
      <c r="B89" s="11" t="s">
        <v>100</v>
      </c>
      <c r="C89" s="11" t="s">
        <v>104</v>
      </c>
      <c r="D89" s="11" t="s">
        <v>123</v>
      </c>
      <c r="E89" s="12">
        <v>54.5</v>
      </c>
      <c r="F89" s="12">
        <f t="shared" si="4"/>
        <v>32.7</v>
      </c>
      <c r="G89" s="13">
        <v>19</v>
      </c>
      <c r="H89" s="14">
        <v>81.5</v>
      </c>
      <c r="I89" s="17">
        <f t="shared" si="5"/>
        <v>32.6</v>
      </c>
      <c r="J89" s="17">
        <f t="shared" si="6"/>
        <v>65.3</v>
      </c>
      <c r="K89" s="13">
        <f>SUMPRODUCT(($B$3:$B$140=B89)*($C$3:$C$140=C89)*($J$3:$J$140&gt;J89))+1</f>
        <v>20</v>
      </c>
    </row>
    <row r="90" s="2" customFormat="1" ht="17.25" customHeight="1" spans="1:11">
      <c r="A90" s="11" t="s">
        <v>52</v>
      </c>
      <c r="B90" s="11" t="s">
        <v>100</v>
      </c>
      <c r="C90" s="11" t="s">
        <v>104</v>
      </c>
      <c r="D90" s="11" t="s">
        <v>124</v>
      </c>
      <c r="E90" s="12">
        <v>56.8</v>
      </c>
      <c r="F90" s="12">
        <f t="shared" si="4"/>
        <v>34.08</v>
      </c>
      <c r="G90" s="13">
        <v>16</v>
      </c>
      <c r="H90" s="14">
        <v>0</v>
      </c>
      <c r="I90" s="17">
        <f t="shared" si="5"/>
        <v>0</v>
      </c>
      <c r="J90" s="17">
        <f t="shared" si="6"/>
        <v>34.08</v>
      </c>
      <c r="K90" s="13">
        <f>SUMPRODUCT(($B$3:$B$140=B90)*($C$3:$C$140=C90)*($J$3:$J$140&gt;J90))+1</f>
        <v>21</v>
      </c>
    </row>
    <row r="91" s="2" customFormat="1" ht="17.25" customHeight="1" spans="1:11">
      <c r="A91" s="11" t="s">
        <v>52</v>
      </c>
      <c r="B91" s="11" t="s">
        <v>100</v>
      </c>
      <c r="C91" s="11" t="s">
        <v>104</v>
      </c>
      <c r="D91" s="11" t="s">
        <v>125</v>
      </c>
      <c r="E91" s="12">
        <v>54</v>
      </c>
      <c r="F91" s="12">
        <f t="shared" si="4"/>
        <v>32.4</v>
      </c>
      <c r="G91" s="13">
        <v>21</v>
      </c>
      <c r="H91" s="14">
        <v>0</v>
      </c>
      <c r="I91" s="17">
        <f t="shared" si="5"/>
        <v>0</v>
      </c>
      <c r="J91" s="17">
        <f t="shared" si="6"/>
        <v>32.4</v>
      </c>
      <c r="K91" s="13">
        <f>SUMPRODUCT(($B$3:$B$140=B91)*($C$3:$C$140=C91)*($J$3:$J$140&gt;J91))+1</f>
        <v>22</v>
      </c>
    </row>
    <row r="92" s="2" customFormat="1" ht="17.25" customHeight="1" spans="1:11">
      <c r="A92" s="11" t="s">
        <v>52</v>
      </c>
      <c r="B92" s="11" t="s">
        <v>100</v>
      </c>
      <c r="C92" s="11" t="s">
        <v>104</v>
      </c>
      <c r="D92" s="11" t="s">
        <v>126</v>
      </c>
      <c r="E92" s="12">
        <v>51.8</v>
      </c>
      <c r="F92" s="12">
        <f t="shared" si="4"/>
        <v>31.08</v>
      </c>
      <c r="G92" s="13">
        <v>23</v>
      </c>
      <c r="H92" s="14">
        <v>0</v>
      </c>
      <c r="I92" s="17">
        <f t="shared" si="5"/>
        <v>0</v>
      </c>
      <c r="J92" s="17">
        <f t="shared" si="6"/>
        <v>31.08</v>
      </c>
      <c r="K92" s="13">
        <f>SUMPRODUCT(($B$3:$B$140=B92)*($C$3:$C$140=C92)*($J$3:$J$140&gt;J92))+1</f>
        <v>23</v>
      </c>
    </row>
    <row r="93" s="2" customFormat="1" ht="17.25" customHeight="1" spans="1:11">
      <c r="A93" s="11" t="s">
        <v>52</v>
      </c>
      <c r="B93" s="11" t="s">
        <v>100</v>
      </c>
      <c r="C93" s="11" t="s">
        <v>104</v>
      </c>
      <c r="D93" s="11" t="s">
        <v>127</v>
      </c>
      <c r="E93" s="12">
        <v>51.7</v>
      </c>
      <c r="F93" s="12">
        <f t="shared" si="4"/>
        <v>31.02</v>
      </c>
      <c r="G93" s="13">
        <v>24</v>
      </c>
      <c r="H93" s="14">
        <v>0</v>
      </c>
      <c r="I93" s="17">
        <f t="shared" si="5"/>
        <v>0</v>
      </c>
      <c r="J93" s="17">
        <f t="shared" si="6"/>
        <v>31.02</v>
      </c>
      <c r="K93" s="13">
        <f>SUMPRODUCT(($B$3:$B$140=B93)*($C$3:$C$140=C93)*($J$3:$J$140&gt;J93))+1</f>
        <v>24</v>
      </c>
    </row>
    <row r="94" s="2" customFormat="1" ht="17.25" customHeight="1" spans="1:11">
      <c r="A94" s="11">
        <v>18</v>
      </c>
      <c r="B94" s="11" t="s">
        <v>128</v>
      </c>
      <c r="C94" s="11" t="s">
        <v>101</v>
      </c>
      <c r="D94" s="11" t="s">
        <v>129</v>
      </c>
      <c r="E94" s="12">
        <v>67.8</v>
      </c>
      <c r="F94" s="12">
        <f t="shared" si="4"/>
        <v>40.68</v>
      </c>
      <c r="G94" s="13">
        <v>1</v>
      </c>
      <c r="H94" s="14">
        <v>78</v>
      </c>
      <c r="I94" s="17">
        <f t="shared" si="5"/>
        <v>31.2</v>
      </c>
      <c r="J94" s="17">
        <f t="shared" si="6"/>
        <v>71.88</v>
      </c>
      <c r="K94" s="13">
        <f>SUMPRODUCT(($B$3:$B$140=B94)*($C$3:$C$140=C94)*($J$3:$J$140&gt;J94))+1</f>
        <v>1</v>
      </c>
    </row>
    <row r="95" s="2" customFormat="1" ht="17.25" customHeight="1" spans="1:11">
      <c r="A95" s="11">
        <v>11</v>
      </c>
      <c r="B95" s="11" t="s">
        <v>128</v>
      </c>
      <c r="C95" s="11" t="s">
        <v>104</v>
      </c>
      <c r="D95" s="11" t="s">
        <v>130</v>
      </c>
      <c r="E95" s="12">
        <v>62.7</v>
      </c>
      <c r="F95" s="12">
        <f t="shared" si="4"/>
        <v>37.62</v>
      </c>
      <c r="G95" s="13">
        <v>1</v>
      </c>
      <c r="H95" s="14">
        <v>92.5</v>
      </c>
      <c r="I95" s="17">
        <f t="shared" si="5"/>
        <v>37</v>
      </c>
      <c r="J95" s="17">
        <f t="shared" si="6"/>
        <v>74.62</v>
      </c>
      <c r="K95" s="13">
        <f>SUMPRODUCT(($B$3:$B$140=B95)*($C$3:$C$140=C95)*($J$3:$J$140&gt;J95))+1</f>
        <v>1</v>
      </c>
    </row>
    <row r="96" s="2" customFormat="1" ht="17.25" customHeight="1" spans="1:11">
      <c r="A96" s="11">
        <v>2</v>
      </c>
      <c r="B96" s="11" t="s">
        <v>128</v>
      </c>
      <c r="C96" s="11" t="s">
        <v>104</v>
      </c>
      <c r="D96" s="11" t="s">
        <v>131</v>
      </c>
      <c r="E96" s="12">
        <v>61.6</v>
      </c>
      <c r="F96" s="12">
        <f t="shared" si="4"/>
        <v>36.96</v>
      </c>
      <c r="G96" s="13">
        <v>2</v>
      </c>
      <c r="H96" s="14">
        <v>84.5</v>
      </c>
      <c r="I96" s="17">
        <f t="shared" si="5"/>
        <v>33.8</v>
      </c>
      <c r="J96" s="17">
        <f t="shared" si="6"/>
        <v>70.76</v>
      </c>
      <c r="K96" s="13">
        <f>SUMPRODUCT(($B$3:$B$140=B96)*($C$3:$C$140=C96)*($J$3:$J$140&gt;J96))+1</f>
        <v>2</v>
      </c>
    </row>
    <row r="97" s="2" customFormat="1" ht="17.25" customHeight="1" spans="1:11">
      <c r="A97" s="11">
        <v>18</v>
      </c>
      <c r="B97" s="11" t="s">
        <v>128</v>
      </c>
      <c r="C97" s="11" t="s">
        <v>104</v>
      </c>
      <c r="D97" s="11" t="s">
        <v>132</v>
      </c>
      <c r="E97" s="12">
        <v>50.5</v>
      </c>
      <c r="F97" s="12">
        <f t="shared" si="4"/>
        <v>30.3</v>
      </c>
      <c r="G97" s="13">
        <v>7</v>
      </c>
      <c r="H97" s="14">
        <v>93</v>
      </c>
      <c r="I97" s="17">
        <f t="shared" si="5"/>
        <v>37.2</v>
      </c>
      <c r="J97" s="17">
        <f t="shared" si="6"/>
        <v>67.5</v>
      </c>
      <c r="K97" s="13">
        <f>SUMPRODUCT(($B$3:$B$140=B97)*($C$3:$C$140=C97)*($J$3:$J$140&gt;J97))+1</f>
        <v>3</v>
      </c>
    </row>
    <row r="98" s="2" customFormat="1" ht="17.25" customHeight="1" spans="1:11">
      <c r="A98" s="11">
        <v>6</v>
      </c>
      <c r="B98" s="11" t="s">
        <v>128</v>
      </c>
      <c r="C98" s="11" t="s">
        <v>104</v>
      </c>
      <c r="D98" s="11" t="s">
        <v>133</v>
      </c>
      <c r="E98" s="12">
        <v>56.6</v>
      </c>
      <c r="F98" s="12">
        <f t="shared" si="4"/>
        <v>33.96</v>
      </c>
      <c r="G98" s="13">
        <v>4</v>
      </c>
      <c r="H98" s="14">
        <v>75</v>
      </c>
      <c r="I98" s="17">
        <f t="shared" si="5"/>
        <v>30</v>
      </c>
      <c r="J98" s="17">
        <f t="shared" si="6"/>
        <v>63.96</v>
      </c>
      <c r="K98" s="13">
        <f>SUMPRODUCT(($B$3:$B$140=B98)*($C$3:$C$140=C98)*($J$3:$J$140&gt;J98))+1</f>
        <v>4</v>
      </c>
    </row>
    <row r="99" s="2" customFormat="1" ht="17.25" customHeight="1" spans="1:11">
      <c r="A99" s="11">
        <v>35</v>
      </c>
      <c r="B99" s="11" t="s">
        <v>128</v>
      </c>
      <c r="C99" s="11" t="s">
        <v>104</v>
      </c>
      <c r="D99" s="11" t="s">
        <v>134</v>
      </c>
      <c r="E99" s="12">
        <v>54.8</v>
      </c>
      <c r="F99" s="12">
        <f t="shared" si="4"/>
        <v>32.88</v>
      </c>
      <c r="G99" s="13">
        <v>5</v>
      </c>
      <c r="H99" s="14">
        <v>64</v>
      </c>
      <c r="I99" s="17">
        <f t="shared" si="5"/>
        <v>25.6</v>
      </c>
      <c r="J99" s="17">
        <f t="shared" si="6"/>
        <v>58.48</v>
      </c>
      <c r="K99" s="13">
        <f>SUMPRODUCT(($B$3:$B$140=B99)*($C$3:$C$140=C99)*($J$3:$J$140&gt;J99))+1</f>
        <v>5</v>
      </c>
    </row>
    <row r="100" s="2" customFormat="1" ht="17.25" customHeight="1" spans="1:11">
      <c r="A100" s="11">
        <v>25</v>
      </c>
      <c r="B100" s="11" t="s">
        <v>128</v>
      </c>
      <c r="C100" s="11" t="s">
        <v>104</v>
      </c>
      <c r="D100" s="11" t="s">
        <v>135</v>
      </c>
      <c r="E100" s="12">
        <v>54.4</v>
      </c>
      <c r="F100" s="12">
        <f t="shared" si="4"/>
        <v>32.64</v>
      </c>
      <c r="G100" s="13">
        <v>6</v>
      </c>
      <c r="H100" s="14">
        <v>61.5</v>
      </c>
      <c r="I100" s="17">
        <f t="shared" si="5"/>
        <v>24.6</v>
      </c>
      <c r="J100" s="17">
        <f t="shared" si="6"/>
        <v>57.24</v>
      </c>
      <c r="K100" s="13">
        <f>SUMPRODUCT(($B$3:$B$140=B100)*($C$3:$C$140=C100)*($J$3:$J$140&gt;J100))+1</f>
        <v>6</v>
      </c>
    </row>
    <row r="101" s="2" customFormat="1" ht="17.25" customHeight="1" spans="1:11">
      <c r="A101" s="11" t="s">
        <v>52</v>
      </c>
      <c r="B101" s="11" t="s">
        <v>128</v>
      </c>
      <c r="C101" s="11" t="s">
        <v>104</v>
      </c>
      <c r="D101" s="11" t="s">
        <v>136</v>
      </c>
      <c r="E101" s="12">
        <v>60.2</v>
      </c>
      <c r="F101" s="12">
        <f t="shared" si="4"/>
        <v>36.12</v>
      </c>
      <c r="G101" s="13">
        <v>3</v>
      </c>
      <c r="H101" s="14">
        <v>0</v>
      </c>
      <c r="I101" s="17">
        <f t="shared" si="5"/>
        <v>0</v>
      </c>
      <c r="J101" s="17">
        <f t="shared" si="6"/>
        <v>36.12</v>
      </c>
      <c r="K101" s="13">
        <f>SUMPRODUCT(($B$3:$B$140=B101)*($C$3:$C$140=C101)*($J$3:$J$140&gt;J101))+1</f>
        <v>7</v>
      </c>
    </row>
    <row r="102" s="2" customFormat="1" ht="17.25" customHeight="1" spans="1:11">
      <c r="A102" s="11">
        <v>33</v>
      </c>
      <c r="B102" s="11" t="s">
        <v>137</v>
      </c>
      <c r="C102" s="11" t="s">
        <v>101</v>
      </c>
      <c r="D102" s="11" t="s">
        <v>138</v>
      </c>
      <c r="E102" s="12">
        <v>75.6</v>
      </c>
      <c r="F102" s="12">
        <f t="shared" si="4"/>
        <v>45.36</v>
      </c>
      <c r="G102" s="13">
        <v>1</v>
      </c>
      <c r="H102" s="14">
        <v>83.5</v>
      </c>
      <c r="I102" s="17">
        <f t="shared" si="5"/>
        <v>33.4</v>
      </c>
      <c r="J102" s="17">
        <f t="shared" si="6"/>
        <v>78.76</v>
      </c>
      <c r="K102" s="13">
        <f>SUMPRODUCT(($B$3:$B$140=B102)*($C$3:$C$140=C102)*($J$3:$J$140&gt;J102))+1</f>
        <v>1</v>
      </c>
    </row>
    <row r="103" s="2" customFormat="1" ht="17.25" customHeight="1" spans="1:11">
      <c r="A103" s="11" t="s">
        <v>52</v>
      </c>
      <c r="B103" s="11" t="s">
        <v>137</v>
      </c>
      <c r="C103" s="11" t="s">
        <v>101</v>
      </c>
      <c r="D103" s="11" t="s">
        <v>139</v>
      </c>
      <c r="E103" s="12">
        <v>58.7</v>
      </c>
      <c r="F103" s="12">
        <f t="shared" si="4"/>
        <v>35.22</v>
      </c>
      <c r="G103" s="13">
        <v>2</v>
      </c>
      <c r="H103" s="14">
        <v>0</v>
      </c>
      <c r="I103" s="17">
        <f t="shared" si="5"/>
        <v>0</v>
      </c>
      <c r="J103" s="17">
        <f t="shared" si="6"/>
        <v>35.22</v>
      </c>
      <c r="K103" s="13">
        <f>SUMPRODUCT(($B$3:$B$140=B103)*($C$3:$C$140=C103)*($J$3:$J$140&gt;J103))+1</f>
        <v>2</v>
      </c>
    </row>
    <row r="104" s="2" customFormat="1" ht="17.25" customHeight="1" spans="1:11">
      <c r="A104" s="11">
        <v>3</v>
      </c>
      <c r="B104" s="11" t="s">
        <v>137</v>
      </c>
      <c r="C104" s="11" t="s">
        <v>140</v>
      </c>
      <c r="D104" s="11" t="s">
        <v>141</v>
      </c>
      <c r="E104" s="12">
        <v>45.2</v>
      </c>
      <c r="F104" s="12">
        <f t="shared" si="4"/>
        <v>27.12</v>
      </c>
      <c r="G104" s="13">
        <v>2</v>
      </c>
      <c r="H104" s="14">
        <v>66.5</v>
      </c>
      <c r="I104" s="17">
        <f t="shared" si="5"/>
        <v>26.6</v>
      </c>
      <c r="J104" s="17">
        <f t="shared" si="6"/>
        <v>53.72</v>
      </c>
      <c r="K104" s="13">
        <f>SUMPRODUCT(($B$3:$B$140=B104)*($C$3:$C$140=C104)*($J$3:$J$140&gt;J104))+1</f>
        <v>1</v>
      </c>
    </row>
    <row r="105" s="2" customFormat="1" ht="17.25" customHeight="1" spans="1:11">
      <c r="A105" s="11" t="s">
        <v>52</v>
      </c>
      <c r="B105" s="11" t="s">
        <v>137</v>
      </c>
      <c r="C105" s="11" t="s">
        <v>140</v>
      </c>
      <c r="D105" s="11" t="s">
        <v>142</v>
      </c>
      <c r="E105" s="12">
        <v>45.4</v>
      </c>
      <c r="F105" s="12">
        <f t="shared" si="4"/>
        <v>27.24</v>
      </c>
      <c r="G105" s="13">
        <v>1</v>
      </c>
      <c r="H105" s="14">
        <v>0</v>
      </c>
      <c r="I105" s="17">
        <f t="shared" si="5"/>
        <v>0</v>
      </c>
      <c r="J105" s="17">
        <f t="shared" si="6"/>
        <v>27.24</v>
      </c>
      <c r="K105" s="13">
        <f>SUMPRODUCT(($B$3:$B$140=B105)*($C$3:$C$140=C105)*($J$3:$J$140&gt;J105))+1</f>
        <v>2</v>
      </c>
    </row>
    <row r="106" s="2" customFormat="1" ht="17.25" customHeight="1" spans="1:11">
      <c r="A106" s="11">
        <v>8</v>
      </c>
      <c r="B106" s="11" t="s">
        <v>143</v>
      </c>
      <c r="C106" s="11" t="s">
        <v>101</v>
      </c>
      <c r="D106" s="11" t="s">
        <v>144</v>
      </c>
      <c r="E106" s="12">
        <v>68.6</v>
      </c>
      <c r="F106" s="12">
        <f t="shared" si="4"/>
        <v>41.16</v>
      </c>
      <c r="G106" s="13">
        <v>1</v>
      </c>
      <c r="H106" s="14">
        <v>80</v>
      </c>
      <c r="I106" s="17">
        <f t="shared" si="5"/>
        <v>32</v>
      </c>
      <c r="J106" s="17">
        <f t="shared" si="6"/>
        <v>73.16</v>
      </c>
      <c r="K106" s="13">
        <f>SUMPRODUCT(($B$3:$B$140=B106)*($C$3:$C$140=C106)*($J$3:$J$140&gt;J106))+1</f>
        <v>1</v>
      </c>
    </row>
    <row r="107" s="2" customFormat="1" ht="17.25" customHeight="1" spans="1:11">
      <c r="A107" s="11">
        <v>14</v>
      </c>
      <c r="B107" s="11" t="s">
        <v>143</v>
      </c>
      <c r="C107" s="11" t="s">
        <v>101</v>
      </c>
      <c r="D107" s="11" t="s">
        <v>145</v>
      </c>
      <c r="E107" s="12">
        <v>68.1</v>
      </c>
      <c r="F107" s="12">
        <f t="shared" si="4"/>
        <v>40.86</v>
      </c>
      <c r="G107" s="13">
        <v>2</v>
      </c>
      <c r="H107" s="14">
        <v>66.5</v>
      </c>
      <c r="I107" s="17">
        <f t="shared" si="5"/>
        <v>26.6</v>
      </c>
      <c r="J107" s="17">
        <f t="shared" si="6"/>
        <v>67.46</v>
      </c>
      <c r="K107" s="13">
        <f>SUMPRODUCT(($B$3:$B$140=B107)*($C$3:$C$140=C107)*($J$3:$J$140&gt;J107))+1</f>
        <v>2</v>
      </c>
    </row>
    <row r="108" s="2" customFormat="1" ht="17.25" customHeight="1" spans="1:11">
      <c r="A108" s="11">
        <v>24</v>
      </c>
      <c r="B108" s="11" t="s">
        <v>143</v>
      </c>
      <c r="C108" s="11" t="s">
        <v>101</v>
      </c>
      <c r="D108" s="11" t="s">
        <v>146</v>
      </c>
      <c r="E108" s="12">
        <v>65.1</v>
      </c>
      <c r="F108" s="12">
        <f t="shared" si="4"/>
        <v>39.06</v>
      </c>
      <c r="G108" s="13">
        <v>5</v>
      </c>
      <c r="H108" s="14">
        <v>68</v>
      </c>
      <c r="I108" s="17">
        <f t="shared" si="5"/>
        <v>27.2</v>
      </c>
      <c r="J108" s="17">
        <f t="shared" si="6"/>
        <v>66.26</v>
      </c>
      <c r="K108" s="13">
        <f>SUMPRODUCT(($B$3:$B$140=B108)*($C$3:$C$140=C108)*($J$3:$J$140&gt;J108))+1</f>
        <v>3</v>
      </c>
    </row>
    <row r="109" s="2" customFormat="1" ht="17.25" customHeight="1" spans="1:11">
      <c r="A109" s="11">
        <v>3</v>
      </c>
      <c r="B109" s="11" t="s">
        <v>143</v>
      </c>
      <c r="C109" s="11" t="s">
        <v>101</v>
      </c>
      <c r="D109" s="11" t="s">
        <v>147</v>
      </c>
      <c r="E109" s="12">
        <v>65.6</v>
      </c>
      <c r="F109" s="12">
        <f t="shared" si="4"/>
        <v>39.36</v>
      </c>
      <c r="G109" s="13">
        <v>4</v>
      </c>
      <c r="H109" s="14">
        <v>65</v>
      </c>
      <c r="I109" s="17">
        <f t="shared" si="5"/>
        <v>26</v>
      </c>
      <c r="J109" s="17">
        <f t="shared" si="6"/>
        <v>65.36</v>
      </c>
      <c r="K109" s="13">
        <f>SUMPRODUCT(($B$3:$B$140=B109)*($C$3:$C$140=C109)*($J$3:$J$140&gt;J109))+1</f>
        <v>4</v>
      </c>
    </row>
    <row r="110" s="2" customFormat="1" ht="17.25" customHeight="1" spans="1:11">
      <c r="A110" s="11">
        <v>9</v>
      </c>
      <c r="B110" s="11" t="s">
        <v>143</v>
      </c>
      <c r="C110" s="11" t="s">
        <v>101</v>
      </c>
      <c r="D110" s="11" t="s">
        <v>148</v>
      </c>
      <c r="E110" s="12">
        <v>66</v>
      </c>
      <c r="F110" s="12">
        <f t="shared" si="4"/>
        <v>39.6</v>
      </c>
      <c r="G110" s="13">
        <v>3</v>
      </c>
      <c r="H110" s="14">
        <v>63</v>
      </c>
      <c r="I110" s="17">
        <f t="shared" si="5"/>
        <v>25.2</v>
      </c>
      <c r="J110" s="17">
        <f t="shared" si="6"/>
        <v>64.8</v>
      </c>
      <c r="K110" s="13">
        <f>SUMPRODUCT(($B$3:$B$140=B110)*($C$3:$C$140=C110)*($J$3:$J$140&gt;J110))+1</f>
        <v>5</v>
      </c>
    </row>
    <row r="111" s="2" customFormat="1" ht="17.25" customHeight="1" spans="1:11">
      <c r="A111" s="11">
        <v>12</v>
      </c>
      <c r="B111" s="11" t="s">
        <v>143</v>
      </c>
      <c r="C111" s="11" t="s">
        <v>101</v>
      </c>
      <c r="D111" s="11" t="s">
        <v>149</v>
      </c>
      <c r="E111" s="12">
        <v>58.5</v>
      </c>
      <c r="F111" s="12">
        <f t="shared" si="4"/>
        <v>35.1</v>
      </c>
      <c r="G111" s="13">
        <v>10</v>
      </c>
      <c r="H111" s="14">
        <v>71.5</v>
      </c>
      <c r="I111" s="17">
        <f t="shared" si="5"/>
        <v>28.6</v>
      </c>
      <c r="J111" s="17">
        <f t="shared" si="6"/>
        <v>63.7</v>
      </c>
      <c r="K111" s="13">
        <f>SUMPRODUCT(($B$3:$B$140=B111)*($C$3:$C$140=C111)*($J$3:$J$140&gt;J111))+1</f>
        <v>6</v>
      </c>
    </row>
    <row r="112" s="2" customFormat="1" ht="17.25" customHeight="1" spans="1:11">
      <c r="A112" s="11">
        <v>32</v>
      </c>
      <c r="B112" s="11" t="s">
        <v>143</v>
      </c>
      <c r="C112" s="11" t="s">
        <v>101</v>
      </c>
      <c r="D112" s="11" t="s">
        <v>150</v>
      </c>
      <c r="E112" s="12">
        <v>60.6</v>
      </c>
      <c r="F112" s="12">
        <f t="shared" si="4"/>
        <v>36.36</v>
      </c>
      <c r="G112" s="13">
        <v>7</v>
      </c>
      <c r="H112" s="14">
        <v>67.5</v>
      </c>
      <c r="I112" s="17">
        <f t="shared" si="5"/>
        <v>27</v>
      </c>
      <c r="J112" s="17">
        <f t="shared" si="6"/>
        <v>63.36</v>
      </c>
      <c r="K112" s="13">
        <f>SUMPRODUCT(($B$3:$B$140=B112)*($C$3:$C$140=C112)*($J$3:$J$140&gt;J112))+1</f>
        <v>7</v>
      </c>
    </row>
    <row r="113" s="2" customFormat="1" ht="17.25" customHeight="1" spans="1:11">
      <c r="A113" s="11">
        <v>17</v>
      </c>
      <c r="B113" s="11" t="s">
        <v>143</v>
      </c>
      <c r="C113" s="11" t="s">
        <v>101</v>
      </c>
      <c r="D113" s="11" t="s">
        <v>151</v>
      </c>
      <c r="E113" s="12">
        <v>62.5</v>
      </c>
      <c r="F113" s="12">
        <f t="shared" si="4"/>
        <v>37.5</v>
      </c>
      <c r="G113" s="13">
        <v>6</v>
      </c>
      <c r="H113" s="14">
        <v>64</v>
      </c>
      <c r="I113" s="17">
        <f t="shared" si="5"/>
        <v>25.6</v>
      </c>
      <c r="J113" s="17">
        <f t="shared" si="6"/>
        <v>63.1</v>
      </c>
      <c r="K113" s="13">
        <f>SUMPRODUCT(($B$3:$B$140=B113)*($C$3:$C$140=C113)*($J$3:$J$140&gt;J113))+1</f>
        <v>8</v>
      </c>
    </row>
    <row r="114" s="2" customFormat="1" ht="17.25" customHeight="1" spans="1:11">
      <c r="A114" s="11">
        <v>11</v>
      </c>
      <c r="B114" s="11" t="s">
        <v>143</v>
      </c>
      <c r="C114" s="11" t="s">
        <v>101</v>
      </c>
      <c r="D114" s="11" t="s">
        <v>152</v>
      </c>
      <c r="E114" s="12">
        <v>60.1</v>
      </c>
      <c r="F114" s="12">
        <f t="shared" si="4"/>
        <v>36.06</v>
      </c>
      <c r="G114" s="13">
        <v>8</v>
      </c>
      <c r="H114" s="14">
        <v>64</v>
      </c>
      <c r="I114" s="17">
        <f t="shared" si="5"/>
        <v>25.6</v>
      </c>
      <c r="J114" s="17">
        <f t="shared" si="6"/>
        <v>61.66</v>
      </c>
      <c r="K114" s="13">
        <f>SUMPRODUCT(($B$3:$B$140=B114)*($C$3:$C$140=C114)*($J$3:$J$140&gt;J114))+1</f>
        <v>9</v>
      </c>
    </row>
    <row r="115" s="2" customFormat="1" ht="17.25" customHeight="1" spans="1:11">
      <c r="A115" s="11">
        <v>7</v>
      </c>
      <c r="B115" s="11" t="s">
        <v>143</v>
      </c>
      <c r="C115" s="11" t="s">
        <v>101</v>
      </c>
      <c r="D115" s="11" t="s">
        <v>153</v>
      </c>
      <c r="E115" s="12">
        <v>59.6</v>
      </c>
      <c r="F115" s="12">
        <f t="shared" si="4"/>
        <v>35.76</v>
      </c>
      <c r="G115" s="13">
        <v>9</v>
      </c>
      <c r="H115" s="14">
        <v>60.5</v>
      </c>
      <c r="I115" s="17">
        <f t="shared" si="5"/>
        <v>24.2</v>
      </c>
      <c r="J115" s="17">
        <f t="shared" si="6"/>
        <v>59.96</v>
      </c>
      <c r="K115" s="13">
        <f>SUMPRODUCT(($B$3:$B$140=B115)*($C$3:$C$140=C115)*($J$3:$J$140&gt;J115))+1</f>
        <v>10</v>
      </c>
    </row>
    <row r="116" s="2" customFormat="1" ht="17.25" customHeight="1" spans="1:11">
      <c r="A116" s="11">
        <v>28</v>
      </c>
      <c r="B116" s="11" t="s">
        <v>143</v>
      </c>
      <c r="C116" s="11" t="s">
        <v>104</v>
      </c>
      <c r="D116" s="11" t="s">
        <v>154</v>
      </c>
      <c r="E116" s="12">
        <v>51.1</v>
      </c>
      <c r="F116" s="12">
        <f t="shared" si="4"/>
        <v>30.66</v>
      </c>
      <c r="G116" s="13">
        <v>11</v>
      </c>
      <c r="H116" s="14">
        <v>90.5</v>
      </c>
      <c r="I116" s="17">
        <f t="shared" si="5"/>
        <v>36.2</v>
      </c>
      <c r="J116" s="17">
        <f t="shared" si="6"/>
        <v>66.86</v>
      </c>
      <c r="K116" s="13">
        <f>SUMPRODUCT(($B$3:$B$140=B116)*($C$3:$C$140=C116)*($J$3:$J$140&gt;J116))+1</f>
        <v>1</v>
      </c>
    </row>
    <row r="117" s="2" customFormat="1" ht="17.25" customHeight="1" spans="1:11">
      <c r="A117" s="11">
        <v>1</v>
      </c>
      <c r="B117" s="11" t="s">
        <v>143</v>
      </c>
      <c r="C117" s="11" t="s">
        <v>104</v>
      </c>
      <c r="D117" s="11" t="s">
        <v>155</v>
      </c>
      <c r="E117" s="12">
        <v>56</v>
      </c>
      <c r="F117" s="12">
        <f t="shared" si="4"/>
        <v>33.6</v>
      </c>
      <c r="G117" s="13">
        <v>6</v>
      </c>
      <c r="H117" s="14">
        <v>79.5</v>
      </c>
      <c r="I117" s="17">
        <f t="shared" si="5"/>
        <v>31.8</v>
      </c>
      <c r="J117" s="17">
        <f t="shared" si="6"/>
        <v>65.4</v>
      </c>
      <c r="K117" s="13">
        <f>SUMPRODUCT(($B$3:$B$140=B117)*($C$3:$C$140=C117)*($J$3:$J$140&gt;J117))+1</f>
        <v>2</v>
      </c>
    </row>
    <row r="118" s="2" customFormat="1" ht="17.25" customHeight="1" spans="1:11">
      <c r="A118" s="11">
        <v>27</v>
      </c>
      <c r="B118" s="11" t="s">
        <v>143</v>
      </c>
      <c r="C118" s="11" t="s">
        <v>104</v>
      </c>
      <c r="D118" s="11" t="s">
        <v>156</v>
      </c>
      <c r="E118" s="12">
        <v>55.3</v>
      </c>
      <c r="F118" s="12">
        <f t="shared" si="4"/>
        <v>33.18</v>
      </c>
      <c r="G118" s="13">
        <v>7</v>
      </c>
      <c r="H118" s="14">
        <v>78.5</v>
      </c>
      <c r="I118" s="17">
        <f t="shared" si="5"/>
        <v>31.4</v>
      </c>
      <c r="J118" s="17">
        <f t="shared" si="6"/>
        <v>64.58</v>
      </c>
      <c r="K118" s="13">
        <f>SUMPRODUCT(($B$3:$B$140=B118)*($C$3:$C$140=C118)*($J$3:$J$140&gt;J118))+1</f>
        <v>3</v>
      </c>
    </row>
    <row r="119" s="2" customFormat="1" ht="17.25" customHeight="1" spans="1:11">
      <c r="A119" s="11">
        <v>20</v>
      </c>
      <c r="B119" s="11" t="s">
        <v>143</v>
      </c>
      <c r="C119" s="11" t="s">
        <v>104</v>
      </c>
      <c r="D119" s="11" t="s">
        <v>157</v>
      </c>
      <c r="E119" s="12">
        <v>47.5</v>
      </c>
      <c r="F119" s="12">
        <f t="shared" si="4"/>
        <v>28.5</v>
      </c>
      <c r="G119" s="13">
        <v>22</v>
      </c>
      <c r="H119" s="14">
        <v>89.5</v>
      </c>
      <c r="I119" s="17">
        <f t="shared" si="5"/>
        <v>35.8</v>
      </c>
      <c r="J119" s="17">
        <f t="shared" si="6"/>
        <v>64.3</v>
      </c>
      <c r="K119" s="13">
        <f>SUMPRODUCT(($B$3:$B$140=B119)*($C$3:$C$140=C119)*($J$3:$J$140&gt;J119))+1</f>
        <v>4</v>
      </c>
    </row>
    <row r="120" s="2" customFormat="1" ht="17.25" customHeight="1" spans="1:11">
      <c r="A120" s="11">
        <v>8</v>
      </c>
      <c r="B120" s="11" t="s">
        <v>143</v>
      </c>
      <c r="C120" s="11" t="s">
        <v>104</v>
      </c>
      <c r="D120" s="11" t="s">
        <v>158</v>
      </c>
      <c r="E120" s="12">
        <v>64.1</v>
      </c>
      <c r="F120" s="12">
        <f t="shared" si="4"/>
        <v>38.46</v>
      </c>
      <c r="G120" s="13">
        <v>1</v>
      </c>
      <c r="H120" s="14">
        <v>61</v>
      </c>
      <c r="I120" s="17">
        <f t="shared" si="5"/>
        <v>24.4</v>
      </c>
      <c r="J120" s="17">
        <f t="shared" si="6"/>
        <v>62.86</v>
      </c>
      <c r="K120" s="13">
        <f>SUMPRODUCT(($B$3:$B$140=B120)*($C$3:$C$140=C120)*($J$3:$J$140&gt;J120))+1</f>
        <v>5</v>
      </c>
    </row>
    <row r="121" s="2" customFormat="1" ht="17.25" customHeight="1" spans="1:11">
      <c r="A121" s="11">
        <v>4</v>
      </c>
      <c r="B121" s="11" t="s">
        <v>143</v>
      </c>
      <c r="C121" s="11" t="s">
        <v>104</v>
      </c>
      <c r="D121" s="11" t="s">
        <v>159</v>
      </c>
      <c r="E121" s="12">
        <v>50.8</v>
      </c>
      <c r="F121" s="12">
        <f t="shared" si="4"/>
        <v>30.48</v>
      </c>
      <c r="G121" s="13">
        <v>12</v>
      </c>
      <c r="H121" s="14">
        <v>80.5</v>
      </c>
      <c r="I121" s="17">
        <f t="shared" si="5"/>
        <v>32.2</v>
      </c>
      <c r="J121" s="17">
        <f t="shared" si="6"/>
        <v>62.68</v>
      </c>
      <c r="K121" s="13">
        <f>SUMPRODUCT(($B$3:$B$140=B121)*($C$3:$C$140=C121)*($J$3:$J$140&gt;J121))+1</f>
        <v>6</v>
      </c>
    </row>
    <row r="122" s="2" customFormat="1" ht="17.25" customHeight="1" spans="1:11">
      <c r="A122" s="11">
        <v>10</v>
      </c>
      <c r="B122" s="11" t="s">
        <v>143</v>
      </c>
      <c r="C122" s="11" t="s">
        <v>104</v>
      </c>
      <c r="D122" s="11" t="s">
        <v>160</v>
      </c>
      <c r="E122" s="12">
        <v>48.8</v>
      </c>
      <c r="F122" s="12">
        <f t="shared" si="4"/>
        <v>29.28</v>
      </c>
      <c r="G122" s="13">
        <v>17</v>
      </c>
      <c r="H122" s="14">
        <v>82.5</v>
      </c>
      <c r="I122" s="17">
        <f t="shared" si="5"/>
        <v>33</v>
      </c>
      <c r="J122" s="17">
        <f t="shared" si="6"/>
        <v>62.28</v>
      </c>
      <c r="K122" s="13">
        <f>SUMPRODUCT(($B$3:$B$140=B122)*($C$3:$C$140=C122)*($J$3:$J$140&gt;J122))+1</f>
        <v>7</v>
      </c>
    </row>
    <row r="123" s="2" customFormat="1" ht="17.25" customHeight="1" spans="1:11">
      <c r="A123" s="11">
        <v>36</v>
      </c>
      <c r="B123" s="11" t="s">
        <v>143</v>
      </c>
      <c r="C123" s="11" t="s">
        <v>104</v>
      </c>
      <c r="D123" s="11" t="s">
        <v>161</v>
      </c>
      <c r="E123" s="12">
        <v>58.3</v>
      </c>
      <c r="F123" s="12">
        <f t="shared" si="4"/>
        <v>34.98</v>
      </c>
      <c r="G123" s="13">
        <v>3</v>
      </c>
      <c r="H123" s="14">
        <v>67.5</v>
      </c>
      <c r="I123" s="17">
        <f t="shared" si="5"/>
        <v>27</v>
      </c>
      <c r="J123" s="17">
        <f t="shared" si="6"/>
        <v>61.98</v>
      </c>
      <c r="K123" s="13">
        <f>SUMPRODUCT(($B$3:$B$140=B123)*($C$3:$C$140=C123)*($J$3:$J$140&gt;J123))+1</f>
        <v>8</v>
      </c>
    </row>
    <row r="124" s="2" customFormat="1" ht="17.25" customHeight="1" spans="1:11">
      <c r="A124" s="11">
        <v>15</v>
      </c>
      <c r="B124" s="11" t="s">
        <v>143</v>
      </c>
      <c r="C124" s="11" t="s">
        <v>104</v>
      </c>
      <c r="D124" s="11" t="s">
        <v>162</v>
      </c>
      <c r="E124" s="12">
        <v>60.4</v>
      </c>
      <c r="F124" s="12">
        <f t="shared" si="4"/>
        <v>36.24</v>
      </c>
      <c r="G124" s="13">
        <v>2</v>
      </c>
      <c r="H124" s="14">
        <v>63.5</v>
      </c>
      <c r="I124" s="17">
        <f t="shared" si="5"/>
        <v>25.4</v>
      </c>
      <c r="J124" s="17">
        <f t="shared" si="6"/>
        <v>61.64</v>
      </c>
      <c r="K124" s="13">
        <f>SUMPRODUCT(($B$3:$B$140=B124)*($C$3:$C$140=C124)*($J$3:$J$140&gt;J124))+1</f>
        <v>9</v>
      </c>
    </row>
    <row r="125" s="2" customFormat="1" ht="17.25" customHeight="1" spans="1:11">
      <c r="A125" s="11">
        <v>5</v>
      </c>
      <c r="B125" s="11" t="s">
        <v>143</v>
      </c>
      <c r="C125" s="11" t="s">
        <v>104</v>
      </c>
      <c r="D125" s="11" t="s">
        <v>163</v>
      </c>
      <c r="E125" s="12">
        <v>53</v>
      </c>
      <c r="F125" s="12">
        <f t="shared" si="4"/>
        <v>31.8</v>
      </c>
      <c r="G125" s="13">
        <v>9</v>
      </c>
      <c r="H125" s="14">
        <v>73.5</v>
      </c>
      <c r="I125" s="17">
        <f t="shared" si="5"/>
        <v>29.4</v>
      </c>
      <c r="J125" s="17">
        <f t="shared" si="6"/>
        <v>61.2</v>
      </c>
      <c r="K125" s="13">
        <f>SUMPRODUCT(($B$3:$B$140=B125)*($C$3:$C$140=C125)*($J$3:$J$140&gt;J125))+1</f>
        <v>10</v>
      </c>
    </row>
    <row r="126" s="2" customFormat="1" ht="17.25" customHeight="1" spans="1:11">
      <c r="A126" s="11">
        <v>24</v>
      </c>
      <c r="B126" s="11" t="s">
        <v>143</v>
      </c>
      <c r="C126" s="11" t="s">
        <v>104</v>
      </c>
      <c r="D126" s="11" t="s">
        <v>164</v>
      </c>
      <c r="E126" s="12">
        <v>54.4</v>
      </c>
      <c r="F126" s="12">
        <f t="shared" si="4"/>
        <v>32.64</v>
      </c>
      <c r="G126" s="13">
        <v>8</v>
      </c>
      <c r="H126" s="14">
        <v>69</v>
      </c>
      <c r="I126" s="17">
        <f t="shared" si="5"/>
        <v>27.6</v>
      </c>
      <c r="J126" s="17">
        <f t="shared" si="6"/>
        <v>60.24</v>
      </c>
      <c r="K126" s="13">
        <f>SUMPRODUCT(($B$3:$B$140=B126)*($C$3:$C$140=C126)*($J$3:$J$140&gt;J126))+1</f>
        <v>11</v>
      </c>
    </row>
    <row r="127" s="2" customFormat="1" ht="17.25" customHeight="1" spans="1:11">
      <c r="A127" s="11">
        <v>22</v>
      </c>
      <c r="B127" s="11" t="s">
        <v>143</v>
      </c>
      <c r="C127" s="11" t="s">
        <v>104</v>
      </c>
      <c r="D127" s="11" t="s">
        <v>165</v>
      </c>
      <c r="E127" s="12">
        <v>57.7</v>
      </c>
      <c r="F127" s="12">
        <f t="shared" si="4"/>
        <v>34.62</v>
      </c>
      <c r="G127" s="13">
        <v>4</v>
      </c>
      <c r="H127" s="14">
        <v>62.5</v>
      </c>
      <c r="I127" s="17">
        <f t="shared" si="5"/>
        <v>25</v>
      </c>
      <c r="J127" s="17">
        <f t="shared" si="6"/>
        <v>59.62</v>
      </c>
      <c r="K127" s="13">
        <f>SUMPRODUCT(($B$3:$B$140=B127)*($C$3:$C$140=C127)*($J$3:$J$140&gt;J127))+1</f>
        <v>12</v>
      </c>
    </row>
    <row r="128" s="2" customFormat="1" ht="17.25" customHeight="1" spans="1:11">
      <c r="A128" s="11">
        <v>30</v>
      </c>
      <c r="B128" s="11" t="s">
        <v>143</v>
      </c>
      <c r="C128" s="11" t="s">
        <v>104</v>
      </c>
      <c r="D128" s="11" t="s">
        <v>166</v>
      </c>
      <c r="E128" s="12">
        <v>48.7</v>
      </c>
      <c r="F128" s="12">
        <f t="shared" si="4"/>
        <v>29.22</v>
      </c>
      <c r="G128" s="13">
        <v>18</v>
      </c>
      <c r="H128" s="14">
        <v>73</v>
      </c>
      <c r="I128" s="17">
        <f t="shared" si="5"/>
        <v>29.2</v>
      </c>
      <c r="J128" s="17">
        <f t="shared" si="6"/>
        <v>58.42</v>
      </c>
      <c r="K128" s="13">
        <f>SUMPRODUCT(($B$3:$B$140=B128)*($C$3:$C$140=C128)*($J$3:$J$140&gt;J128))+1</f>
        <v>13</v>
      </c>
    </row>
    <row r="129" s="2" customFormat="1" ht="17.25" customHeight="1" spans="1:11">
      <c r="A129" s="11">
        <v>26</v>
      </c>
      <c r="B129" s="11" t="s">
        <v>143</v>
      </c>
      <c r="C129" s="11" t="s">
        <v>104</v>
      </c>
      <c r="D129" s="11" t="s">
        <v>167</v>
      </c>
      <c r="E129" s="12">
        <v>49.5</v>
      </c>
      <c r="F129" s="12">
        <f t="shared" si="4"/>
        <v>29.7</v>
      </c>
      <c r="G129" s="13">
        <v>14</v>
      </c>
      <c r="H129" s="14">
        <v>69</v>
      </c>
      <c r="I129" s="17">
        <f t="shared" si="5"/>
        <v>27.6</v>
      </c>
      <c r="J129" s="17">
        <f t="shared" si="6"/>
        <v>57.3</v>
      </c>
      <c r="K129" s="13">
        <f>SUMPRODUCT(($B$3:$B$140=B129)*($C$3:$C$140=C129)*($J$3:$J$140&gt;J129))+1</f>
        <v>14</v>
      </c>
    </row>
    <row r="130" s="2" customFormat="1" ht="17.25" customHeight="1" spans="1:11">
      <c r="A130" s="11">
        <v>19</v>
      </c>
      <c r="B130" s="11" t="s">
        <v>143</v>
      </c>
      <c r="C130" s="11" t="s">
        <v>104</v>
      </c>
      <c r="D130" s="11" t="s">
        <v>168</v>
      </c>
      <c r="E130" s="12">
        <v>51.9</v>
      </c>
      <c r="F130" s="12">
        <f t="shared" si="4"/>
        <v>31.14</v>
      </c>
      <c r="G130" s="13">
        <v>10</v>
      </c>
      <c r="H130" s="14">
        <v>63.5</v>
      </c>
      <c r="I130" s="17">
        <f t="shared" si="5"/>
        <v>25.4</v>
      </c>
      <c r="J130" s="17">
        <f t="shared" si="6"/>
        <v>56.54</v>
      </c>
      <c r="K130" s="13">
        <f>SUMPRODUCT(($B$3:$B$140=B130)*($C$3:$C$140=C130)*($J$3:$J$140&gt;J130))+1</f>
        <v>15</v>
      </c>
    </row>
    <row r="131" s="2" customFormat="1" ht="17.25" customHeight="1" spans="1:11">
      <c r="A131" s="11">
        <v>37</v>
      </c>
      <c r="B131" s="11" t="s">
        <v>143</v>
      </c>
      <c r="C131" s="11" t="s">
        <v>104</v>
      </c>
      <c r="D131" s="11" t="s">
        <v>169</v>
      </c>
      <c r="E131" s="12">
        <v>48.1</v>
      </c>
      <c r="F131" s="12">
        <f t="shared" si="4"/>
        <v>28.86</v>
      </c>
      <c r="G131" s="13">
        <v>21</v>
      </c>
      <c r="H131" s="14">
        <v>67.5</v>
      </c>
      <c r="I131" s="17">
        <f t="shared" si="5"/>
        <v>27</v>
      </c>
      <c r="J131" s="17">
        <f t="shared" si="6"/>
        <v>55.86</v>
      </c>
      <c r="K131" s="13">
        <f>SUMPRODUCT(($B$3:$B$140=B131)*($C$3:$C$140=C131)*($J$3:$J$140&gt;J131))+1</f>
        <v>16</v>
      </c>
    </row>
    <row r="132" s="2" customFormat="1" ht="17.25" customHeight="1" spans="1:11">
      <c r="A132" s="11">
        <v>9</v>
      </c>
      <c r="B132" s="11" t="s">
        <v>143</v>
      </c>
      <c r="C132" s="11" t="s">
        <v>104</v>
      </c>
      <c r="D132" s="11" t="s">
        <v>170</v>
      </c>
      <c r="E132" s="12">
        <v>50.4</v>
      </c>
      <c r="F132" s="12">
        <f t="shared" si="4"/>
        <v>30.24</v>
      </c>
      <c r="G132" s="13">
        <v>13</v>
      </c>
      <c r="H132" s="14">
        <v>60</v>
      </c>
      <c r="I132" s="17">
        <f t="shared" si="5"/>
        <v>24</v>
      </c>
      <c r="J132" s="17">
        <f t="shared" si="6"/>
        <v>54.24</v>
      </c>
      <c r="K132" s="13">
        <f>SUMPRODUCT(($B$3:$B$140=B132)*($C$3:$C$140=C132)*($J$3:$J$140&gt;J132))+1</f>
        <v>17</v>
      </c>
    </row>
    <row r="133" s="2" customFormat="1" ht="17.25" customHeight="1" spans="1:11">
      <c r="A133" s="11">
        <v>33</v>
      </c>
      <c r="B133" s="11" t="s">
        <v>143</v>
      </c>
      <c r="C133" s="11" t="s">
        <v>104</v>
      </c>
      <c r="D133" s="11" t="s">
        <v>171</v>
      </c>
      <c r="E133" s="12">
        <v>45.9</v>
      </c>
      <c r="F133" s="12">
        <f t="shared" si="4"/>
        <v>27.54</v>
      </c>
      <c r="G133" s="13">
        <v>23</v>
      </c>
      <c r="H133" s="14">
        <v>65.5</v>
      </c>
      <c r="I133" s="17">
        <f t="shared" si="5"/>
        <v>26.2</v>
      </c>
      <c r="J133" s="17">
        <f t="shared" si="6"/>
        <v>53.74</v>
      </c>
      <c r="K133" s="13">
        <f>SUMPRODUCT(($B$3:$B$140=B133)*($C$3:$C$140=C133)*($J$3:$J$140&gt;J133))+1</f>
        <v>18</v>
      </c>
    </row>
    <row r="134" s="2" customFormat="1" ht="17.25" customHeight="1" spans="1:11">
      <c r="A134" s="11">
        <v>32</v>
      </c>
      <c r="B134" s="11" t="s">
        <v>143</v>
      </c>
      <c r="C134" s="11" t="s">
        <v>104</v>
      </c>
      <c r="D134" s="11" t="s">
        <v>172</v>
      </c>
      <c r="E134" s="12">
        <v>49.3</v>
      </c>
      <c r="F134" s="12">
        <f t="shared" ref="F134:F140" si="7">E134*0.6</f>
        <v>29.58</v>
      </c>
      <c r="G134" s="13">
        <v>15</v>
      </c>
      <c r="H134" s="14">
        <v>60</v>
      </c>
      <c r="I134" s="17">
        <f t="shared" ref="I134:I140" si="8">H134*0.4</f>
        <v>24</v>
      </c>
      <c r="J134" s="17">
        <f t="shared" ref="J134:J140" si="9">F134+I134</f>
        <v>53.58</v>
      </c>
      <c r="K134" s="13">
        <f>SUMPRODUCT(($B$3:$B$140=B134)*($C$3:$C$140=C134)*($J$3:$J$140&gt;J134))+1</f>
        <v>19</v>
      </c>
    </row>
    <row r="135" s="2" customFormat="1" ht="17.25" customHeight="1" spans="1:11">
      <c r="A135" s="11">
        <v>21</v>
      </c>
      <c r="B135" s="11" t="s">
        <v>143</v>
      </c>
      <c r="C135" s="11" t="s">
        <v>104</v>
      </c>
      <c r="D135" s="11" t="s">
        <v>173</v>
      </c>
      <c r="E135" s="12">
        <v>48.6</v>
      </c>
      <c r="F135" s="12">
        <f t="shared" si="7"/>
        <v>29.16</v>
      </c>
      <c r="G135" s="13">
        <v>19</v>
      </c>
      <c r="H135" s="14">
        <v>60</v>
      </c>
      <c r="I135" s="17">
        <f t="shared" si="8"/>
        <v>24</v>
      </c>
      <c r="J135" s="17">
        <f t="shared" si="9"/>
        <v>53.16</v>
      </c>
      <c r="K135" s="13">
        <f>SUMPRODUCT(($B$3:$B$140=B135)*($C$3:$C$140=C135)*($J$3:$J$140&gt;J135))+1</f>
        <v>20</v>
      </c>
    </row>
    <row r="136" s="2" customFormat="1" ht="17.25" customHeight="1" spans="1:11">
      <c r="A136" s="11">
        <v>39</v>
      </c>
      <c r="B136" s="11" t="s">
        <v>143</v>
      </c>
      <c r="C136" s="11" t="s">
        <v>104</v>
      </c>
      <c r="D136" s="11" t="s">
        <v>174</v>
      </c>
      <c r="E136" s="12">
        <v>48.6</v>
      </c>
      <c r="F136" s="12">
        <f t="shared" si="7"/>
        <v>29.16</v>
      </c>
      <c r="G136" s="13">
        <v>19</v>
      </c>
      <c r="H136" s="14">
        <v>60</v>
      </c>
      <c r="I136" s="17">
        <f t="shared" si="8"/>
        <v>24</v>
      </c>
      <c r="J136" s="17">
        <f t="shared" si="9"/>
        <v>53.16</v>
      </c>
      <c r="K136" s="13">
        <f>SUMPRODUCT(($B$3:$B$140=B136)*($C$3:$C$140=C136)*($J$3:$J$140&gt;J136))+1</f>
        <v>20</v>
      </c>
    </row>
    <row r="137" s="2" customFormat="1" ht="17.25" customHeight="1" spans="1:11">
      <c r="A137" s="11" t="s">
        <v>52</v>
      </c>
      <c r="B137" s="11" t="s">
        <v>143</v>
      </c>
      <c r="C137" s="11" t="s">
        <v>104</v>
      </c>
      <c r="D137" s="11" t="s">
        <v>175</v>
      </c>
      <c r="E137" s="12">
        <v>57.5</v>
      </c>
      <c r="F137" s="12">
        <f t="shared" si="7"/>
        <v>34.5</v>
      </c>
      <c r="G137" s="13">
        <v>5</v>
      </c>
      <c r="H137" s="14">
        <v>0</v>
      </c>
      <c r="I137" s="17">
        <f t="shared" si="8"/>
        <v>0</v>
      </c>
      <c r="J137" s="17">
        <f t="shared" si="9"/>
        <v>34.5</v>
      </c>
      <c r="K137" s="13">
        <f>SUMPRODUCT(($B$3:$B$140=B137)*($C$3:$C$140=C137)*($J$3:$J$140&gt;J137))+1</f>
        <v>22</v>
      </c>
    </row>
    <row r="138" s="2" customFormat="1" ht="17.25" customHeight="1" spans="1:11">
      <c r="A138" s="11" t="s">
        <v>52</v>
      </c>
      <c r="B138" s="11" t="s">
        <v>143</v>
      </c>
      <c r="C138" s="11" t="s">
        <v>104</v>
      </c>
      <c r="D138" s="11" t="s">
        <v>176</v>
      </c>
      <c r="E138" s="12">
        <v>48.9</v>
      </c>
      <c r="F138" s="12">
        <f t="shared" si="7"/>
        <v>29.34</v>
      </c>
      <c r="G138" s="13">
        <v>16</v>
      </c>
      <c r="H138" s="14">
        <v>0</v>
      </c>
      <c r="I138" s="17">
        <f t="shared" si="8"/>
        <v>0</v>
      </c>
      <c r="J138" s="17">
        <f t="shared" si="9"/>
        <v>29.34</v>
      </c>
      <c r="K138" s="13">
        <f>SUMPRODUCT(($B$3:$B$140=B138)*($C$3:$C$140=C138)*($J$3:$J$140&gt;J138))+1</f>
        <v>23</v>
      </c>
    </row>
    <row r="139" s="2" customFormat="1" ht="17.25" customHeight="1" spans="1:11">
      <c r="A139" s="11">
        <v>5</v>
      </c>
      <c r="B139" s="11" t="s">
        <v>143</v>
      </c>
      <c r="C139" s="11" t="s">
        <v>177</v>
      </c>
      <c r="D139" s="11" t="s">
        <v>178</v>
      </c>
      <c r="E139" s="12">
        <v>49.5</v>
      </c>
      <c r="F139" s="12">
        <f t="shared" si="7"/>
        <v>29.7</v>
      </c>
      <c r="G139" s="13">
        <v>1</v>
      </c>
      <c r="H139" s="14">
        <v>63</v>
      </c>
      <c r="I139" s="17">
        <f t="shared" si="8"/>
        <v>25.2</v>
      </c>
      <c r="J139" s="17">
        <f t="shared" si="9"/>
        <v>54.9</v>
      </c>
      <c r="K139" s="13">
        <f>SUMPRODUCT(($B$3:$B$140=B139)*($C$3:$C$140=C139)*($J$3:$J$140&gt;J139))+1</f>
        <v>1</v>
      </c>
    </row>
    <row r="140" s="2" customFormat="1" ht="17.25" customHeight="1" spans="1:11">
      <c r="A140" s="11">
        <v>4</v>
      </c>
      <c r="B140" s="11" t="s">
        <v>143</v>
      </c>
      <c r="C140" s="11" t="s">
        <v>177</v>
      </c>
      <c r="D140" s="11" t="s">
        <v>179</v>
      </c>
      <c r="E140" s="12">
        <v>45.5</v>
      </c>
      <c r="F140" s="12">
        <f t="shared" si="7"/>
        <v>27.3</v>
      </c>
      <c r="G140" s="13">
        <v>2</v>
      </c>
      <c r="H140" s="14">
        <v>62</v>
      </c>
      <c r="I140" s="17">
        <f t="shared" si="8"/>
        <v>24.8</v>
      </c>
      <c r="J140" s="17">
        <f t="shared" si="9"/>
        <v>52.1</v>
      </c>
      <c r="K140" s="13">
        <f>SUMPRODUCT(($B$3:$B$140=B140)*($C$3:$C$140=C140)*($J$3:$J$140&gt;J140))+1</f>
        <v>2</v>
      </c>
    </row>
    <row r="141" ht="20" customHeight="1" spans="1:11">
      <c r="A141" s="18" t="s">
        <v>180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</row>
    <row r="142" ht="20" customHeight="1" spans="1:1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</row>
    <row r="143" ht="32" customHeight="1" spans="8:11">
      <c r="H143" s="4" t="s">
        <v>181</v>
      </c>
      <c r="I143" s="4"/>
      <c r="J143" s="4"/>
      <c r="K143" s="4"/>
    </row>
    <row r="144" spans="8:11">
      <c r="H144" s="19">
        <v>43617</v>
      </c>
      <c r="I144" s="20"/>
      <c r="J144" s="20"/>
      <c r="K144" s="20"/>
    </row>
  </sheetData>
  <sortState ref="A106:AF115">
    <sortCondition ref="J106:J115" descending="1"/>
  </sortState>
  <mergeCells count="4">
    <mergeCell ref="A1:K1"/>
    <mergeCell ref="A141:K141"/>
    <mergeCell ref="H143:K143"/>
    <mergeCell ref="H144:K144"/>
  </mergeCells>
  <pageMargins left="0.747916666666667" right="0.590277777777778" top="0.590551181102362" bottom="0.590551181102362" header="0" footer="0"/>
  <pageSetup paperSize="9" orientation="landscape" horizont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2019-05-05T02:37:00Z</dcterms:created>
  <dcterms:modified xsi:type="dcterms:W3CDTF">2019-06-01T04:37:34Z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