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0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<sst xmlns="http://schemas.openxmlformats.org/spreadsheetml/2006/main" count="202" uniqueCount="113">
  <si>
    <t>姓名</t>
  </si>
  <si>
    <t>报考单位</t>
  </si>
  <si>
    <t>报考单位编码</t>
  </si>
  <si>
    <t>职位编码</t>
  </si>
  <si>
    <t>报考职位</t>
  </si>
  <si>
    <t>准考证号</t>
  </si>
  <si>
    <t>公共笔试科目</t>
  </si>
  <si>
    <t>公共科目</t>
  </si>
  <si>
    <t>专业科目</t>
  </si>
  <si>
    <t>政策加分</t>
  </si>
  <si>
    <t>笔试总成绩(含政策性加分)</t>
  </si>
  <si>
    <t>面试成绩</t>
  </si>
  <si>
    <t>总成绩（含政策性加分）</t>
  </si>
  <si>
    <t>拟聘岗位排名</t>
  </si>
  <si>
    <t>备注</t>
  </si>
  <si>
    <t>笔试成绩</t>
  </si>
  <si>
    <t>折合成绩</t>
  </si>
  <si>
    <t xml:space="preserve">笔试成绩  </t>
  </si>
  <si>
    <t>笔试总成绩</t>
  </si>
  <si>
    <t>折合后笔试总成绩</t>
  </si>
  <si>
    <t>折合后面试成绩</t>
  </si>
  <si>
    <t>综合知识</t>
  </si>
  <si>
    <r>
      <t>2018</t>
    </r>
    <r>
      <rPr>
        <b/>
        <sz val="16"/>
        <rFont val="宋体"/>
        <family val="0"/>
      </rPr>
      <t>年下半年内江市文化广播电视和旅游局、内江市住房和城乡建设局下属事业单位</t>
    </r>
    <r>
      <rPr>
        <b/>
        <sz val="16"/>
        <rFont val="Arial"/>
        <family val="2"/>
      </rPr>
      <t xml:space="preserve">                                                                 </t>
    </r>
    <r>
      <rPr>
        <b/>
        <sz val="16"/>
        <rFont val="宋体"/>
        <family val="0"/>
      </rPr>
      <t>公开考聘工作人员总成绩及排名一览表</t>
    </r>
  </si>
  <si>
    <t>敬双宇</t>
  </si>
  <si>
    <t>内江广播电视台</t>
  </si>
  <si>
    <t>9010601</t>
  </si>
  <si>
    <t>编辑记者</t>
  </si>
  <si>
    <t>1901139014129</t>
  </si>
  <si>
    <t>81.60</t>
  </si>
  <si>
    <t>1901139013706</t>
  </si>
  <si>
    <t>83.30</t>
  </si>
  <si>
    <t>1901139012521</t>
  </si>
  <si>
    <t>81.10</t>
  </si>
  <si>
    <t>叶晟宏</t>
  </si>
  <si>
    <t>9010602</t>
  </si>
  <si>
    <t>播音主持</t>
  </si>
  <si>
    <t>1901139020917</t>
  </si>
  <si>
    <t>83.00</t>
  </si>
  <si>
    <t>任  艺</t>
  </si>
  <si>
    <t>潘  皓</t>
  </si>
  <si>
    <t>王渭杰</t>
  </si>
  <si>
    <t>卜越琪</t>
  </si>
  <si>
    <t>刘沂林</t>
  </si>
  <si>
    <t>孙浩然</t>
  </si>
  <si>
    <t>邹芋帆</t>
  </si>
  <si>
    <t>张远智</t>
  </si>
  <si>
    <t>卢世强</t>
  </si>
  <si>
    <t>胡霓虹</t>
  </si>
  <si>
    <t>毛俊文</t>
  </si>
  <si>
    <t>羊绍平</t>
  </si>
  <si>
    <t>覃文韬</t>
  </si>
  <si>
    <t>张和武</t>
  </si>
  <si>
    <t>胡又舒</t>
  </si>
  <si>
    <t>刘敏慧</t>
  </si>
  <si>
    <t>市政工程管理处</t>
  </si>
  <si>
    <t>城东房管所</t>
  </si>
  <si>
    <t>城西房管所</t>
  </si>
  <si>
    <t>城南房管所</t>
  </si>
  <si>
    <t>东兴房管所</t>
  </si>
  <si>
    <t>内江市人民公园</t>
  </si>
  <si>
    <t>9010701</t>
  </si>
  <si>
    <t>9010702</t>
  </si>
  <si>
    <t>9010801</t>
  </si>
  <si>
    <t>9010901</t>
  </si>
  <si>
    <t>9011001</t>
  </si>
  <si>
    <t>9011101</t>
  </si>
  <si>
    <t>9011201</t>
  </si>
  <si>
    <t>9011202</t>
  </si>
  <si>
    <t>土木工程管理</t>
  </si>
  <si>
    <t>电气工程管理</t>
  </si>
  <si>
    <t>计算机信息管理</t>
  </si>
  <si>
    <t>租赁管理</t>
  </si>
  <si>
    <t>维修管理</t>
  </si>
  <si>
    <t>基数管理</t>
  </si>
  <si>
    <t>动物园兽医</t>
  </si>
  <si>
    <t>纪念馆讲解员</t>
  </si>
  <si>
    <t>1901139020628</t>
  </si>
  <si>
    <t>1901139023428</t>
  </si>
  <si>
    <t>1901139023324</t>
  </si>
  <si>
    <t>1901139013410</t>
  </si>
  <si>
    <t>1901139020210</t>
  </si>
  <si>
    <t>1901139022721</t>
  </si>
  <si>
    <t>1901139022303</t>
  </si>
  <si>
    <t>1901139021010</t>
  </si>
  <si>
    <t>1901139020929</t>
  </si>
  <si>
    <t>1901139012008</t>
  </si>
  <si>
    <t>1901139021701</t>
  </si>
  <si>
    <t>1901139013320</t>
  </si>
  <si>
    <t>1901139023806</t>
  </si>
  <si>
    <t>1901139023704</t>
  </si>
  <si>
    <t>1901139023717</t>
  </si>
  <si>
    <t>1901139013124</t>
  </si>
  <si>
    <t>1901139020118</t>
  </si>
  <si>
    <t>1901139020430</t>
  </si>
  <si>
    <t>1901139013425</t>
  </si>
  <si>
    <t>1901139011902</t>
  </si>
  <si>
    <t>1901139022702</t>
  </si>
  <si>
    <t>1901139020528</t>
  </si>
  <si>
    <t>1901139023901</t>
  </si>
  <si>
    <t>1901139021316</t>
  </si>
  <si>
    <t>1901139014213</t>
  </si>
  <si>
    <t>综合知识</t>
  </si>
  <si>
    <t>李  想</t>
  </si>
  <si>
    <t>刘  洋</t>
  </si>
  <si>
    <t>林  杨</t>
  </si>
  <si>
    <t>张  卿</t>
  </si>
  <si>
    <t>廖  雪</t>
  </si>
  <si>
    <t>卞  涛</t>
  </si>
  <si>
    <t>刘  沁</t>
  </si>
  <si>
    <t>高  乔</t>
  </si>
  <si>
    <t>杨  辉</t>
  </si>
  <si>
    <t>熊  科</t>
  </si>
  <si>
    <t>刘  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</si>
</sst>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  <numFmt numFmtId="179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9" borderId="0" applyNumberFormat="0" applyBorder="0" applyAlignment="0" applyProtection="0"/>
    <xf numFmtId="0" fontId="23" fillId="4" borderId="7" applyNumberFormat="0" applyAlignment="0" applyProtection="0"/>
    <xf numFmtId="0" fontId="9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1" fillId="4" borderId="0" xfId="41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42" applyNumberFormat="1" applyFont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7" fillId="4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42" applyNumberFormat="1" applyFont="1" applyBorder="1" applyAlignment="1">
      <alignment horizontal="center" vertical="center" wrapText="1"/>
      <protection/>
    </xf>
    <xf numFmtId="0" fontId="2" fillId="4" borderId="9" xfId="0" applyFont="1" applyFill="1" applyBorder="1" applyAlignment="1">
      <alignment horizontal="center" vertical="center" wrapText="1"/>
    </xf>
    <xf numFmtId="176" fontId="2" fillId="4" borderId="9" xfId="0" applyNumberFormat="1" applyFont="1" applyFill="1" applyBorder="1" applyAlignment="1">
      <alignment horizontal="center" vertical="center" wrapText="1"/>
    </xf>
    <xf numFmtId="176" fontId="2" fillId="4" borderId="9" xfId="0" applyNumberFormat="1" applyFont="1" applyFill="1" applyBorder="1" applyAlignment="1">
      <alignment vertical="center"/>
    </xf>
    <xf numFmtId="179" fontId="2" fillId="4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6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B11" sqref="B11"/>
    </sheetView>
  </sheetViews>
  <sheetFormatPr defaultColWidth="9.00390625" defaultRowHeight="14.25"/>
  <cols>
    <col min="1" max="1" width="6.625" style="2" customWidth="1"/>
    <col min="2" max="2" width="15.375" style="2" customWidth="1"/>
    <col min="3" max="3" width="6.25390625" style="2" customWidth="1"/>
    <col min="4" max="4" width="7.50390625" style="2" customWidth="1"/>
    <col min="5" max="5" width="14.25390625" style="2" customWidth="1"/>
    <col min="6" max="6" width="13.00390625" style="2" customWidth="1"/>
    <col min="7" max="7" width="8.25390625" style="2" customWidth="1"/>
    <col min="8" max="8" width="6.625" style="3" customWidth="1"/>
    <col min="9" max="9" width="6.375" style="3" customWidth="1"/>
    <col min="10" max="10" width="7.00390625" style="3" customWidth="1"/>
    <col min="11" max="11" width="6.00390625" style="3" customWidth="1"/>
    <col min="12" max="12" width="5.875" style="3" customWidth="1"/>
    <col min="13" max="13" width="7.50390625" style="3" customWidth="1"/>
    <col min="14" max="14" width="6.625" style="3" customWidth="1"/>
    <col min="15" max="15" width="6.375" style="3" customWidth="1"/>
    <col min="16" max="17" width="6.75390625" style="3" customWidth="1"/>
    <col min="18" max="18" width="6.75390625" style="2" customWidth="1"/>
    <col min="19" max="19" width="5.625" style="2" customWidth="1"/>
    <col min="20" max="20" width="9.00390625" style="4" customWidth="1"/>
    <col min="21" max="16384" width="9.00390625" style="2" customWidth="1"/>
  </cols>
  <sheetData>
    <row r="1" spans="1:19" ht="62.25" customHeight="1">
      <c r="A1" s="26" t="s">
        <v>22</v>
      </c>
      <c r="B1" s="26"/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6"/>
      <c r="S1" s="26"/>
    </row>
    <row r="2" spans="1:19" ht="45" customHeight="1">
      <c r="A2" s="23" t="s">
        <v>0</v>
      </c>
      <c r="B2" s="22" t="s">
        <v>1</v>
      </c>
      <c r="C2" s="22" t="s">
        <v>2</v>
      </c>
      <c r="D2" s="23" t="s">
        <v>3</v>
      </c>
      <c r="E2" s="23" t="s">
        <v>4</v>
      </c>
      <c r="F2" s="22" t="s">
        <v>5</v>
      </c>
      <c r="G2" s="22" t="s">
        <v>6</v>
      </c>
      <c r="H2" s="24" t="s">
        <v>7</v>
      </c>
      <c r="I2" s="25"/>
      <c r="J2" s="24" t="s">
        <v>8</v>
      </c>
      <c r="K2" s="25"/>
      <c r="L2" s="24" t="s">
        <v>9</v>
      </c>
      <c r="M2" s="24" t="s">
        <v>10</v>
      </c>
      <c r="N2" s="24"/>
      <c r="O2" s="24" t="s">
        <v>11</v>
      </c>
      <c r="P2" s="24"/>
      <c r="Q2" s="24" t="s">
        <v>12</v>
      </c>
      <c r="R2" s="22" t="s">
        <v>13</v>
      </c>
      <c r="S2" s="22" t="s">
        <v>14</v>
      </c>
    </row>
    <row r="3" spans="1:19" ht="66.75" customHeight="1">
      <c r="A3" s="23"/>
      <c r="B3" s="22"/>
      <c r="C3" s="22"/>
      <c r="D3" s="23"/>
      <c r="E3" s="23"/>
      <c r="F3" s="22"/>
      <c r="G3" s="22"/>
      <c r="H3" s="5" t="s">
        <v>15</v>
      </c>
      <c r="I3" s="5" t="s">
        <v>16</v>
      </c>
      <c r="J3" s="5" t="s">
        <v>17</v>
      </c>
      <c r="K3" s="5" t="s">
        <v>16</v>
      </c>
      <c r="L3" s="25"/>
      <c r="M3" s="5" t="s">
        <v>18</v>
      </c>
      <c r="N3" s="5" t="s">
        <v>19</v>
      </c>
      <c r="O3" s="5" t="s">
        <v>11</v>
      </c>
      <c r="P3" s="5" t="s">
        <v>20</v>
      </c>
      <c r="Q3" s="24"/>
      <c r="R3" s="22"/>
      <c r="S3" s="22"/>
    </row>
    <row r="4" spans="1:19" ht="19.5" customHeight="1">
      <c r="A4" s="11" t="s">
        <v>23</v>
      </c>
      <c r="B4" s="11" t="s">
        <v>24</v>
      </c>
      <c r="C4" s="11">
        <v>90106</v>
      </c>
      <c r="D4" s="11" t="s">
        <v>25</v>
      </c>
      <c r="E4" s="11" t="s">
        <v>26</v>
      </c>
      <c r="F4" s="11" t="s">
        <v>27</v>
      </c>
      <c r="G4" s="8" t="s">
        <v>21</v>
      </c>
      <c r="H4" s="12">
        <v>69.5</v>
      </c>
      <c r="I4" s="14">
        <f>H4*0.6</f>
        <v>41.699999999999996</v>
      </c>
      <c r="J4" s="15">
        <v>72</v>
      </c>
      <c r="K4" s="16">
        <f>J4*0.4</f>
        <v>28.8</v>
      </c>
      <c r="L4" s="16"/>
      <c r="M4" s="17">
        <f>I4+K4+L4</f>
        <v>70.5</v>
      </c>
      <c r="N4" s="17">
        <f>M4*0.7</f>
        <v>49.349999999999994</v>
      </c>
      <c r="O4" s="9" t="s">
        <v>28</v>
      </c>
      <c r="P4" s="15">
        <f>O4*0.3</f>
        <v>24.479999999999997</v>
      </c>
      <c r="Q4" s="15">
        <f aca="true" t="shared" si="0" ref="Q4:Q9">N4+P4</f>
        <v>73.82999999999998</v>
      </c>
      <c r="R4" s="10">
        <v>1</v>
      </c>
      <c r="S4" s="10"/>
    </row>
    <row r="5" spans="1:19" ht="19.5" customHeight="1">
      <c r="A5" s="11" t="s">
        <v>38</v>
      </c>
      <c r="B5" s="11" t="s">
        <v>24</v>
      </c>
      <c r="C5" s="11">
        <v>90106</v>
      </c>
      <c r="D5" s="11" t="s">
        <v>25</v>
      </c>
      <c r="E5" s="11" t="s">
        <v>26</v>
      </c>
      <c r="F5" s="11" t="s">
        <v>29</v>
      </c>
      <c r="G5" s="8" t="s">
        <v>21</v>
      </c>
      <c r="H5" s="12">
        <v>64</v>
      </c>
      <c r="I5" s="14">
        <f>H5*0.6</f>
        <v>38.4</v>
      </c>
      <c r="J5" s="15">
        <v>75.25</v>
      </c>
      <c r="K5" s="16">
        <f>J5*0.4</f>
        <v>30.1</v>
      </c>
      <c r="L5" s="16"/>
      <c r="M5" s="17">
        <f>I5+K5+L5</f>
        <v>68.5</v>
      </c>
      <c r="N5" s="17">
        <f>M5*0.7</f>
        <v>47.949999999999996</v>
      </c>
      <c r="O5" s="9" t="s">
        <v>30</v>
      </c>
      <c r="P5" s="15">
        <f>O5*0.3</f>
        <v>24.99</v>
      </c>
      <c r="Q5" s="15">
        <f t="shared" si="0"/>
        <v>72.94</v>
      </c>
      <c r="R5" s="10">
        <v>2</v>
      </c>
      <c r="S5" s="10"/>
    </row>
    <row r="6" spans="1:19" ht="19.5" customHeight="1">
      <c r="A6" s="11" t="s">
        <v>39</v>
      </c>
      <c r="B6" s="11" t="s">
        <v>24</v>
      </c>
      <c r="C6" s="11">
        <v>90106</v>
      </c>
      <c r="D6" s="11" t="s">
        <v>25</v>
      </c>
      <c r="E6" s="11" t="s">
        <v>26</v>
      </c>
      <c r="F6" s="11" t="s">
        <v>31</v>
      </c>
      <c r="G6" s="8" t="s">
        <v>21</v>
      </c>
      <c r="H6" s="12">
        <v>59.5</v>
      </c>
      <c r="I6" s="14">
        <f>H6*0.6</f>
        <v>35.699999999999996</v>
      </c>
      <c r="J6" s="15">
        <v>70.5</v>
      </c>
      <c r="K6" s="16">
        <f>J6*0.4</f>
        <v>28.200000000000003</v>
      </c>
      <c r="L6" s="16"/>
      <c r="M6" s="17">
        <f>I6+K6+L6</f>
        <v>63.9</v>
      </c>
      <c r="N6" s="17">
        <f>M6*0.7</f>
        <v>44.73</v>
      </c>
      <c r="O6" s="9" t="s">
        <v>32</v>
      </c>
      <c r="P6" s="15">
        <f>O6*0.3</f>
        <v>24.33</v>
      </c>
      <c r="Q6" s="15">
        <f t="shared" si="0"/>
        <v>69.06</v>
      </c>
      <c r="R6" s="10">
        <v>3</v>
      </c>
      <c r="S6" s="10"/>
    </row>
    <row r="7" spans="1:19" ht="19.5" customHeight="1">
      <c r="A7" s="11" t="s">
        <v>33</v>
      </c>
      <c r="B7" s="11" t="s">
        <v>24</v>
      </c>
      <c r="C7" s="11">
        <v>90106</v>
      </c>
      <c r="D7" s="11" t="s">
        <v>34</v>
      </c>
      <c r="E7" s="11" t="s">
        <v>35</v>
      </c>
      <c r="F7" s="11" t="s">
        <v>36</v>
      </c>
      <c r="G7" s="8" t="s">
        <v>21</v>
      </c>
      <c r="H7" s="12">
        <v>74</v>
      </c>
      <c r="I7" s="14">
        <f>H7*0.6</f>
        <v>44.4</v>
      </c>
      <c r="J7" s="15">
        <v>79.5</v>
      </c>
      <c r="K7" s="16">
        <f>J7*0.4</f>
        <v>31.8</v>
      </c>
      <c r="L7" s="8"/>
      <c r="M7" s="17">
        <f>I7+K7</f>
        <v>76.2</v>
      </c>
      <c r="N7" s="17">
        <f>M7*0.7</f>
        <v>53.339999999999996</v>
      </c>
      <c r="O7" s="9" t="s">
        <v>37</v>
      </c>
      <c r="P7" s="15">
        <f>O7*0.3</f>
        <v>24.9</v>
      </c>
      <c r="Q7" s="15">
        <f t="shared" si="0"/>
        <v>78.24</v>
      </c>
      <c r="R7" s="13">
        <v>1</v>
      </c>
      <c r="S7" s="13"/>
    </row>
    <row r="8" spans="1:22" ht="19.5" customHeight="1">
      <c r="A8" s="18" t="s">
        <v>40</v>
      </c>
      <c r="B8" s="18" t="s">
        <v>54</v>
      </c>
      <c r="C8" s="11">
        <v>90107</v>
      </c>
      <c r="D8" s="18" t="s">
        <v>60</v>
      </c>
      <c r="E8" s="18" t="s">
        <v>68</v>
      </c>
      <c r="F8" s="18" t="s">
        <v>76</v>
      </c>
      <c r="G8" s="18" t="s">
        <v>101</v>
      </c>
      <c r="H8" s="19">
        <v>68.5</v>
      </c>
      <c r="I8" s="19">
        <f aca="true" t="shared" si="1" ref="I8:I32">H8</f>
        <v>68.5</v>
      </c>
      <c r="J8" s="19"/>
      <c r="K8" s="19"/>
      <c r="L8" s="19"/>
      <c r="M8" s="19">
        <f aca="true" t="shared" si="2" ref="M8:M32">H8+L8</f>
        <v>68.5</v>
      </c>
      <c r="N8" s="19">
        <f aca="true" t="shared" si="3" ref="N8:N32">M8*0.6</f>
        <v>41.1</v>
      </c>
      <c r="O8" s="19">
        <v>87.8</v>
      </c>
      <c r="P8" s="19">
        <f aca="true" t="shared" si="4" ref="P8:P30">O8*0.4</f>
        <v>35.12</v>
      </c>
      <c r="Q8" s="20">
        <f t="shared" si="0"/>
        <v>76.22</v>
      </c>
      <c r="R8" s="21">
        <v>1</v>
      </c>
      <c r="S8" s="18"/>
      <c r="T8" s="6"/>
      <c r="V8" s="3"/>
    </row>
    <row r="9" spans="1:22" ht="19.5" customHeight="1">
      <c r="A9" s="18" t="s">
        <v>41</v>
      </c>
      <c r="B9" s="18" t="s">
        <v>54</v>
      </c>
      <c r="C9" s="11">
        <v>90107</v>
      </c>
      <c r="D9" s="18" t="s">
        <v>60</v>
      </c>
      <c r="E9" s="18" t="s">
        <v>68</v>
      </c>
      <c r="F9" s="18" t="s">
        <v>77</v>
      </c>
      <c r="G9" s="18" t="s">
        <v>101</v>
      </c>
      <c r="H9" s="19">
        <v>69</v>
      </c>
      <c r="I9" s="19">
        <f>H9</f>
        <v>69</v>
      </c>
      <c r="J9" s="19"/>
      <c r="K9" s="19"/>
      <c r="L9" s="19"/>
      <c r="M9" s="19">
        <f t="shared" si="2"/>
        <v>69</v>
      </c>
      <c r="N9" s="19">
        <f>M9*0.6</f>
        <v>41.4</v>
      </c>
      <c r="O9" s="19">
        <v>83.3</v>
      </c>
      <c r="P9" s="19">
        <f t="shared" si="4"/>
        <v>33.32</v>
      </c>
      <c r="Q9" s="20">
        <f t="shared" si="0"/>
        <v>74.72</v>
      </c>
      <c r="R9" s="21">
        <v>2</v>
      </c>
      <c r="S9" s="18"/>
      <c r="T9" s="6"/>
      <c r="V9" s="3"/>
    </row>
    <row r="10" spans="1:22" ht="19.5" customHeight="1">
      <c r="A10" s="18" t="s">
        <v>42</v>
      </c>
      <c r="B10" s="18" t="s">
        <v>54</v>
      </c>
      <c r="C10" s="11">
        <v>90107</v>
      </c>
      <c r="D10" s="18" t="s">
        <v>60</v>
      </c>
      <c r="E10" s="18" t="s">
        <v>68</v>
      </c>
      <c r="F10" s="18" t="s">
        <v>78</v>
      </c>
      <c r="G10" s="18" t="s">
        <v>101</v>
      </c>
      <c r="H10" s="19">
        <v>68.5</v>
      </c>
      <c r="I10" s="19">
        <f t="shared" si="1"/>
        <v>68.5</v>
      </c>
      <c r="J10" s="19"/>
      <c r="K10" s="19"/>
      <c r="L10" s="19"/>
      <c r="M10" s="19">
        <f t="shared" si="2"/>
        <v>68.5</v>
      </c>
      <c r="N10" s="19">
        <f t="shared" si="3"/>
        <v>41.1</v>
      </c>
      <c r="O10" s="19">
        <v>84</v>
      </c>
      <c r="P10" s="19">
        <f t="shared" si="4"/>
        <v>33.6</v>
      </c>
      <c r="Q10" s="20">
        <f aca="true" t="shared" si="5" ref="Q10:Q32">N10+P10</f>
        <v>74.7</v>
      </c>
      <c r="R10" s="21">
        <v>3</v>
      </c>
      <c r="S10" s="18"/>
      <c r="T10" s="6"/>
      <c r="U10" s="1"/>
      <c r="V10" s="3"/>
    </row>
    <row r="11" spans="1:22" ht="19.5" customHeight="1">
      <c r="A11" s="18" t="s">
        <v>43</v>
      </c>
      <c r="B11" s="18" t="s">
        <v>54</v>
      </c>
      <c r="C11" s="11">
        <v>90107</v>
      </c>
      <c r="D11" s="18" t="s">
        <v>60</v>
      </c>
      <c r="E11" s="18" t="s">
        <v>68</v>
      </c>
      <c r="F11" s="18" t="s">
        <v>79</v>
      </c>
      <c r="G11" s="18" t="s">
        <v>101</v>
      </c>
      <c r="H11" s="19">
        <v>68.5</v>
      </c>
      <c r="I11" s="19">
        <f t="shared" si="1"/>
        <v>68.5</v>
      </c>
      <c r="J11" s="19"/>
      <c r="K11" s="19"/>
      <c r="L11" s="19"/>
      <c r="M11" s="19">
        <f t="shared" si="2"/>
        <v>68.5</v>
      </c>
      <c r="N11" s="19">
        <f t="shared" si="3"/>
        <v>41.1</v>
      </c>
      <c r="O11" s="19">
        <v>83.8</v>
      </c>
      <c r="P11" s="19">
        <f t="shared" si="4"/>
        <v>33.52</v>
      </c>
      <c r="Q11" s="20">
        <f t="shared" si="5"/>
        <v>74.62</v>
      </c>
      <c r="R11" s="21">
        <v>4</v>
      </c>
      <c r="S11" s="18"/>
      <c r="T11" s="6"/>
      <c r="V11" s="3"/>
    </row>
    <row r="12" spans="1:22" s="1" customFormat="1" ht="19.5" customHeight="1">
      <c r="A12" s="18" t="s">
        <v>44</v>
      </c>
      <c r="B12" s="18" t="s">
        <v>54</v>
      </c>
      <c r="C12" s="11">
        <v>90107</v>
      </c>
      <c r="D12" s="18" t="s">
        <v>61</v>
      </c>
      <c r="E12" s="18" t="s">
        <v>69</v>
      </c>
      <c r="F12" s="18" t="s">
        <v>80</v>
      </c>
      <c r="G12" s="18" t="s">
        <v>101</v>
      </c>
      <c r="H12" s="19">
        <v>67.5</v>
      </c>
      <c r="I12" s="19">
        <f>H12</f>
        <v>67.5</v>
      </c>
      <c r="J12" s="19"/>
      <c r="K12" s="19"/>
      <c r="L12" s="19"/>
      <c r="M12" s="19">
        <f t="shared" si="2"/>
        <v>67.5</v>
      </c>
      <c r="N12" s="19">
        <f>M12*0.6</f>
        <v>40.5</v>
      </c>
      <c r="O12" s="19">
        <v>84.2</v>
      </c>
      <c r="P12" s="19">
        <f t="shared" si="4"/>
        <v>33.68</v>
      </c>
      <c r="Q12" s="20">
        <f>N12+P12</f>
        <v>74.18</v>
      </c>
      <c r="R12" s="21">
        <v>1</v>
      </c>
      <c r="S12" s="18"/>
      <c r="T12" s="7"/>
      <c r="V12" s="3"/>
    </row>
    <row r="13" spans="1:22" s="1" customFormat="1" ht="19.5" customHeight="1">
      <c r="A13" s="18" t="s">
        <v>102</v>
      </c>
      <c r="B13" s="18" t="s">
        <v>54</v>
      </c>
      <c r="C13" s="11">
        <v>90107</v>
      </c>
      <c r="D13" s="18" t="s">
        <v>61</v>
      </c>
      <c r="E13" s="18" t="s">
        <v>69</v>
      </c>
      <c r="F13" s="18" t="s">
        <v>81</v>
      </c>
      <c r="G13" s="18" t="s">
        <v>101</v>
      </c>
      <c r="H13" s="19">
        <v>63</v>
      </c>
      <c r="I13" s="19">
        <f t="shared" si="1"/>
        <v>63</v>
      </c>
      <c r="J13" s="19"/>
      <c r="K13" s="19"/>
      <c r="L13" s="19"/>
      <c r="M13" s="19">
        <f t="shared" si="2"/>
        <v>63</v>
      </c>
      <c r="N13" s="19">
        <f t="shared" si="3"/>
        <v>37.8</v>
      </c>
      <c r="O13" s="19">
        <v>85</v>
      </c>
      <c r="P13" s="19">
        <f t="shared" si="4"/>
        <v>34</v>
      </c>
      <c r="Q13" s="20">
        <f t="shared" si="5"/>
        <v>71.8</v>
      </c>
      <c r="R13" s="21">
        <v>2</v>
      </c>
      <c r="S13" s="18"/>
      <c r="T13" s="6"/>
      <c r="U13" s="2"/>
      <c r="V13" s="3"/>
    </row>
    <row r="14" spans="1:22" s="1" customFormat="1" ht="19.5" customHeight="1">
      <c r="A14" s="18" t="s">
        <v>103</v>
      </c>
      <c r="B14" s="18" t="s">
        <v>54</v>
      </c>
      <c r="C14" s="11">
        <v>90107</v>
      </c>
      <c r="D14" s="18" t="s">
        <v>61</v>
      </c>
      <c r="E14" s="18" t="s">
        <v>69</v>
      </c>
      <c r="F14" s="18" t="s">
        <v>82</v>
      </c>
      <c r="G14" s="18" t="s">
        <v>101</v>
      </c>
      <c r="H14" s="19">
        <v>60</v>
      </c>
      <c r="I14" s="19">
        <f t="shared" si="1"/>
        <v>60</v>
      </c>
      <c r="J14" s="19"/>
      <c r="K14" s="19"/>
      <c r="L14" s="19"/>
      <c r="M14" s="19">
        <f t="shared" si="2"/>
        <v>60</v>
      </c>
      <c r="N14" s="19">
        <f t="shared" si="3"/>
        <v>36</v>
      </c>
      <c r="O14" s="19">
        <v>80.8</v>
      </c>
      <c r="P14" s="19">
        <f t="shared" si="4"/>
        <v>32.32</v>
      </c>
      <c r="Q14" s="20">
        <f t="shared" si="5"/>
        <v>68.32</v>
      </c>
      <c r="R14" s="21">
        <v>3</v>
      </c>
      <c r="S14" s="18"/>
      <c r="T14" s="6"/>
      <c r="V14" s="3"/>
    </row>
    <row r="15" spans="1:19" ht="19.5" customHeight="1">
      <c r="A15" s="18" t="s">
        <v>45</v>
      </c>
      <c r="B15" s="18" t="s">
        <v>54</v>
      </c>
      <c r="C15" s="11">
        <v>90107</v>
      </c>
      <c r="D15" s="18" t="s">
        <v>61</v>
      </c>
      <c r="E15" s="18" t="s">
        <v>69</v>
      </c>
      <c r="F15" s="18" t="s">
        <v>83</v>
      </c>
      <c r="G15" s="18" t="s">
        <v>101</v>
      </c>
      <c r="H15" s="19">
        <v>60</v>
      </c>
      <c r="I15" s="19">
        <f t="shared" si="1"/>
        <v>60</v>
      </c>
      <c r="J15" s="19"/>
      <c r="K15" s="19"/>
      <c r="L15" s="19"/>
      <c r="M15" s="19">
        <f t="shared" si="2"/>
        <v>60</v>
      </c>
      <c r="N15" s="19">
        <f t="shared" si="3"/>
        <v>36</v>
      </c>
      <c r="O15" s="19">
        <v>79.8</v>
      </c>
      <c r="P15" s="19">
        <f t="shared" si="4"/>
        <v>31.92</v>
      </c>
      <c r="Q15" s="20">
        <f t="shared" si="5"/>
        <v>67.92</v>
      </c>
      <c r="R15" s="21">
        <v>4</v>
      </c>
      <c r="S15" s="18"/>
    </row>
    <row r="16" spans="1:19" ht="19.5" customHeight="1">
      <c r="A16" s="18" t="s">
        <v>104</v>
      </c>
      <c r="B16" s="18" t="s">
        <v>55</v>
      </c>
      <c r="C16" s="11">
        <v>90108</v>
      </c>
      <c r="D16" s="18" t="s">
        <v>62</v>
      </c>
      <c r="E16" s="18" t="s">
        <v>70</v>
      </c>
      <c r="F16" s="18" t="s">
        <v>84</v>
      </c>
      <c r="G16" s="18" t="s">
        <v>101</v>
      </c>
      <c r="H16" s="19">
        <v>64.5</v>
      </c>
      <c r="I16" s="19">
        <f t="shared" si="1"/>
        <v>64.5</v>
      </c>
      <c r="J16" s="19"/>
      <c r="K16" s="19"/>
      <c r="L16" s="19"/>
      <c r="M16" s="19">
        <f t="shared" si="2"/>
        <v>64.5</v>
      </c>
      <c r="N16" s="19">
        <f t="shared" si="3"/>
        <v>38.699999999999996</v>
      </c>
      <c r="O16" s="19">
        <v>83.6</v>
      </c>
      <c r="P16" s="19">
        <f t="shared" si="4"/>
        <v>33.44</v>
      </c>
      <c r="Q16" s="20">
        <f t="shared" si="5"/>
        <v>72.13999999999999</v>
      </c>
      <c r="R16" s="21">
        <v>1</v>
      </c>
      <c r="S16" s="18"/>
    </row>
    <row r="17" spans="1:19" ht="19.5" customHeight="1">
      <c r="A17" s="18" t="s">
        <v>105</v>
      </c>
      <c r="B17" s="18" t="s">
        <v>55</v>
      </c>
      <c r="C17" s="11">
        <v>90108</v>
      </c>
      <c r="D17" s="18" t="s">
        <v>62</v>
      </c>
      <c r="E17" s="18" t="s">
        <v>70</v>
      </c>
      <c r="F17" s="18" t="s">
        <v>85</v>
      </c>
      <c r="G17" s="18" t="s">
        <v>101</v>
      </c>
      <c r="H17" s="19">
        <v>64</v>
      </c>
      <c r="I17" s="19">
        <f>H17</f>
        <v>64</v>
      </c>
      <c r="J17" s="19"/>
      <c r="K17" s="19"/>
      <c r="L17" s="19"/>
      <c r="M17" s="19">
        <f t="shared" si="2"/>
        <v>64</v>
      </c>
      <c r="N17" s="19">
        <f>M17*0.6</f>
        <v>38.4</v>
      </c>
      <c r="O17" s="19">
        <v>80.8</v>
      </c>
      <c r="P17" s="19">
        <f>O17*0.4</f>
        <v>32.32</v>
      </c>
      <c r="Q17" s="20">
        <f>N17+P17</f>
        <v>70.72</v>
      </c>
      <c r="R17" s="21">
        <v>2</v>
      </c>
      <c r="S17" s="18"/>
    </row>
    <row r="18" spans="1:19" ht="19.5" customHeight="1">
      <c r="A18" s="18" t="s">
        <v>106</v>
      </c>
      <c r="B18" s="18" t="s">
        <v>55</v>
      </c>
      <c r="C18" s="11">
        <v>90108</v>
      </c>
      <c r="D18" s="18" t="s">
        <v>62</v>
      </c>
      <c r="E18" s="18" t="s">
        <v>70</v>
      </c>
      <c r="F18" s="18" t="s">
        <v>86</v>
      </c>
      <c r="G18" s="18" t="s">
        <v>101</v>
      </c>
      <c r="H18" s="19">
        <v>63</v>
      </c>
      <c r="I18" s="19">
        <f t="shared" si="1"/>
        <v>63</v>
      </c>
      <c r="J18" s="19"/>
      <c r="K18" s="19"/>
      <c r="L18" s="19"/>
      <c r="M18" s="19">
        <f t="shared" si="2"/>
        <v>63</v>
      </c>
      <c r="N18" s="19">
        <f t="shared" si="3"/>
        <v>37.8</v>
      </c>
      <c r="O18" s="19">
        <v>82.2</v>
      </c>
      <c r="P18" s="19">
        <f>O18*0.4</f>
        <v>32.88</v>
      </c>
      <c r="Q18" s="20">
        <f t="shared" si="5"/>
        <v>70.68</v>
      </c>
      <c r="R18" s="21">
        <v>3</v>
      </c>
      <c r="S18" s="18"/>
    </row>
    <row r="19" spans="1:19" ht="19.5" customHeight="1">
      <c r="A19" s="18" t="s">
        <v>46</v>
      </c>
      <c r="B19" s="18" t="s">
        <v>56</v>
      </c>
      <c r="C19" s="11">
        <v>90109</v>
      </c>
      <c r="D19" s="18" t="s">
        <v>63</v>
      </c>
      <c r="E19" s="18" t="s">
        <v>71</v>
      </c>
      <c r="F19" s="18" t="s">
        <v>87</v>
      </c>
      <c r="G19" s="18" t="s">
        <v>101</v>
      </c>
      <c r="H19" s="19">
        <v>77.5</v>
      </c>
      <c r="I19" s="19">
        <f t="shared" si="1"/>
        <v>77.5</v>
      </c>
      <c r="J19" s="19"/>
      <c r="K19" s="19"/>
      <c r="L19" s="19"/>
      <c r="M19" s="19">
        <f t="shared" si="2"/>
        <v>77.5</v>
      </c>
      <c r="N19" s="19">
        <f t="shared" si="3"/>
        <v>46.5</v>
      </c>
      <c r="O19" s="19">
        <v>86.1</v>
      </c>
      <c r="P19" s="19">
        <f t="shared" si="4"/>
        <v>34.44</v>
      </c>
      <c r="Q19" s="20">
        <f t="shared" si="5"/>
        <v>80.94</v>
      </c>
      <c r="R19" s="21">
        <v>1</v>
      </c>
      <c r="S19" s="18"/>
    </row>
    <row r="20" spans="1:19" ht="19.5" customHeight="1">
      <c r="A20" s="18" t="s">
        <v>47</v>
      </c>
      <c r="B20" s="18" t="s">
        <v>56</v>
      </c>
      <c r="C20" s="11">
        <v>90109</v>
      </c>
      <c r="D20" s="18" t="s">
        <v>63</v>
      </c>
      <c r="E20" s="18" t="s">
        <v>71</v>
      </c>
      <c r="F20" s="18" t="s">
        <v>88</v>
      </c>
      <c r="G20" s="18" t="s">
        <v>101</v>
      </c>
      <c r="H20" s="19">
        <v>72.5</v>
      </c>
      <c r="I20" s="19">
        <f t="shared" si="1"/>
        <v>72.5</v>
      </c>
      <c r="J20" s="19"/>
      <c r="K20" s="19"/>
      <c r="L20" s="19"/>
      <c r="M20" s="19">
        <f t="shared" si="2"/>
        <v>72.5</v>
      </c>
      <c r="N20" s="19">
        <f t="shared" si="3"/>
        <v>43.5</v>
      </c>
      <c r="O20" s="19">
        <v>82.8</v>
      </c>
      <c r="P20" s="19">
        <f t="shared" si="4"/>
        <v>33.12</v>
      </c>
      <c r="Q20" s="20">
        <f t="shared" si="5"/>
        <v>76.62</v>
      </c>
      <c r="R20" s="21">
        <v>2</v>
      </c>
      <c r="S20" s="18"/>
    </row>
    <row r="21" spans="1:19" ht="19.5" customHeight="1">
      <c r="A21" s="18" t="s">
        <v>48</v>
      </c>
      <c r="B21" s="18" t="s">
        <v>56</v>
      </c>
      <c r="C21" s="11">
        <v>90109</v>
      </c>
      <c r="D21" s="18" t="s">
        <v>63</v>
      </c>
      <c r="E21" s="18" t="s">
        <v>71</v>
      </c>
      <c r="F21" s="18" t="s">
        <v>89</v>
      </c>
      <c r="G21" s="18" t="s">
        <v>101</v>
      </c>
      <c r="H21" s="19">
        <v>69</v>
      </c>
      <c r="I21" s="19">
        <f t="shared" si="1"/>
        <v>69</v>
      </c>
      <c r="J21" s="19"/>
      <c r="K21" s="19"/>
      <c r="L21" s="19"/>
      <c r="M21" s="19">
        <f t="shared" si="2"/>
        <v>69</v>
      </c>
      <c r="N21" s="19">
        <f t="shared" si="3"/>
        <v>41.4</v>
      </c>
      <c r="O21" s="19">
        <v>81.9</v>
      </c>
      <c r="P21" s="19">
        <f t="shared" si="4"/>
        <v>32.760000000000005</v>
      </c>
      <c r="Q21" s="20">
        <f t="shared" si="5"/>
        <v>74.16</v>
      </c>
      <c r="R21" s="21">
        <v>3</v>
      </c>
      <c r="S21" s="18"/>
    </row>
    <row r="22" spans="1:19" ht="19.5" customHeight="1">
      <c r="A22" s="18" t="s">
        <v>49</v>
      </c>
      <c r="B22" s="18" t="s">
        <v>57</v>
      </c>
      <c r="C22" s="11">
        <v>90110</v>
      </c>
      <c r="D22" s="18" t="s">
        <v>64</v>
      </c>
      <c r="E22" s="18" t="s">
        <v>72</v>
      </c>
      <c r="F22" s="18" t="s">
        <v>90</v>
      </c>
      <c r="G22" s="18" t="s">
        <v>101</v>
      </c>
      <c r="H22" s="19">
        <v>71</v>
      </c>
      <c r="I22" s="19">
        <f>H22</f>
        <v>71</v>
      </c>
      <c r="J22" s="19"/>
      <c r="K22" s="19"/>
      <c r="L22" s="19"/>
      <c r="M22" s="19">
        <f>H22+L22</f>
        <v>71</v>
      </c>
      <c r="N22" s="19">
        <f>M22*0.6</f>
        <v>42.6</v>
      </c>
      <c r="O22" s="19">
        <v>83.6</v>
      </c>
      <c r="P22" s="19">
        <f>O22*0.4</f>
        <v>33.44</v>
      </c>
      <c r="Q22" s="20">
        <f>N22+P22</f>
        <v>76.03999999999999</v>
      </c>
      <c r="R22" s="21">
        <v>1</v>
      </c>
      <c r="S22" s="18"/>
    </row>
    <row r="23" spans="1:19" ht="19.5" customHeight="1">
      <c r="A23" s="18" t="s">
        <v>50</v>
      </c>
      <c r="B23" s="18" t="s">
        <v>57</v>
      </c>
      <c r="C23" s="11">
        <v>90110</v>
      </c>
      <c r="D23" s="18" t="s">
        <v>64</v>
      </c>
      <c r="E23" s="18" t="s">
        <v>72</v>
      </c>
      <c r="F23" s="18" t="s">
        <v>91</v>
      </c>
      <c r="G23" s="18" t="s">
        <v>101</v>
      </c>
      <c r="H23" s="19">
        <v>69.5</v>
      </c>
      <c r="I23" s="19">
        <f t="shared" si="1"/>
        <v>69.5</v>
      </c>
      <c r="J23" s="19"/>
      <c r="K23" s="19"/>
      <c r="L23" s="19"/>
      <c r="M23" s="19">
        <f t="shared" si="2"/>
        <v>69.5</v>
      </c>
      <c r="N23" s="19">
        <f t="shared" si="3"/>
        <v>41.699999999999996</v>
      </c>
      <c r="O23" s="19">
        <v>84</v>
      </c>
      <c r="P23" s="19">
        <f>O23*0.4</f>
        <v>33.6</v>
      </c>
      <c r="Q23" s="20">
        <f t="shared" si="5"/>
        <v>75.3</v>
      </c>
      <c r="R23" s="21">
        <v>2</v>
      </c>
      <c r="S23" s="18"/>
    </row>
    <row r="24" spans="1:19" ht="19.5" customHeight="1">
      <c r="A24" s="18" t="s">
        <v>107</v>
      </c>
      <c r="B24" s="18" t="s">
        <v>57</v>
      </c>
      <c r="C24" s="11">
        <v>90110</v>
      </c>
      <c r="D24" s="18" t="s">
        <v>64</v>
      </c>
      <c r="E24" s="18" t="s">
        <v>72</v>
      </c>
      <c r="F24" s="18" t="s">
        <v>92</v>
      </c>
      <c r="G24" s="18" t="s">
        <v>101</v>
      </c>
      <c r="H24" s="19">
        <v>70</v>
      </c>
      <c r="I24" s="19">
        <f t="shared" si="1"/>
        <v>70</v>
      </c>
      <c r="J24" s="19"/>
      <c r="K24" s="19"/>
      <c r="L24" s="19"/>
      <c r="M24" s="19">
        <f t="shared" si="2"/>
        <v>70</v>
      </c>
      <c r="N24" s="19">
        <f t="shared" si="3"/>
        <v>42</v>
      </c>
      <c r="O24" s="19">
        <v>80.9</v>
      </c>
      <c r="P24" s="19">
        <f t="shared" si="4"/>
        <v>32.36000000000001</v>
      </c>
      <c r="Q24" s="20">
        <f t="shared" si="5"/>
        <v>74.36000000000001</v>
      </c>
      <c r="R24" s="21">
        <v>3</v>
      </c>
      <c r="S24" s="18"/>
    </row>
    <row r="25" spans="1:19" ht="19.5" customHeight="1">
      <c r="A25" s="18" t="s">
        <v>108</v>
      </c>
      <c r="B25" s="18" t="s">
        <v>58</v>
      </c>
      <c r="C25" s="11">
        <v>90111</v>
      </c>
      <c r="D25" s="18" t="s">
        <v>65</v>
      </c>
      <c r="E25" s="18" t="s">
        <v>73</v>
      </c>
      <c r="F25" s="18" t="s">
        <v>93</v>
      </c>
      <c r="G25" s="18" t="s">
        <v>101</v>
      </c>
      <c r="H25" s="19">
        <v>70.5</v>
      </c>
      <c r="I25" s="19">
        <f t="shared" si="1"/>
        <v>70.5</v>
      </c>
      <c r="J25" s="19"/>
      <c r="K25" s="19"/>
      <c r="L25" s="19"/>
      <c r="M25" s="19">
        <f t="shared" si="2"/>
        <v>70.5</v>
      </c>
      <c r="N25" s="19">
        <f t="shared" si="3"/>
        <v>42.3</v>
      </c>
      <c r="O25" s="19">
        <v>85.8</v>
      </c>
      <c r="P25" s="19">
        <f>O25*0.4</f>
        <v>34.32</v>
      </c>
      <c r="Q25" s="20">
        <f t="shared" si="5"/>
        <v>76.62</v>
      </c>
      <c r="R25" s="21">
        <v>1</v>
      </c>
      <c r="S25" s="18"/>
    </row>
    <row r="26" spans="1:19" ht="19.5" customHeight="1">
      <c r="A26" s="18" t="s">
        <v>109</v>
      </c>
      <c r="B26" s="18" t="s">
        <v>58</v>
      </c>
      <c r="C26" s="11">
        <v>90111</v>
      </c>
      <c r="D26" s="18" t="s">
        <v>65</v>
      </c>
      <c r="E26" s="18" t="s">
        <v>73</v>
      </c>
      <c r="F26" s="18" t="s">
        <v>94</v>
      </c>
      <c r="G26" s="18" t="s">
        <v>101</v>
      </c>
      <c r="H26" s="19">
        <v>71</v>
      </c>
      <c r="I26" s="19">
        <f t="shared" si="1"/>
        <v>71</v>
      </c>
      <c r="J26" s="19"/>
      <c r="K26" s="19"/>
      <c r="L26" s="19"/>
      <c r="M26" s="19">
        <f t="shared" si="2"/>
        <v>71</v>
      </c>
      <c r="N26" s="19">
        <f t="shared" si="3"/>
        <v>42.6</v>
      </c>
      <c r="O26" s="19">
        <v>81.6</v>
      </c>
      <c r="P26" s="19">
        <f t="shared" si="4"/>
        <v>32.64</v>
      </c>
      <c r="Q26" s="20">
        <f t="shared" si="5"/>
        <v>75.24000000000001</v>
      </c>
      <c r="R26" s="21">
        <v>2</v>
      </c>
      <c r="S26" s="18"/>
    </row>
    <row r="27" spans="1:19" ht="19.5" customHeight="1">
      <c r="A27" s="18" t="s">
        <v>110</v>
      </c>
      <c r="B27" s="18" t="s">
        <v>59</v>
      </c>
      <c r="C27" s="11">
        <v>90112</v>
      </c>
      <c r="D27" s="18" t="s">
        <v>66</v>
      </c>
      <c r="E27" s="18" t="s">
        <v>74</v>
      </c>
      <c r="F27" s="18" t="s">
        <v>95</v>
      </c>
      <c r="G27" s="18" t="s">
        <v>101</v>
      </c>
      <c r="H27" s="19">
        <v>68</v>
      </c>
      <c r="I27" s="19">
        <f t="shared" si="1"/>
        <v>68</v>
      </c>
      <c r="J27" s="19"/>
      <c r="K27" s="19"/>
      <c r="L27" s="19"/>
      <c r="M27" s="19">
        <f t="shared" si="2"/>
        <v>68</v>
      </c>
      <c r="N27" s="19">
        <f t="shared" si="3"/>
        <v>40.8</v>
      </c>
      <c r="O27" s="19">
        <v>83.6</v>
      </c>
      <c r="P27" s="19">
        <f t="shared" si="4"/>
        <v>33.44</v>
      </c>
      <c r="Q27" s="20">
        <f t="shared" si="5"/>
        <v>74.24</v>
      </c>
      <c r="R27" s="21">
        <v>1</v>
      </c>
      <c r="S27" s="18"/>
    </row>
    <row r="28" spans="1:19" ht="19.5" customHeight="1">
      <c r="A28" s="18" t="s">
        <v>111</v>
      </c>
      <c r="B28" s="18" t="s">
        <v>59</v>
      </c>
      <c r="C28" s="11">
        <v>90112</v>
      </c>
      <c r="D28" s="18" t="s">
        <v>66</v>
      </c>
      <c r="E28" s="18" t="s">
        <v>74</v>
      </c>
      <c r="F28" s="18" t="s">
        <v>96</v>
      </c>
      <c r="G28" s="18" t="s">
        <v>101</v>
      </c>
      <c r="H28" s="19">
        <v>63.5</v>
      </c>
      <c r="I28" s="19">
        <f>H28</f>
        <v>63.5</v>
      </c>
      <c r="J28" s="19"/>
      <c r="K28" s="19"/>
      <c r="L28" s="19"/>
      <c r="M28" s="19">
        <f t="shared" si="2"/>
        <v>63.5</v>
      </c>
      <c r="N28" s="19">
        <f>M28*0.6</f>
        <v>38.1</v>
      </c>
      <c r="O28" s="19">
        <v>81.2</v>
      </c>
      <c r="P28" s="19">
        <f>O28*0.4</f>
        <v>32.480000000000004</v>
      </c>
      <c r="Q28" s="20">
        <f>N28+P28</f>
        <v>70.58000000000001</v>
      </c>
      <c r="R28" s="21">
        <v>2</v>
      </c>
      <c r="S28" s="18"/>
    </row>
    <row r="29" spans="1:19" ht="19.5" customHeight="1">
      <c r="A29" s="18" t="s">
        <v>51</v>
      </c>
      <c r="B29" s="18" t="s">
        <v>59</v>
      </c>
      <c r="C29" s="11">
        <v>90112</v>
      </c>
      <c r="D29" s="18" t="s">
        <v>66</v>
      </c>
      <c r="E29" s="18" t="s">
        <v>74</v>
      </c>
      <c r="F29" s="18" t="s">
        <v>97</v>
      </c>
      <c r="G29" s="18" t="s">
        <v>101</v>
      </c>
      <c r="H29" s="19">
        <v>61.5</v>
      </c>
      <c r="I29" s="19">
        <f t="shared" si="1"/>
        <v>61.5</v>
      </c>
      <c r="J29" s="19"/>
      <c r="K29" s="19"/>
      <c r="L29" s="19"/>
      <c r="M29" s="19">
        <f t="shared" si="2"/>
        <v>61.5</v>
      </c>
      <c r="N29" s="19">
        <f t="shared" si="3"/>
        <v>36.9</v>
      </c>
      <c r="O29" s="19">
        <v>82.9</v>
      </c>
      <c r="P29" s="19">
        <f>O29*0.4</f>
        <v>33.160000000000004</v>
      </c>
      <c r="Q29" s="20">
        <f t="shared" si="5"/>
        <v>70.06</v>
      </c>
      <c r="R29" s="21">
        <v>3</v>
      </c>
      <c r="S29" s="18"/>
    </row>
    <row r="30" spans="1:19" ht="19.5" customHeight="1">
      <c r="A30" s="18" t="s">
        <v>52</v>
      </c>
      <c r="B30" s="18" t="s">
        <v>59</v>
      </c>
      <c r="C30" s="11">
        <v>90112</v>
      </c>
      <c r="D30" s="18" t="s">
        <v>67</v>
      </c>
      <c r="E30" s="18" t="s">
        <v>75</v>
      </c>
      <c r="F30" s="18" t="s">
        <v>98</v>
      </c>
      <c r="G30" s="18" t="s">
        <v>101</v>
      </c>
      <c r="H30" s="19">
        <v>72.5</v>
      </c>
      <c r="I30" s="19">
        <f t="shared" si="1"/>
        <v>72.5</v>
      </c>
      <c r="J30" s="19"/>
      <c r="K30" s="19"/>
      <c r="L30" s="19"/>
      <c r="M30" s="19">
        <f t="shared" si="2"/>
        <v>72.5</v>
      </c>
      <c r="N30" s="19">
        <f t="shared" si="3"/>
        <v>43.5</v>
      </c>
      <c r="O30" s="19">
        <v>87.2</v>
      </c>
      <c r="P30" s="19">
        <f t="shared" si="4"/>
        <v>34.88</v>
      </c>
      <c r="Q30" s="20">
        <f t="shared" si="5"/>
        <v>78.38</v>
      </c>
      <c r="R30" s="21">
        <v>1</v>
      </c>
      <c r="S30" s="18"/>
    </row>
    <row r="31" spans="1:19" ht="19.5" customHeight="1">
      <c r="A31" s="18" t="s">
        <v>53</v>
      </c>
      <c r="B31" s="18" t="s">
        <v>59</v>
      </c>
      <c r="C31" s="11">
        <v>90112</v>
      </c>
      <c r="D31" s="18" t="s">
        <v>67</v>
      </c>
      <c r="E31" s="18" t="s">
        <v>75</v>
      </c>
      <c r="F31" s="18" t="s">
        <v>99</v>
      </c>
      <c r="G31" s="18" t="s">
        <v>101</v>
      </c>
      <c r="H31" s="19">
        <v>70.5</v>
      </c>
      <c r="I31" s="19">
        <f>H31</f>
        <v>70.5</v>
      </c>
      <c r="J31" s="19"/>
      <c r="K31" s="19"/>
      <c r="L31" s="19"/>
      <c r="M31" s="19">
        <f t="shared" si="2"/>
        <v>70.5</v>
      </c>
      <c r="N31" s="19">
        <f>M31*0.6</f>
        <v>42.3</v>
      </c>
      <c r="O31" s="19">
        <v>83.3</v>
      </c>
      <c r="P31" s="19">
        <f>O31*0.4</f>
        <v>33.32</v>
      </c>
      <c r="Q31" s="20">
        <f>N31+P31</f>
        <v>75.62</v>
      </c>
      <c r="R31" s="21">
        <v>2</v>
      </c>
      <c r="S31" s="18"/>
    </row>
    <row r="32" spans="1:19" ht="19.5" customHeight="1">
      <c r="A32" s="18" t="s">
        <v>112</v>
      </c>
      <c r="B32" s="18" t="s">
        <v>59</v>
      </c>
      <c r="C32" s="11">
        <v>90112</v>
      </c>
      <c r="D32" s="18" t="s">
        <v>67</v>
      </c>
      <c r="E32" s="18" t="s">
        <v>75</v>
      </c>
      <c r="F32" s="18" t="s">
        <v>100</v>
      </c>
      <c r="G32" s="18" t="s">
        <v>101</v>
      </c>
      <c r="H32" s="19">
        <v>67.5</v>
      </c>
      <c r="I32" s="19">
        <f t="shared" si="1"/>
        <v>67.5</v>
      </c>
      <c r="J32" s="19"/>
      <c r="K32" s="19"/>
      <c r="L32" s="19"/>
      <c r="M32" s="19">
        <f t="shared" si="2"/>
        <v>67.5</v>
      </c>
      <c r="N32" s="19">
        <f t="shared" si="3"/>
        <v>40.5</v>
      </c>
      <c r="O32" s="19">
        <v>84.4</v>
      </c>
      <c r="P32" s="19">
        <f>O32*0.4</f>
        <v>33.760000000000005</v>
      </c>
      <c r="Q32" s="20">
        <f t="shared" si="5"/>
        <v>74.26</v>
      </c>
      <c r="R32" s="21">
        <v>3</v>
      </c>
      <c r="S32" s="18"/>
    </row>
  </sheetData>
  <sheetProtection password="C613" sheet="1" formatCells="0" formatColumns="0" formatRows="0" insertColumns="0" insertRows="0" insertHyperlinks="0" deleteColumns="0" deleteRows="0" sort="0" autoFilter="0" pivotTables="0"/>
  <mergeCells count="16">
    <mergeCell ref="A1:S1"/>
    <mergeCell ref="H2:I2"/>
    <mergeCell ref="J2:K2"/>
    <mergeCell ref="M2:N2"/>
    <mergeCell ref="O2:P2"/>
    <mergeCell ref="A2:A3"/>
    <mergeCell ref="B2:B3"/>
    <mergeCell ref="C2:C3"/>
    <mergeCell ref="D2:D3"/>
    <mergeCell ref="Q2:Q3"/>
    <mergeCell ref="R2:R3"/>
    <mergeCell ref="S2:S3"/>
    <mergeCell ref="E2:E3"/>
    <mergeCell ref="F2:F3"/>
    <mergeCell ref="G2:G3"/>
    <mergeCell ref="L2:L3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唐亮</dc:creator>
  <cp:keywords/>
  <dc:description/>
  <cp:lastModifiedBy>xbany</cp:lastModifiedBy>
  <cp:lastPrinted>2019-03-06T09:15:57Z</cp:lastPrinted>
  <dcterms:created xsi:type="dcterms:W3CDTF">2016-03-23T06:36:30Z</dcterms:created>
  <dcterms:modified xsi:type="dcterms:W3CDTF">2019-03-07T07:46:25Z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2052-10.1.0.7233</vt:lpwstr>
  </property>
</Properties>
</file>