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520" windowHeight="11640" activeTab="0"/>
  </bookViews>
  <sheets>
    <sheet name="总成绩、排名及进入体检人员名单 " sheetId="1" r:id="rId1"/>
  </sheets>
  <definedNames>
    <definedName name="_xlnm._FilterDatabase" localSheetId="0" hidden="1">'总成绩、排名及进入体检人员名单 '!$A$3:$U$81</definedName>
    <definedName name="_xlnm.Print_Area" localSheetId="0">'总成绩、排名及进入体检人员名单 '!$A$1:$U$81</definedName>
    <definedName name="_xlnm.Print_Titles" localSheetId="0">'总成绩、排名及进入体检人员名单 '!$1:$3</definedName>
  </definedNames>
  <calcPr fullCalcOnLoad="1"/>
</workbook>
</file>

<file path=xl/sharedStrings.xml><?xml version="1.0" encoding="utf-8"?>
<sst xmlns="http://schemas.openxmlformats.org/spreadsheetml/2006/main" count="721" uniqueCount="426">
  <si>
    <t>150001</t>
  </si>
  <si>
    <t>8121903010105</t>
  </si>
  <si>
    <t>8121903010122</t>
  </si>
  <si>
    <t>8121903010129</t>
  </si>
  <si>
    <t>8121903010204</t>
  </si>
  <si>
    <t>8121903010223</t>
  </si>
  <si>
    <t>8121903010225</t>
  </si>
  <si>
    <t>8121903010226</t>
  </si>
  <si>
    <t>8121903010228</t>
  </si>
  <si>
    <t>8121903010303</t>
  </si>
  <si>
    <t>8121903010307</t>
  </si>
  <si>
    <t>150002</t>
  </si>
  <si>
    <t>8121903010315</t>
  </si>
  <si>
    <t>8121903010318</t>
  </si>
  <si>
    <t>8121903010319</t>
  </si>
  <si>
    <t>8121903010320</t>
  </si>
  <si>
    <t>8121903010321</t>
  </si>
  <si>
    <t>8121903010322</t>
  </si>
  <si>
    <t>8121903010324</t>
  </si>
  <si>
    <t>8121903010325</t>
  </si>
  <si>
    <t>8121903010326</t>
  </si>
  <si>
    <t>8121903010329</t>
  </si>
  <si>
    <t>8121903010330</t>
  </si>
  <si>
    <t>8121903010403</t>
  </si>
  <si>
    <t>150003</t>
  </si>
  <si>
    <t>8121903010406</t>
  </si>
  <si>
    <t>8121903010410</t>
  </si>
  <si>
    <t>8121903010411</t>
  </si>
  <si>
    <t>8121903010413</t>
  </si>
  <si>
    <t>8121903010427</t>
  </si>
  <si>
    <t>8121903010429</t>
  </si>
  <si>
    <t>8121903010430</t>
  </si>
  <si>
    <t>8121903010505</t>
  </si>
  <si>
    <t>8121903010506</t>
  </si>
  <si>
    <t>8121903010508</t>
  </si>
  <si>
    <t>8121903010510</t>
  </si>
  <si>
    <t>8121903010514</t>
  </si>
  <si>
    <t>150004</t>
  </si>
  <si>
    <t>8121903010515</t>
  </si>
  <si>
    <t>8121903010516</t>
  </si>
  <si>
    <t>8121903010518</t>
  </si>
  <si>
    <t>8121903010519</t>
  </si>
  <si>
    <t>8121903010520</t>
  </si>
  <si>
    <t>150005</t>
  </si>
  <si>
    <t>8121903010521</t>
  </si>
  <si>
    <t>8121903010525</t>
  </si>
  <si>
    <t>8121903010526</t>
  </si>
  <si>
    <t>8121903010527</t>
  </si>
  <si>
    <t>150006</t>
  </si>
  <si>
    <t>8121903010529</t>
  </si>
  <si>
    <t>150009</t>
  </si>
  <si>
    <t>8121903010602</t>
  </si>
  <si>
    <t>8121903010603</t>
  </si>
  <si>
    <t>8121903010604</t>
  </si>
  <si>
    <t>8121903010606</t>
  </si>
  <si>
    <t>8121903010607</t>
  </si>
  <si>
    <t>8121903010609</t>
  </si>
  <si>
    <t>150010</t>
  </si>
  <si>
    <t>8121903010610</t>
  </si>
  <si>
    <t>8121903010611</t>
  </si>
  <si>
    <t>8121903010613</t>
  </si>
  <si>
    <t>8121903010615</t>
  </si>
  <si>
    <t>150011</t>
  </si>
  <si>
    <t>8121903010622</t>
  </si>
  <si>
    <t>8121903010623</t>
  </si>
  <si>
    <t>8121903010625</t>
  </si>
  <si>
    <t>8121903010628</t>
  </si>
  <si>
    <t>8121903010703</t>
  </si>
  <si>
    <t>150012</t>
  </si>
  <si>
    <t>8121903010719</t>
  </si>
  <si>
    <t>8121903010720</t>
  </si>
  <si>
    <t>8121903010726</t>
  </si>
  <si>
    <t>8121903010728</t>
  </si>
  <si>
    <t>150013</t>
  </si>
  <si>
    <t>8121903010807</t>
  </si>
  <si>
    <t>8121903010823</t>
  </si>
  <si>
    <t>8121903010901</t>
  </si>
  <si>
    <t>150014</t>
  </si>
  <si>
    <t>8121903010918</t>
  </si>
  <si>
    <t>8121903010921</t>
  </si>
  <si>
    <t>150015</t>
  </si>
  <si>
    <t>8121903011004</t>
  </si>
  <si>
    <t>8121903011005</t>
  </si>
  <si>
    <t>8121903011008</t>
  </si>
  <si>
    <t>8121903011010</t>
  </si>
  <si>
    <t>150016</t>
  </si>
  <si>
    <t>150017</t>
  </si>
  <si>
    <t>8121903011014</t>
  </si>
  <si>
    <t>8121903011015</t>
  </si>
  <si>
    <t>8121903011016</t>
  </si>
  <si>
    <t>150018</t>
  </si>
  <si>
    <t>8121903011021</t>
  </si>
  <si>
    <t>8121903011025</t>
  </si>
  <si>
    <t>8121903011026</t>
  </si>
  <si>
    <t>准考证号</t>
  </si>
  <si>
    <t>序号</t>
  </si>
  <si>
    <t>招聘岗位</t>
  </si>
  <si>
    <t>岗位
编码</t>
  </si>
  <si>
    <t>笔试
成绩</t>
  </si>
  <si>
    <t>政策性
加分</t>
  </si>
  <si>
    <t>笔试
总成绩</t>
  </si>
  <si>
    <t>排名</t>
  </si>
  <si>
    <t>拟进入面试人员</t>
  </si>
  <si>
    <t>√</t>
  </si>
  <si>
    <t>彝语文
成绩</t>
  </si>
  <si>
    <t>初中语文</t>
  </si>
  <si>
    <t>初中数学</t>
  </si>
  <si>
    <t>初中英语</t>
  </si>
  <si>
    <t>初中物理</t>
  </si>
  <si>
    <t>初中化学</t>
  </si>
  <si>
    <t>初中政治</t>
  </si>
  <si>
    <t>初中生物</t>
  </si>
  <si>
    <t>初中音乐</t>
  </si>
  <si>
    <t>初中体育</t>
  </si>
  <si>
    <t>初中美术</t>
  </si>
  <si>
    <t>小学语文</t>
  </si>
  <si>
    <t>小学数学</t>
  </si>
  <si>
    <t>小学英语</t>
  </si>
  <si>
    <t>小学音乐</t>
  </si>
  <si>
    <t>小学体育</t>
  </si>
  <si>
    <t>小学美术</t>
  </si>
  <si>
    <t>姓名</t>
  </si>
  <si>
    <t>罗火阿牛</t>
  </si>
  <si>
    <t>何金凤</t>
  </si>
  <si>
    <t>阿衣约布</t>
  </si>
  <si>
    <t>毛顺秀</t>
  </si>
  <si>
    <t>沙秀</t>
  </si>
  <si>
    <t>朱家秀</t>
  </si>
  <si>
    <t>胡娟</t>
  </si>
  <si>
    <t>阿衣王璐</t>
  </si>
  <si>
    <t>木乃铁日</t>
  </si>
  <si>
    <t>阿尔阿衣</t>
  </si>
  <si>
    <t>陈丽</t>
  </si>
  <si>
    <t>沈子其</t>
  </si>
  <si>
    <t>马你古</t>
  </si>
  <si>
    <t>洛木什布</t>
  </si>
  <si>
    <t>杨娇</t>
  </si>
  <si>
    <t>俄木木呷</t>
  </si>
  <si>
    <t>陈亮</t>
  </si>
  <si>
    <t>曹旭霞</t>
  </si>
  <si>
    <t>张宗军</t>
  </si>
  <si>
    <t>方嫒嫒</t>
  </si>
  <si>
    <t>李建爽</t>
  </si>
  <si>
    <t>刘颖</t>
  </si>
  <si>
    <t>古静</t>
  </si>
  <si>
    <t>张百兴</t>
  </si>
  <si>
    <t>何燕</t>
  </si>
  <si>
    <t>屈思廷</t>
  </si>
  <si>
    <t>谭莉</t>
  </si>
  <si>
    <t>李茂岚</t>
  </si>
  <si>
    <t>宋庭庭</t>
  </si>
  <si>
    <t>代云霞</t>
  </si>
  <si>
    <t>余新颖</t>
  </si>
  <si>
    <t>沙金贵</t>
  </si>
  <si>
    <t>孙浩</t>
  </si>
  <si>
    <t>比陈拉作</t>
  </si>
  <si>
    <t>邱学华</t>
  </si>
  <si>
    <t>沙小花</t>
  </si>
  <si>
    <t>李泽刚</t>
  </si>
  <si>
    <t>唐琴</t>
  </si>
  <si>
    <t>沙世杰</t>
  </si>
  <si>
    <t>马富城</t>
  </si>
  <si>
    <t>田媛</t>
  </si>
  <si>
    <t>李萌</t>
  </si>
  <si>
    <t>王霄</t>
  </si>
  <si>
    <t>李学梅</t>
  </si>
  <si>
    <t>徐佑福</t>
  </si>
  <si>
    <t>刘世芳</t>
  </si>
  <si>
    <t>彭素</t>
  </si>
  <si>
    <t>吴正勇</t>
  </si>
  <si>
    <t>李航宇</t>
  </si>
  <si>
    <t>安晓凤</t>
  </si>
  <si>
    <t>邛莫毛晓林</t>
  </si>
  <si>
    <t>杨雪梅</t>
  </si>
  <si>
    <t>祝玛拉初</t>
  </si>
  <si>
    <t>孙伍各</t>
  </si>
  <si>
    <t>罗伟</t>
  </si>
  <si>
    <t>邹嫒</t>
  </si>
  <si>
    <t>张沥</t>
  </si>
  <si>
    <t>曹燕如</t>
  </si>
  <si>
    <t>王国俊</t>
  </si>
  <si>
    <t>罗玉雁</t>
  </si>
  <si>
    <t>杨曦</t>
  </si>
  <si>
    <t>牛牛吉沙</t>
  </si>
  <si>
    <t>阿木德什</t>
  </si>
  <si>
    <t>刘文娇</t>
  </si>
  <si>
    <t>蒋阿呷</t>
  </si>
  <si>
    <t>王慧</t>
  </si>
  <si>
    <t>杨柳</t>
  </si>
  <si>
    <t>孙海龙</t>
  </si>
  <si>
    <t>代西</t>
  </si>
  <si>
    <t>冷则石则</t>
  </si>
  <si>
    <t>黄杰</t>
  </si>
  <si>
    <t>孙雨</t>
  </si>
  <si>
    <t>王旭</t>
  </si>
  <si>
    <t>51132119900828538x</t>
  </si>
  <si>
    <t>513423199103078565</t>
  </si>
  <si>
    <t>51342419910218280x</t>
  </si>
  <si>
    <t>513432199303053625</t>
  </si>
  <si>
    <t>513435199109253673</t>
  </si>
  <si>
    <t>513435199301270027</t>
  </si>
  <si>
    <t>513435199303024209</t>
  </si>
  <si>
    <t>513435199406160326</t>
  </si>
  <si>
    <t>513435199410030620</t>
  </si>
  <si>
    <t>513435199505060822</t>
  </si>
  <si>
    <t>513422199611034415</t>
  </si>
  <si>
    <t>513423199407018561</t>
  </si>
  <si>
    <t>513423199508157034</t>
  </si>
  <si>
    <t>513423199612209236</t>
  </si>
  <si>
    <t>513424199606272147</t>
  </si>
  <si>
    <t>513425199607286416</t>
  </si>
  <si>
    <t>513431199110202413</t>
  </si>
  <si>
    <t>513432199006222912</t>
  </si>
  <si>
    <t>513432199408162713</t>
  </si>
  <si>
    <t>51390219950815754x</t>
  </si>
  <si>
    <t>530629199308190163</t>
  </si>
  <si>
    <t>510182199606162620</t>
  </si>
  <si>
    <t>511123199511052569</t>
  </si>
  <si>
    <t>511621199209298095</t>
  </si>
  <si>
    <t>511622198908123421</t>
  </si>
  <si>
    <t>511923199010100087</t>
  </si>
  <si>
    <t>513425199403104326</t>
  </si>
  <si>
    <t>51343419970115001x</t>
  </si>
  <si>
    <t>513435199010030023</t>
  </si>
  <si>
    <t>513435199507263666</t>
  </si>
  <si>
    <t>513435199509180020</t>
  </si>
  <si>
    <t>513435199611050628</t>
  </si>
  <si>
    <t>513822199509070243</t>
  </si>
  <si>
    <t>513401199312302617</t>
  </si>
  <si>
    <t>513424199403102316</t>
  </si>
  <si>
    <t>513433199510203813</t>
  </si>
  <si>
    <t>533224198912251334</t>
  </si>
  <si>
    <t>533224199211011324</t>
  </si>
  <si>
    <t>510923199608282849</t>
  </si>
  <si>
    <t>513124199406032775</t>
  </si>
  <si>
    <t>533224198910030378</t>
  </si>
  <si>
    <t>533224199301171532</t>
  </si>
  <si>
    <t>620302198904280828</t>
  </si>
  <si>
    <t>532927199508200763</t>
  </si>
  <si>
    <t>511324199601060076</t>
  </si>
  <si>
    <t>532123199508291918</t>
  </si>
  <si>
    <t>53212619971112214x</t>
  </si>
  <si>
    <t>533224199308152529</t>
  </si>
  <si>
    <t>533224199405041126</t>
  </si>
  <si>
    <t>510422199603106228</t>
  </si>
  <si>
    <t>511132199306124822</t>
  </si>
  <si>
    <t>513125199602230011</t>
  </si>
  <si>
    <t>513423199203302712</t>
  </si>
  <si>
    <t>513424199104300021</t>
  </si>
  <si>
    <t>513401199212267228</t>
  </si>
  <si>
    <t>513401199403287416</t>
  </si>
  <si>
    <t>513422199204175827</t>
  </si>
  <si>
    <t>513424199306152514</t>
  </si>
  <si>
    <t>513428199703140440</t>
  </si>
  <si>
    <t>513124199112045749</t>
  </si>
  <si>
    <t>513125199208251025</t>
  </si>
  <si>
    <t>513435199508200085</t>
  </si>
  <si>
    <t>513435199608134468</t>
  </si>
  <si>
    <t>513401199508085925</t>
  </si>
  <si>
    <t>513435199208162929</t>
  </si>
  <si>
    <t>513821199001117462</t>
  </si>
  <si>
    <t>513435199209241637</t>
  </si>
  <si>
    <t>513435199308010033</t>
  </si>
  <si>
    <t>513434198405104823</t>
  </si>
  <si>
    <t>513435198512190022</t>
  </si>
  <si>
    <t>513435199511080328</t>
  </si>
  <si>
    <t>510902199303028864</t>
  </si>
  <si>
    <t>513433199511255412</t>
  </si>
  <si>
    <t>513434199404107832</t>
  </si>
  <si>
    <t>513435199407244206</t>
  </si>
  <si>
    <t>513430199309070212</t>
  </si>
  <si>
    <t>51343519941004052x</t>
  </si>
  <si>
    <t>513435199508200042</t>
  </si>
  <si>
    <t>是否
党员</t>
  </si>
  <si>
    <t>身份证号</t>
  </si>
  <si>
    <t>毕业院校</t>
  </si>
  <si>
    <t>所学专业</t>
  </si>
  <si>
    <t>联系电话</t>
  </si>
  <si>
    <t>教育公共
基础成绩</t>
  </si>
  <si>
    <t>西昌学院</t>
  </si>
  <si>
    <t>汉语言文学</t>
  </si>
  <si>
    <t>13981574339</t>
  </si>
  <si>
    <t>渭南师范学院</t>
  </si>
  <si>
    <t>15884552509</t>
  </si>
  <si>
    <t>达州职业技术学院</t>
  </si>
  <si>
    <t>语文教育</t>
  </si>
  <si>
    <t>13881521465</t>
  </si>
  <si>
    <t>西南民族大学</t>
  </si>
  <si>
    <t>中国少数民族语言文学</t>
  </si>
  <si>
    <t>18782262746</t>
  </si>
  <si>
    <t>南充职业技术学院</t>
  </si>
  <si>
    <t>18382905967</t>
  </si>
  <si>
    <t>广安职业技术学院</t>
  </si>
  <si>
    <t>18782411023</t>
  </si>
  <si>
    <t>13308153043</t>
  </si>
  <si>
    <t>15397769925</t>
  </si>
  <si>
    <t>雅安职业技术学院</t>
  </si>
  <si>
    <t>是</t>
  </si>
  <si>
    <t>眉山职业技术学院</t>
  </si>
  <si>
    <t>泸州职业技术学院</t>
  </si>
  <si>
    <t>18181326600</t>
  </si>
  <si>
    <t>四川职业技术学院</t>
  </si>
  <si>
    <t>数学教育</t>
  </si>
  <si>
    <t>18382600863</t>
  </si>
  <si>
    <t>18982606492</t>
  </si>
  <si>
    <t>14726655591</t>
  </si>
  <si>
    <t>宜宾学院</t>
  </si>
  <si>
    <t>15884029100</t>
  </si>
  <si>
    <t>15729796972</t>
  </si>
  <si>
    <t>18328814815</t>
  </si>
  <si>
    <t>18113352831</t>
  </si>
  <si>
    <t>18328856160</t>
  </si>
  <si>
    <t>昭通学院</t>
  </si>
  <si>
    <t>15752445942</t>
  </si>
  <si>
    <t>18728921185</t>
  </si>
  <si>
    <t>川北幼儿师范</t>
  </si>
  <si>
    <t>15883533096</t>
  </si>
  <si>
    <t>商务英语</t>
  </si>
  <si>
    <t>15182901621</t>
  </si>
  <si>
    <t>英语</t>
  </si>
  <si>
    <t>绵阳师范学院</t>
  </si>
  <si>
    <t>18884188894</t>
  </si>
  <si>
    <t>英语教育</t>
  </si>
  <si>
    <t>18892893971</t>
  </si>
  <si>
    <t>四川外国语大学成都学院</t>
  </si>
  <si>
    <t>应用英语</t>
  </si>
  <si>
    <t>18349252146</t>
  </si>
  <si>
    <t>17345043738</t>
  </si>
  <si>
    <t>四川农业大学</t>
  </si>
  <si>
    <t>18380440134</t>
  </si>
  <si>
    <t>四川师范大学成都学院</t>
  </si>
  <si>
    <t>成都东软学院</t>
  </si>
  <si>
    <t>18140405151</t>
  </si>
  <si>
    <t>18728383348</t>
  </si>
  <si>
    <t>18328819464</t>
  </si>
  <si>
    <t>18282811847</t>
  </si>
  <si>
    <t>18408276963</t>
  </si>
  <si>
    <t>普洱学院</t>
  </si>
  <si>
    <t>物理教育</t>
  </si>
  <si>
    <t>18892802915</t>
  </si>
  <si>
    <t>13882474424</t>
  </si>
  <si>
    <t>思茅师范高等专科学院</t>
  </si>
  <si>
    <t>楚雄师范学院</t>
  </si>
  <si>
    <t>内江师范学院</t>
  </si>
  <si>
    <t>物理学</t>
  </si>
  <si>
    <t>化学</t>
  </si>
  <si>
    <t>18892897504</t>
  </si>
  <si>
    <t>1770889221</t>
  </si>
  <si>
    <t>18213289660</t>
  </si>
  <si>
    <t>17883556027</t>
  </si>
  <si>
    <t>文山学院</t>
  </si>
  <si>
    <t>兰州城市学院</t>
  </si>
  <si>
    <t>应用化学</t>
  </si>
  <si>
    <t>18281988033</t>
  </si>
  <si>
    <t>13378399525</t>
  </si>
  <si>
    <t>18180463569</t>
  </si>
  <si>
    <t>西华师范大学</t>
  </si>
  <si>
    <t>思想政治教育</t>
  </si>
  <si>
    <t>15187276294</t>
  </si>
  <si>
    <t>阿坝师范学院</t>
  </si>
  <si>
    <t>大理大学</t>
  </si>
  <si>
    <t>生物教育</t>
  </si>
  <si>
    <t>生物科学</t>
  </si>
  <si>
    <t>17380723393</t>
  </si>
  <si>
    <t>18213106962</t>
  </si>
  <si>
    <t>13378889015</t>
  </si>
  <si>
    <t>15198563206</t>
  </si>
  <si>
    <t>18589391837</t>
  </si>
  <si>
    <t>四川师范大学</t>
  </si>
  <si>
    <t>音乐表演</t>
  </si>
  <si>
    <t>15608156005</t>
  </si>
  <si>
    <t>18919500544</t>
  </si>
  <si>
    <t>音乐教育</t>
  </si>
  <si>
    <t>四川艺术职业学院</t>
  </si>
  <si>
    <t>17390430223</t>
  </si>
  <si>
    <t>18681211340</t>
  </si>
  <si>
    <t>15298039913</t>
  </si>
  <si>
    <t>成都艺术职业学院</t>
  </si>
  <si>
    <t>社会体育</t>
  </si>
  <si>
    <t>15308154705</t>
  </si>
  <si>
    <t>18215649455</t>
  </si>
  <si>
    <t>四川幼儿师范</t>
  </si>
  <si>
    <t>体育教育</t>
  </si>
  <si>
    <t>18328815179</t>
  </si>
  <si>
    <t>15183727759</t>
  </si>
  <si>
    <t>18113328728</t>
  </si>
  <si>
    <t>川南幼儿师范高等专科学校</t>
  </si>
  <si>
    <t>美术教育</t>
  </si>
  <si>
    <t>艺术设计</t>
  </si>
  <si>
    <t>18283550909</t>
  </si>
  <si>
    <t>18781566787</t>
  </si>
  <si>
    <t>18783524218</t>
  </si>
  <si>
    <t>滇西科技师范学院</t>
  </si>
  <si>
    <t>初等教育（语文方向）</t>
  </si>
  <si>
    <t>15881763851</t>
  </si>
  <si>
    <t>初等教育</t>
  </si>
  <si>
    <t>13550528147</t>
  </si>
  <si>
    <t>18383465824</t>
  </si>
  <si>
    <t>19983828057</t>
  </si>
  <si>
    <t>18728994142</t>
  </si>
  <si>
    <t>成都理工大学</t>
  </si>
  <si>
    <t>绵阳职业技术学院</t>
  </si>
  <si>
    <t>18111404291</t>
  </si>
  <si>
    <t>18781515175</t>
  </si>
  <si>
    <t>15828760035</t>
  </si>
  <si>
    <t>15082562140</t>
  </si>
  <si>
    <t>川北幼儿师范高等专科学校</t>
  </si>
  <si>
    <t>四川长江职业技术学院</t>
  </si>
  <si>
    <t>13458140659</t>
  </si>
  <si>
    <t>17382988726</t>
  </si>
  <si>
    <t>四川理工学院</t>
  </si>
  <si>
    <t>四川幼儿师范高等专科学校</t>
  </si>
  <si>
    <t>15283436305</t>
  </si>
  <si>
    <t>18989249307</t>
  </si>
  <si>
    <t>15378516712</t>
  </si>
  <si>
    <t>面试
成绩</t>
  </si>
  <si>
    <t>笔试
折合分</t>
  </si>
  <si>
    <t>面试
折合分</t>
  </si>
  <si>
    <t>考试
总成绩</t>
  </si>
  <si>
    <t>总成绩排名</t>
  </si>
  <si>
    <t>沙宏</t>
  </si>
  <si>
    <t>郑子呷</t>
  </si>
  <si>
    <t>龙俊</t>
  </si>
  <si>
    <t>石阿玲</t>
  </si>
  <si>
    <t>阿木以铁</t>
  </si>
  <si>
    <r>
      <t>甘洛县</t>
    </r>
    <r>
      <rPr>
        <b/>
        <sz val="18"/>
        <color indexed="8"/>
        <rFont val="Arial"/>
        <family val="2"/>
      </rPr>
      <t>2018</t>
    </r>
    <r>
      <rPr>
        <b/>
        <sz val="18"/>
        <color indexed="8"/>
        <rFont val="宋体"/>
        <family val="0"/>
      </rPr>
      <t>年下半年公招中小学教师拟聘人员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</si>
</sst>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000000000000"/>
    <numFmt numFmtId="187" formatCode="0.E+00"/>
    <numFmt numFmtId="188" formatCode="0_ "/>
    <numFmt numFmtId="189" formatCode="0.00_);\(0.00\)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17" borderId="5" applyNumberFormat="0" applyAlignment="0" applyProtection="0"/>
    <xf numFmtId="0" fontId="31" fillId="18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17" borderId="8" applyNumberFormat="0" applyAlignment="0" applyProtection="0"/>
    <xf numFmtId="0" fontId="36" fillId="7" borderId="5" applyNumberFormat="0" applyAlignment="0" applyProtection="0"/>
    <xf numFmtId="0" fontId="1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40" applyFont="1" applyFill="1" applyBorder="1" applyAlignment="1">
      <alignment horizontal="center" vertical="center"/>
      <protection/>
    </xf>
    <xf numFmtId="49" fontId="11" fillId="0" borderId="10" xfId="40" applyNumberFormat="1" applyFont="1" applyFill="1" applyBorder="1" applyAlignment="1">
      <alignment horizontal="center" vertical="center"/>
      <protection/>
    </xf>
    <xf numFmtId="185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0" fontId="11" fillId="26" borderId="0" xfId="0" applyFont="1" applyFill="1" applyAlignment="1">
      <alignment horizontal="center" vertical="center"/>
    </xf>
    <xf numFmtId="0" fontId="11" fillId="27" borderId="10" xfId="0" applyFont="1" applyFill="1" applyBorder="1" applyAlignment="1">
      <alignment horizontal="center" vertical="center"/>
    </xf>
    <xf numFmtId="0" fontId="11" fillId="27" borderId="10" xfId="40" applyFont="1" applyFill="1" applyBorder="1" applyAlignment="1">
      <alignment horizontal="center" vertical="center"/>
      <protection/>
    </xf>
    <xf numFmtId="49" fontId="11" fillId="27" borderId="10" xfId="40" applyNumberFormat="1" applyFont="1" applyFill="1" applyBorder="1" applyAlignment="1">
      <alignment horizontal="center" vertical="center"/>
      <protection/>
    </xf>
    <xf numFmtId="185" fontId="11" fillId="27" borderId="10" xfId="0" applyNumberFormat="1" applyFont="1" applyFill="1" applyBorder="1" applyAlignment="1">
      <alignment horizontal="center" vertical="center"/>
    </xf>
    <xf numFmtId="184" fontId="11" fillId="27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="85" zoomScaleSheetLayoutView="85" zoomScalePageLayoutView="0" workbookViewId="0" topLeftCell="A1">
      <pane xSplit="9" ySplit="3" topLeftCell="M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C6" sqref="AC6"/>
    </sheetView>
  </sheetViews>
  <sheetFormatPr defaultColWidth="9.140625" defaultRowHeight="29.25" customHeight="1"/>
  <cols>
    <col min="1" max="1" width="9.00390625" style="14" customWidth="1"/>
    <col min="2" max="2" width="11.57421875" style="15" customWidth="1"/>
    <col min="3" max="3" width="14.28125" style="15" customWidth="1"/>
    <col min="4" max="4" width="6.00390625" style="15" hidden="1" customWidth="1"/>
    <col min="5" max="5" width="25.00390625" style="15" hidden="1" customWidth="1"/>
    <col min="6" max="6" width="30.7109375" style="15" hidden="1" customWidth="1"/>
    <col min="7" max="7" width="26.7109375" style="15" hidden="1" customWidth="1"/>
    <col min="8" max="8" width="15.421875" style="16" hidden="1" customWidth="1"/>
    <col min="9" max="9" width="9.8515625" style="14" hidden="1" customWidth="1"/>
    <col min="10" max="10" width="11.00390625" style="14" hidden="1" customWidth="1"/>
    <col min="11" max="11" width="9.140625" style="14" hidden="1" customWidth="1"/>
    <col min="12" max="12" width="7.28125" style="14" hidden="1" customWidth="1"/>
    <col min="13" max="13" width="7.28125" style="17" customWidth="1"/>
    <col min="14" max="14" width="7.28125" style="14" hidden="1" customWidth="1"/>
    <col min="15" max="15" width="23.7109375" style="17" bestFit="1" customWidth="1"/>
    <col min="16" max="16" width="8.57421875" style="14" hidden="1" customWidth="1"/>
    <col min="17" max="17" width="9.28125" style="6" customWidth="1"/>
    <col min="18" max="18" width="9.57421875" style="21" customWidth="1"/>
    <col min="19" max="20" width="9.140625" style="21" customWidth="1"/>
    <col min="21" max="21" width="9.140625" style="18" customWidth="1"/>
    <col min="22" max="16384" width="9.140625" style="6" customWidth="1"/>
  </cols>
  <sheetData>
    <row r="1" spans="1:21" ht="39.75" customHeight="1">
      <c r="A1" s="29" t="s">
        <v>425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5" customFormat="1" ht="35.25" customHeight="1">
      <c r="A2" s="37" t="s">
        <v>95</v>
      </c>
      <c r="B2" s="36" t="s">
        <v>96</v>
      </c>
      <c r="C2" s="36" t="s">
        <v>121</v>
      </c>
      <c r="D2" s="31" t="s">
        <v>273</v>
      </c>
      <c r="E2" s="36" t="s">
        <v>274</v>
      </c>
      <c r="F2" s="36" t="s">
        <v>275</v>
      </c>
      <c r="G2" s="36" t="s">
        <v>276</v>
      </c>
      <c r="H2" s="39" t="s">
        <v>277</v>
      </c>
      <c r="I2" s="31" t="s">
        <v>97</v>
      </c>
      <c r="J2" s="31" t="s">
        <v>98</v>
      </c>
      <c r="K2" s="31"/>
      <c r="L2" s="31" t="s">
        <v>99</v>
      </c>
      <c r="M2" s="33" t="s">
        <v>100</v>
      </c>
      <c r="N2" s="31" t="s">
        <v>101</v>
      </c>
      <c r="O2" s="32" t="s">
        <v>94</v>
      </c>
      <c r="P2" s="31" t="s">
        <v>102</v>
      </c>
      <c r="Q2" s="31" t="s">
        <v>415</v>
      </c>
      <c r="R2" s="34" t="s">
        <v>416</v>
      </c>
      <c r="S2" s="34" t="s">
        <v>417</v>
      </c>
      <c r="T2" s="34" t="s">
        <v>418</v>
      </c>
      <c r="U2" s="35" t="s">
        <v>419</v>
      </c>
    </row>
    <row r="3" spans="1:21" s="9" customFormat="1" ht="35.25" customHeight="1">
      <c r="A3" s="38"/>
      <c r="B3" s="36"/>
      <c r="C3" s="36"/>
      <c r="D3" s="31"/>
      <c r="E3" s="36"/>
      <c r="F3" s="36"/>
      <c r="G3" s="36"/>
      <c r="H3" s="39"/>
      <c r="I3" s="36"/>
      <c r="J3" s="7" t="s">
        <v>278</v>
      </c>
      <c r="K3" s="7" t="s">
        <v>104</v>
      </c>
      <c r="L3" s="31"/>
      <c r="M3" s="33"/>
      <c r="N3" s="31"/>
      <c r="O3" s="32"/>
      <c r="P3" s="31"/>
      <c r="Q3" s="31"/>
      <c r="R3" s="34"/>
      <c r="S3" s="34"/>
      <c r="T3" s="34"/>
      <c r="U3" s="35"/>
    </row>
    <row r="4" spans="1:21" s="5" customFormat="1" ht="40.5" customHeight="1">
      <c r="A4" s="1">
        <v>1</v>
      </c>
      <c r="B4" s="1" t="s">
        <v>105</v>
      </c>
      <c r="C4" s="1" t="s">
        <v>124</v>
      </c>
      <c r="D4" s="1"/>
      <c r="E4" s="2" t="s">
        <v>201</v>
      </c>
      <c r="F4" s="2" t="s">
        <v>284</v>
      </c>
      <c r="G4" s="2" t="s">
        <v>285</v>
      </c>
      <c r="H4" s="3" t="s">
        <v>286</v>
      </c>
      <c r="I4" s="1" t="s">
        <v>0</v>
      </c>
      <c r="J4" s="1">
        <v>67.5</v>
      </c>
      <c r="K4" s="1"/>
      <c r="L4" s="1">
        <v>1</v>
      </c>
      <c r="M4" s="1">
        <f aca="true" t="shared" si="0" ref="M4:M19">J4+L4</f>
        <v>68.5</v>
      </c>
      <c r="N4" s="1">
        <f aca="true" t="shared" si="1" ref="N4:N13">RANK(M4,$M$4:$M$13)</f>
        <v>2</v>
      </c>
      <c r="O4" s="4" t="s">
        <v>7</v>
      </c>
      <c r="P4" s="1" t="s">
        <v>103</v>
      </c>
      <c r="Q4" s="1">
        <v>84.8</v>
      </c>
      <c r="R4" s="19">
        <f aca="true" t="shared" si="2" ref="R4:R35">M4*0.6</f>
        <v>41.1</v>
      </c>
      <c r="S4" s="19">
        <f aca="true" t="shared" si="3" ref="S4:S35">Q4*0.4</f>
        <v>33.92</v>
      </c>
      <c r="T4" s="19">
        <f aca="true" t="shared" si="4" ref="T4:T35">R4+S4</f>
        <v>75.02000000000001</v>
      </c>
      <c r="U4" s="1">
        <v>1</v>
      </c>
    </row>
    <row r="5" spans="1:21" s="5" customFormat="1" ht="40.5" customHeight="1">
      <c r="A5" s="1">
        <v>2</v>
      </c>
      <c r="B5" s="1" t="s">
        <v>105</v>
      </c>
      <c r="C5" s="1" t="s">
        <v>127</v>
      </c>
      <c r="D5" s="1"/>
      <c r="E5" s="2" t="s">
        <v>200</v>
      </c>
      <c r="F5" s="2" t="s">
        <v>292</v>
      </c>
      <c r="G5" s="2" t="s">
        <v>285</v>
      </c>
      <c r="H5" s="3" t="s">
        <v>293</v>
      </c>
      <c r="I5" s="1" t="s">
        <v>0</v>
      </c>
      <c r="J5" s="1">
        <v>62.5</v>
      </c>
      <c r="K5" s="1"/>
      <c r="L5" s="1">
        <v>5</v>
      </c>
      <c r="M5" s="1">
        <f t="shared" si="0"/>
        <v>67.5</v>
      </c>
      <c r="N5" s="1">
        <f t="shared" si="1"/>
        <v>5</v>
      </c>
      <c r="O5" s="4" t="s">
        <v>6</v>
      </c>
      <c r="P5" s="1" t="s">
        <v>103</v>
      </c>
      <c r="Q5" s="1">
        <v>84.4</v>
      </c>
      <c r="R5" s="19">
        <f t="shared" si="2"/>
        <v>40.5</v>
      </c>
      <c r="S5" s="19">
        <f t="shared" si="3"/>
        <v>33.760000000000005</v>
      </c>
      <c r="T5" s="19">
        <f t="shared" si="4"/>
        <v>74.26</v>
      </c>
      <c r="U5" s="1">
        <v>2</v>
      </c>
    </row>
    <row r="6" spans="1:21" s="5" customFormat="1" ht="40.5" customHeight="1">
      <c r="A6" s="1">
        <v>3</v>
      </c>
      <c r="B6" s="1" t="s">
        <v>105</v>
      </c>
      <c r="C6" s="1" t="s">
        <v>123</v>
      </c>
      <c r="D6" s="1"/>
      <c r="E6" s="2" t="s">
        <v>195</v>
      </c>
      <c r="F6" s="2" t="s">
        <v>282</v>
      </c>
      <c r="G6" s="2" t="s">
        <v>280</v>
      </c>
      <c r="H6" s="3" t="s">
        <v>283</v>
      </c>
      <c r="I6" s="1" t="s">
        <v>0</v>
      </c>
      <c r="J6" s="1">
        <v>68.5</v>
      </c>
      <c r="K6" s="10"/>
      <c r="L6" s="1"/>
      <c r="M6" s="1">
        <f t="shared" si="0"/>
        <v>68.5</v>
      </c>
      <c r="N6" s="1">
        <f t="shared" si="1"/>
        <v>2</v>
      </c>
      <c r="O6" s="4" t="s">
        <v>1</v>
      </c>
      <c r="P6" s="1" t="s">
        <v>103</v>
      </c>
      <c r="Q6" s="1">
        <v>81.2</v>
      </c>
      <c r="R6" s="19">
        <f t="shared" si="2"/>
        <v>41.1</v>
      </c>
      <c r="S6" s="19">
        <f t="shared" si="3"/>
        <v>32.480000000000004</v>
      </c>
      <c r="T6" s="19">
        <f t="shared" si="4"/>
        <v>73.58000000000001</v>
      </c>
      <c r="U6" s="1">
        <v>3</v>
      </c>
    </row>
    <row r="7" spans="1:21" s="5" customFormat="1" ht="40.5" customHeight="1">
      <c r="A7" s="1">
        <v>4</v>
      </c>
      <c r="B7" s="1" t="s">
        <v>105</v>
      </c>
      <c r="C7" s="1" t="s">
        <v>128</v>
      </c>
      <c r="D7" s="1"/>
      <c r="E7" s="2" t="s">
        <v>204</v>
      </c>
      <c r="F7" s="2" t="s">
        <v>290</v>
      </c>
      <c r="G7" s="2" t="s">
        <v>285</v>
      </c>
      <c r="H7" s="3"/>
      <c r="I7" s="1" t="s">
        <v>0</v>
      </c>
      <c r="J7" s="1">
        <v>66.5</v>
      </c>
      <c r="K7" s="1"/>
      <c r="L7" s="1">
        <v>1</v>
      </c>
      <c r="M7" s="1">
        <f t="shared" si="0"/>
        <v>67.5</v>
      </c>
      <c r="N7" s="1">
        <f t="shared" si="1"/>
        <v>5</v>
      </c>
      <c r="O7" s="4" t="s">
        <v>10</v>
      </c>
      <c r="P7" s="1" t="s">
        <v>103</v>
      </c>
      <c r="Q7" s="1">
        <v>81.8</v>
      </c>
      <c r="R7" s="19">
        <f t="shared" si="2"/>
        <v>40.5</v>
      </c>
      <c r="S7" s="19">
        <f t="shared" si="3"/>
        <v>32.72</v>
      </c>
      <c r="T7" s="19">
        <f t="shared" si="4"/>
        <v>73.22</v>
      </c>
      <c r="U7" s="1">
        <v>4</v>
      </c>
    </row>
    <row r="8" spans="1:21" s="5" customFormat="1" ht="40.5" customHeight="1">
      <c r="A8" s="1">
        <v>5</v>
      </c>
      <c r="B8" s="1" t="s">
        <v>105</v>
      </c>
      <c r="C8" s="1" t="s">
        <v>129</v>
      </c>
      <c r="D8" s="1"/>
      <c r="E8" s="2" t="s">
        <v>202</v>
      </c>
      <c r="F8" s="2" t="s">
        <v>284</v>
      </c>
      <c r="G8" s="2" t="s">
        <v>285</v>
      </c>
      <c r="H8" s="3" t="s">
        <v>294</v>
      </c>
      <c r="I8" s="1" t="s">
        <v>0</v>
      </c>
      <c r="J8" s="1">
        <v>64.5</v>
      </c>
      <c r="K8" s="1"/>
      <c r="L8" s="1">
        <v>1</v>
      </c>
      <c r="M8" s="1">
        <f t="shared" si="0"/>
        <v>65.5</v>
      </c>
      <c r="N8" s="1">
        <f t="shared" si="1"/>
        <v>8</v>
      </c>
      <c r="O8" s="4" t="s">
        <v>8</v>
      </c>
      <c r="P8" s="1" t="s">
        <v>103</v>
      </c>
      <c r="Q8" s="1">
        <v>83.6</v>
      </c>
      <c r="R8" s="19">
        <f t="shared" si="2"/>
        <v>39.3</v>
      </c>
      <c r="S8" s="19">
        <f t="shared" si="3"/>
        <v>33.44</v>
      </c>
      <c r="T8" s="19">
        <f t="shared" si="4"/>
        <v>72.74</v>
      </c>
      <c r="U8" s="1">
        <v>5</v>
      </c>
    </row>
    <row r="9" spans="1:21" s="5" customFormat="1" ht="40.5" customHeight="1">
      <c r="A9" s="1">
        <v>6</v>
      </c>
      <c r="B9" s="1" t="s">
        <v>105</v>
      </c>
      <c r="C9" s="1" t="s">
        <v>122</v>
      </c>
      <c r="D9" s="1"/>
      <c r="E9" s="2" t="s">
        <v>198</v>
      </c>
      <c r="F9" s="2" t="s">
        <v>279</v>
      </c>
      <c r="G9" s="2" t="s">
        <v>280</v>
      </c>
      <c r="H9" s="3" t="s">
        <v>281</v>
      </c>
      <c r="I9" s="1" t="s">
        <v>0</v>
      </c>
      <c r="J9" s="1">
        <v>68</v>
      </c>
      <c r="K9" s="1"/>
      <c r="L9" s="1">
        <v>1</v>
      </c>
      <c r="M9" s="1">
        <f t="shared" si="0"/>
        <v>69</v>
      </c>
      <c r="N9" s="1">
        <f t="shared" si="1"/>
        <v>1</v>
      </c>
      <c r="O9" s="4" t="s">
        <v>4</v>
      </c>
      <c r="P9" s="1" t="s">
        <v>103</v>
      </c>
      <c r="Q9" s="1">
        <v>75.8</v>
      </c>
      <c r="R9" s="19">
        <f t="shared" si="2"/>
        <v>41.4</v>
      </c>
      <c r="S9" s="19">
        <f t="shared" si="3"/>
        <v>30.32</v>
      </c>
      <c r="T9" s="19">
        <f t="shared" si="4"/>
        <v>71.72</v>
      </c>
      <c r="U9" s="1">
        <v>6</v>
      </c>
    </row>
    <row r="10" spans="1:21" s="5" customFormat="1" ht="40.5" customHeight="1">
      <c r="A10" s="1">
        <v>7</v>
      </c>
      <c r="B10" s="1" t="s">
        <v>105</v>
      </c>
      <c r="C10" s="1" t="s">
        <v>130</v>
      </c>
      <c r="D10" s="1"/>
      <c r="E10" s="2" t="s">
        <v>199</v>
      </c>
      <c r="F10" s="2" t="s">
        <v>292</v>
      </c>
      <c r="G10" s="2" t="s">
        <v>285</v>
      </c>
      <c r="H10" s="3" t="s">
        <v>295</v>
      </c>
      <c r="I10" s="1" t="s">
        <v>0</v>
      </c>
      <c r="J10" s="1">
        <v>64</v>
      </c>
      <c r="K10" s="1"/>
      <c r="L10" s="1">
        <v>1</v>
      </c>
      <c r="M10" s="1">
        <f t="shared" si="0"/>
        <v>65</v>
      </c>
      <c r="N10" s="1">
        <f t="shared" si="1"/>
        <v>9</v>
      </c>
      <c r="O10" s="4" t="s">
        <v>5</v>
      </c>
      <c r="P10" s="1" t="s">
        <v>103</v>
      </c>
      <c r="Q10" s="1">
        <v>79</v>
      </c>
      <c r="R10" s="19">
        <f t="shared" si="2"/>
        <v>39</v>
      </c>
      <c r="S10" s="19">
        <f t="shared" si="3"/>
        <v>31.6</v>
      </c>
      <c r="T10" s="19">
        <f t="shared" si="4"/>
        <v>70.6</v>
      </c>
      <c r="U10" s="1">
        <v>7</v>
      </c>
    </row>
    <row r="11" spans="1:21" s="5" customFormat="1" ht="40.5" customHeight="1">
      <c r="A11" s="1">
        <v>8</v>
      </c>
      <c r="B11" s="1" t="s">
        <v>105</v>
      </c>
      <c r="C11" s="1" t="s">
        <v>125</v>
      </c>
      <c r="D11" s="1"/>
      <c r="E11" s="2" t="s">
        <v>197</v>
      </c>
      <c r="F11" s="2" t="s">
        <v>287</v>
      </c>
      <c r="G11" s="2" t="s">
        <v>288</v>
      </c>
      <c r="H11" s="3" t="s">
        <v>289</v>
      </c>
      <c r="I11" s="1" t="s">
        <v>0</v>
      </c>
      <c r="J11" s="1">
        <v>63</v>
      </c>
      <c r="K11" s="1"/>
      <c r="L11" s="1">
        <v>5</v>
      </c>
      <c r="M11" s="1">
        <f t="shared" si="0"/>
        <v>68</v>
      </c>
      <c r="N11" s="1">
        <f t="shared" si="1"/>
        <v>4</v>
      </c>
      <c r="O11" s="4" t="s">
        <v>3</v>
      </c>
      <c r="P11" s="1" t="s">
        <v>103</v>
      </c>
      <c r="Q11" s="1">
        <v>73.8</v>
      </c>
      <c r="R11" s="19">
        <f t="shared" si="2"/>
        <v>40.8</v>
      </c>
      <c r="S11" s="19">
        <f t="shared" si="3"/>
        <v>29.52</v>
      </c>
      <c r="T11" s="19">
        <f t="shared" si="4"/>
        <v>70.32</v>
      </c>
      <c r="U11" s="1">
        <v>8</v>
      </c>
    </row>
    <row r="12" spans="1:21" s="5" customFormat="1" ht="40.5" customHeight="1">
      <c r="A12" s="1">
        <v>9</v>
      </c>
      <c r="B12" s="1" t="s">
        <v>105</v>
      </c>
      <c r="C12" s="1" t="s">
        <v>126</v>
      </c>
      <c r="D12" s="1"/>
      <c r="E12" s="2" t="s">
        <v>196</v>
      </c>
      <c r="F12" s="2" t="s">
        <v>290</v>
      </c>
      <c r="G12" s="2" t="s">
        <v>285</v>
      </c>
      <c r="H12" s="3" t="s">
        <v>291</v>
      </c>
      <c r="I12" s="1" t="s">
        <v>0</v>
      </c>
      <c r="J12" s="1">
        <v>67.5</v>
      </c>
      <c r="K12" s="1"/>
      <c r="L12" s="1"/>
      <c r="M12" s="1">
        <f t="shared" si="0"/>
        <v>67.5</v>
      </c>
      <c r="N12" s="1">
        <f t="shared" si="1"/>
        <v>5</v>
      </c>
      <c r="O12" s="4" t="s">
        <v>2</v>
      </c>
      <c r="P12" s="1" t="s">
        <v>103</v>
      </c>
      <c r="Q12" s="1">
        <v>74</v>
      </c>
      <c r="R12" s="19">
        <f t="shared" si="2"/>
        <v>40.5</v>
      </c>
      <c r="S12" s="19">
        <f t="shared" si="3"/>
        <v>29.6</v>
      </c>
      <c r="T12" s="19">
        <f t="shared" si="4"/>
        <v>70.1</v>
      </c>
      <c r="U12" s="1">
        <v>9</v>
      </c>
    </row>
    <row r="13" spans="1:21" s="5" customFormat="1" ht="40.5" customHeight="1">
      <c r="A13" s="1">
        <v>10</v>
      </c>
      <c r="B13" s="1" t="s">
        <v>105</v>
      </c>
      <c r="C13" s="1" t="s">
        <v>132</v>
      </c>
      <c r="D13" s="1"/>
      <c r="E13" s="2" t="s">
        <v>203</v>
      </c>
      <c r="F13" s="2" t="s">
        <v>299</v>
      </c>
      <c r="G13" s="2" t="s">
        <v>285</v>
      </c>
      <c r="H13" s="3" t="s">
        <v>300</v>
      </c>
      <c r="I13" s="1" t="s">
        <v>0</v>
      </c>
      <c r="J13" s="1">
        <v>60</v>
      </c>
      <c r="K13" s="1"/>
      <c r="L13" s="1"/>
      <c r="M13" s="1">
        <f t="shared" si="0"/>
        <v>60</v>
      </c>
      <c r="N13" s="1">
        <f t="shared" si="1"/>
        <v>10</v>
      </c>
      <c r="O13" s="4" t="s">
        <v>9</v>
      </c>
      <c r="P13" s="1" t="s">
        <v>103</v>
      </c>
      <c r="Q13" s="1">
        <v>85</v>
      </c>
      <c r="R13" s="19">
        <f t="shared" si="2"/>
        <v>36</v>
      </c>
      <c r="S13" s="19">
        <f t="shared" si="3"/>
        <v>34</v>
      </c>
      <c r="T13" s="19">
        <f t="shared" si="4"/>
        <v>70</v>
      </c>
      <c r="U13" s="1">
        <v>10</v>
      </c>
    </row>
    <row r="14" spans="1:21" s="5" customFormat="1" ht="40.5" customHeight="1">
      <c r="A14" s="1">
        <v>11</v>
      </c>
      <c r="B14" s="1" t="s">
        <v>106</v>
      </c>
      <c r="C14" s="1" t="s">
        <v>133</v>
      </c>
      <c r="D14" s="1"/>
      <c r="E14" s="2" t="s">
        <v>206</v>
      </c>
      <c r="F14" s="2" t="s">
        <v>292</v>
      </c>
      <c r="G14" s="2" t="s">
        <v>302</v>
      </c>
      <c r="H14" s="3" t="s">
        <v>303</v>
      </c>
      <c r="I14" s="1" t="s">
        <v>11</v>
      </c>
      <c r="J14" s="1">
        <v>65.5</v>
      </c>
      <c r="K14" s="1"/>
      <c r="L14" s="1">
        <v>1</v>
      </c>
      <c r="M14" s="1">
        <f t="shared" si="0"/>
        <v>66.5</v>
      </c>
      <c r="N14" s="1">
        <f aca="true" t="shared" si="5" ref="N14:N24">RANK(M14,$M$14:$M$24)</f>
        <v>1</v>
      </c>
      <c r="O14" s="4" t="s">
        <v>13</v>
      </c>
      <c r="P14" s="1" t="s">
        <v>103</v>
      </c>
      <c r="Q14" s="1">
        <v>82.2</v>
      </c>
      <c r="R14" s="19">
        <f t="shared" si="2"/>
        <v>39.9</v>
      </c>
      <c r="S14" s="19">
        <f t="shared" si="3"/>
        <v>32.88</v>
      </c>
      <c r="T14" s="19">
        <f t="shared" si="4"/>
        <v>72.78</v>
      </c>
      <c r="U14" s="1">
        <v>1</v>
      </c>
    </row>
    <row r="15" spans="1:21" s="5" customFormat="1" ht="40.5" customHeight="1">
      <c r="A15" s="1">
        <v>12</v>
      </c>
      <c r="B15" s="1" t="s">
        <v>106</v>
      </c>
      <c r="C15" s="1" t="s">
        <v>134</v>
      </c>
      <c r="D15" s="1"/>
      <c r="E15" s="2" t="s">
        <v>205</v>
      </c>
      <c r="F15" s="2" t="s">
        <v>292</v>
      </c>
      <c r="G15" s="2" t="s">
        <v>302</v>
      </c>
      <c r="H15" s="3" t="s">
        <v>305</v>
      </c>
      <c r="I15" s="1" t="s">
        <v>11</v>
      </c>
      <c r="J15" s="1">
        <v>62</v>
      </c>
      <c r="K15" s="1"/>
      <c r="L15" s="1">
        <v>1</v>
      </c>
      <c r="M15" s="1">
        <f t="shared" si="0"/>
        <v>63</v>
      </c>
      <c r="N15" s="1">
        <f t="shared" si="5"/>
        <v>3</v>
      </c>
      <c r="O15" s="4" t="s">
        <v>12</v>
      </c>
      <c r="P15" s="1" t="s">
        <v>103</v>
      </c>
      <c r="Q15" s="1">
        <v>84</v>
      </c>
      <c r="R15" s="19">
        <f t="shared" si="2"/>
        <v>37.8</v>
      </c>
      <c r="S15" s="19">
        <f t="shared" si="3"/>
        <v>33.6</v>
      </c>
      <c r="T15" s="19">
        <f t="shared" si="4"/>
        <v>71.4</v>
      </c>
      <c r="U15" s="1">
        <v>2</v>
      </c>
    </row>
    <row r="16" spans="1:21" s="5" customFormat="1" ht="40.5" customHeight="1">
      <c r="A16" s="1">
        <v>13</v>
      </c>
      <c r="B16" s="1" t="s">
        <v>106</v>
      </c>
      <c r="C16" s="1" t="s">
        <v>135</v>
      </c>
      <c r="D16" s="1"/>
      <c r="E16" s="2" t="s">
        <v>212</v>
      </c>
      <c r="F16" s="2" t="s">
        <v>306</v>
      </c>
      <c r="G16" s="2" t="s">
        <v>302</v>
      </c>
      <c r="H16" s="3" t="s">
        <v>307</v>
      </c>
      <c r="I16" s="1" t="s">
        <v>11</v>
      </c>
      <c r="J16" s="1">
        <v>60</v>
      </c>
      <c r="K16" s="1"/>
      <c r="L16" s="1">
        <v>1</v>
      </c>
      <c r="M16" s="1">
        <f t="shared" si="0"/>
        <v>61</v>
      </c>
      <c r="N16" s="1">
        <f t="shared" si="5"/>
        <v>4</v>
      </c>
      <c r="O16" s="4" t="s">
        <v>19</v>
      </c>
      <c r="P16" s="1" t="s">
        <v>103</v>
      </c>
      <c r="Q16" s="1">
        <v>86.8</v>
      </c>
      <c r="R16" s="19">
        <f t="shared" si="2"/>
        <v>36.6</v>
      </c>
      <c r="S16" s="19">
        <f t="shared" si="3"/>
        <v>34.72</v>
      </c>
      <c r="T16" s="19">
        <f t="shared" si="4"/>
        <v>71.32</v>
      </c>
      <c r="U16" s="1">
        <v>3</v>
      </c>
    </row>
    <row r="17" spans="1:21" s="5" customFormat="1" ht="40.5" customHeight="1">
      <c r="A17" s="1">
        <v>14</v>
      </c>
      <c r="B17" s="1" t="s">
        <v>106</v>
      </c>
      <c r="C17" s="1" t="s">
        <v>420</v>
      </c>
      <c r="D17" s="1"/>
      <c r="E17" s="2" t="s">
        <v>207</v>
      </c>
      <c r="F17" s="2" t="s">
        <v>292</v>
      </c>
      <c r="G17" s="2" t="s">
        <v>302</v>
      </c>
      <c r="H17" s="3" t="s">
        <v>304</v>
      </c>
      <c r="I17" s="1" t="s">
        <v>11</v>
      </c>
      <c r="J17" s="1">
        <v>62.5</v>
      </c>
      <c r="K17" s="1"/>
      <c r="L17" s="1">
        <v>1</v>
      </c>
      <c r="M17" s="1">
        <f t="shared" si="0"/>
        <v>63.5</v>
      </c>
      <c r="N17" s="1">
        <f t="shared" si="5"/>
        <v>2</v>
      </c>
      <c r="O17" s="4" t="s">
        <v>14</v>
      </c>
      <c r="P17" s="1" t="s">
        <v>103</v>
      </c>
      <c r="Q17" s="1">
        <v>80.2</v>
      </c>
      <c r="R17" s="19">
        <f t="shared" si="2"/>
        <v>38.1</v>
      </c>
      <c r="S17" s="19">
        <f t="shared" si="3"/>
        <v>32.080000000000005</v>
      </c>
      <c r="T17" s="19">
        <f t="shared" si="4"/>
        <v>70.18</v>
      </c>
      <c r="U17" s="1">
        <v>4</v>
      </c>
    </row>
    <row r="18" spans="1:21" s="5" customFormat="1" ht="40.5" customHeight="1">
      <c r="A18" s="1">
        <v>15</v>
      </c>
      <c r="B18" s="1" t="s">
        <v>106</v>
      </c>
      <c r="C18" s="1" t="s">
        <v>136</v>
      </c>
      <c r="D18" s="1"/>
      <c r="E18" s="2" t="s">
        <v>209</v>
      </c>
      <c r="F18" s="2" t="s">
        <v>292</v>
      </c>
      <c r="G18" s="2" t="s">
        <v>302</v>
      </c>
      <c r="H18" s="3" t="s">
        <v>308</v>
      </c>
      <c r="I18" s="1" t="s">
        <v>11</v>
      </c>
      <c r="J18" s="1">
        <v>56</v>
      </c>
      <c r="K18" s="1"/>
      <c r="L18" s="1">
        <v>1</v>
      </c>
      <c r="M18" s="1">
        <f t="shared" si="0"/>
        <v>57</v>
      </c>
      <c r="N18" s="1">
        <f t="shared" si="5"/>
        <v>5</v>
      </c>
      <c r="O18" s="4" t="s">
        <v>16</v>
      </c>
      <c r="P18" s="1" t="s">
        <v>103</v>
      </c>
      <c r="Q18" s="1">
        <v>88.8</v>
      </c>
      <c r="R18" s="19">
        <f t="shared" si="2"/>
        <v>34.199999999999996</v>
      </c>
      <c r="S18" s="19">
        <f t="shared" si="3"/>
        <v>35.52</v>
      </c>
      <c r="T18" s="19">
        <f t="shared" si="4"/>
        <v>69.72</v>
      </c>
      <c r="U18" s="1">
        <v>5</v>
      </c>
    </row>
    <row r="19" spans="1:21" s="5" customFormat="1" ht="40.5" customHeight="1">
      <c r="A19" s="1">
        <v>16</v>
      </c>
      <c r="B19" s="1" t="s">
        <v>106</v>
      </c>
      <c r="C19" s="1" t="s">
        <v>138</v>
      </c>
      <c r="D19" s="1"/>
      <c r="E19" s="2" t="s">
        <v>208</v>
      </c>
      <c r="F19" s="2" t="s">
        <v>292</v>
      </c>
      <c r="G19" s="2" t="s">
        <v>302</v>
      </c>
      <c r="H19" s="3" t="s">
        <v>311</v>
      </c>
      <c r="I19" s="1" t="s">
        <v>11</v>
      </c>
      <c r="J19" s="1">
        <v>52.5</v>
      </c>
      <c r="K19" s="1"/>
      <c r="L19" s="1"/>
      <c r="M19" s="1">
        <f t="shared" si="0"/>
        <v>52.5</v>
      </c>
      <c r="N19" s="1">
        <f t="shared" si="5"/>
        <v>8</v>
      </c>
      <c r="O19" s="4" t="s">
        <v>15</v>
      </c>
      <c r="P19" s="1" t="s">
        <v>103</v>
      </c>
      <c r="Q19" s="1">
        <v>88.2</v>
      </c>
      <c r="R19" s="19">
        <f t="shared" si="2"/>
        <v>31.5</v>
      </c>
      <c r="S19" s="19">
        <f t="shared" si="3"/>
        <v>35.28</v>
      </c>
      <c r="T19" s="19">
        <f t="shared" si="4"/>
        <v>66.78</v>
      </c>
      <c r="U19" s="1">
        <v>6</v>
      </c>
    </row>
    <row r="20" spans="1:21" s="5" customFormat="1" ht="40.5" customHeight="1">
      <c r="A20" s="1">
        <v>17</v>
      </c>
      <c r="B20" s="1" t="s">
        <v>106</v>
      </c>
      <c r="C20" s="1" t="s">
        <v>421</v>
      </c>
      <c r="D20" s="1"/>
      <c r="E20" s="2" t="s">
        <v>211</v>
      </c>
      <c r="F20" s="2" t="s">
        <v>279</v>
      </c>
      <c r="G20" s="2" t="s">
        <v>302</v>
      </c>
      <c r="H20" s="3" t="s">
        <v>309</v>
      </c>
      <c r="I20" s="1" t="s">
        <v>11</v>
      </c>
      <c r="J20" s="1">
        <v>56.5</v>
      </c>
      <c r="K20" s="1">
        <v>46.5</v>
      </c>
      <c r="L20" s="1">
        <v>1</v>
      </c>
      <c r="M20" s="1">
        <f>J20*0.9+K20*0.1+L20</f>
        <v>56.5</v>
      </c>
      <c r="N20" s="1">
        <f t="shared" si="5"/>
        <v>6</v>
      </c>
      <c r="O20" s="4" t="s">
        <v>18</v>
      </c>
      <c r="P20" s="1" t="s">
        <v>103</v>
      </c>
      <c r="Q20" s="1">
        <v>73</v>
      </c>
      <c r="R20" s="19">
        <f t="shared" si="2"/>
        <v>33.9</v>
      </c>
      <c r="S20" s="19">
        <f t="shared" si="3"/>
        <v>29.200000000000003</v>
      </c>
      <c r="T20" s="19">
        <f t="shared" si="4"/>
        <v>63.1</v>
      </c>
      <c r="U20" s="1">
        <v>7</v>
      </c>
    </row>
    <row r="21" spans="1:21" s="5" customFormat="1" ht="40.5" customHeight="1">
      <c r="A21" s="1">
        <v>18</v>
      </c>
      <c r="B21" s="1" t="s">
        <v>106</v>
      </c>
      <c r="C21" s="1" t="s">
        <v>140</v>
      </c>
      <c r="D21" s="1"/>
      <c r="E21" s="2" t="s">
        <v>210</v>
      </c>
      <c r="F21" s="2" t="s">
        <v>296</v>
      </c>
      <c r="G21" s="2" t="s">
        <v>302</v>
      </c>
      <c r="H21" s="3" t="s">
        <v>314</v>
      </c>
      <c r="I21" s="1" t="s">
        <v>11</v>
      </c>
      <c r="J21" s="1">
        <v>48.5</v>
      </c>
      <c r="K21" s="1"/>
      <c r="L21" s="1"/>
      <c r="M21" s="1">
        <f aca="true" t="shared" si="6" ref="M21:M52">J21+L21</f>
        <v>48.5</v>
      </c>
      <c r="N21" s="1">
        <f t="shared" si="5"/>
        <v>10</v>
      </c>
      <c r="O21" s="4" t="s">
        <v>17</v>
      </c>
      <c r="P21" s="1" t="s">
        <v>103</v>
      </c>
      <c r="Q21" s="1">
        <v>84.8</v>
      </c>
      <c r="R21" s="19">
        <f t="shared" si="2"/>
        <v>29.099999999999998</v>
      </c>
      <c r="S21" s="19">
        <f t="shared" si="3"/>
        <v>33.92</v>
      </c>
      <c r="T21" s="19">
        <f t="shared" si="4"/>
        <v>63.019999999999996</v>
      </c>
      <c r="U21" s="1">
        <v>8</v>
      </c>
    </row>
    <row r="22" spans="1:21" s="22" customFormat="1" ht="40.5" customHeight="1">
      <c r="A22" s="23">
        <v>19</v>
      </c>
      <c r="B22" s="23" t="s">
        <v>106</v>
      </c>
      <c r="C22" s="23" t="s">
        <v>137</v>
      </c>
      <c r="D22" s="23"/>
      <c r="E22" s="24" t="s">
        <v>213</v>
      </c>
      <c r="F22" s="24" t="s">
        <v>292</v>
      </c>
      <c r="G22" s="24" t="s">
        <v>302</v>
      </c>
      <c r="H22" s="25" t="s">
        <v>310</v>
      </c>
      <c r="I22" s="23" t="s">
        <v>11</v>
      </c>
      <c r="J22" s="23">
        <v>52.5</v>
      </c>
      <c r="K22" s="23"/>
      <c r="L22" s="23">
        <v>1</v>
      </c>
      <c r="M22" s="23">
        <f t="shared" si="6"/>
        <v>53.5</v>
      </c>
      <c r="N22" s="23">
        <f t="shared" si="5"/>
        <v>7</v>
      </c>
      <c r="O22" s="26" t="s">
        <v>20</v>
      </c>
      <c r="P22" s="23" t="s">
        <v>103</v>
      </c>
      <c r="Q22" s="23">
        <v>77.2</v>
      </c>
      <c r="R22" s="27">
        <f t="shared" si="2"/>
        <v>32.1</v>
      </c>
      <c r="S22" s="27">
        <f t="shared" si="3"/>
        <v>30.880000000000003</v>
      </c>
      <c r="T22" s="27">
        <f t="shared" si="4"/>
        <v>62.980000000000004</v>
      </c>
      <c r="U22" s="23">
        <v>9</v>
      </c>
    </row>
    <row r="23" spans="1:21" s="5" customFormat="1" ht="40.5" customHeight="1">
      <c r="A23" s="1">
        <v>20</v>
      </c>
      <c r="B23" s="1" t="s">
        <v>106</v>
      </c>
      <c r="C23" s="1" t="s">
        <v>141</v>
      </c>
      <c r="D23" s="1"/>
      <c r="E23" s="2" t="s">
        <v>214</v>
      </c>
      <c r="F23" s="2" t="s">
        <v>315</v>
      </c>
      <c r="G23" s="2" t="s">
        <v>302</v>
      </c>
      <c r="H23" s="3" t="s">
        <v>316</v>
      </c>
      <c r="I23" s="1" t="s">
        <v>11</v>
      </c>
      <c r="J23" s="1">
        <v>47.5</v>
      </c>
      <c r="K23" s="1"/>
      <c r="L23" s="1"/>
      <c r="M23" s="1">
        <f t="shared" si="6"/>
        <v>47.5</v>
      </c>
      <c r="N23" s="1">
        <f t="shared" si="5"/>
        <v>11</v>
      </c>
      <c r="O23" s="4" t="s">
        <v>21</v>
      </c>
      <c r="P23" s="1" t="s">
        <v>103</v>
      </c>
      <c r="Q23" s="1">
        <v>82.2</v>
      </c>
      <c r="R23" s="19">
        <f t="shared" si="2"/>
        <v>28.5</v>
      </c>
      <c r="S23" s="19">
        <f t="shared" si="3"/>
        <v>32.88</v>
      </c>
      <c r="T23" s="19">
        <f t="shared" si="4"/>
        <v>61.38</v>
      </c>
      <c r="U23" s="1">
        <v>11</v>
      </c>
    </row>
    <row r="24" spans="1:21" s="5" customFormat="1" ht="40.5" customHeight="1">
      <c r="A24" s="1">
        <v>21</v>
      </c>
      <c r="B24" s="1" t="s">
        <v>106</v>
      </c>
      <c r="C24" s="1" t="s">
        <v>139</v>
      </c>
      <c r="D24" s="1"/>
      <c r="E24" s="2" t="s">
        <v>215</v>
      </c>
      <c r="F24" s="2" t="s">
        <v>312</v>
      </c>
      <c r="G24" s="2" t="s">
        <v>302</v>
      </c>
      <c r="H24" s="3" t="s">
        <v>313</v>
      </c>
      <c r="I24" s="1" t="s">
        <v>11</v>
      </c>
      <c r="J24" s="1">
        <v>50</v>
      </c>
      <c r="K24" s="1"/>
      <c r="L24" s="1"/>
      <c r="M24" s="1">
        <f t="shared" si="6"/>
        <v>50</v>
      </c>
      <c r="N24" s="1">
        <f t="shared" si="5"/>
        <v>9</v>
      </c>
      <c r="O24" s="4" t="s">
        <v>22</v>
      </c>
      <c r="P24" s="1" t="s">
        <v>103</v>
      </c>
      <c r="Q24" s="1">
        <v>73.6</v>
      </c>
      <c r="R24" s="19">
        <f t="shared" si="2"/>
        <v>30</v>
      </c>
      <c r="S24" s="19">
        <f t="shared" si="3"/>
        <v>29.439999999999998</v>
      </c>
      <c r="T24" s="19">
        <f t="shared" si="4"/>
        <v>59.44</v>
      </c>
      <c r="U24" s="1">
        <v>12</v>
      </c>
    </row>
    <row r="25" spans="1:21" s="5" customFormat="1" ht="40.5" customHeight="1">
      <c r="A25" s="1">
        <v>22</v>
      </c>
      <c r="B25" s="1" t="s">
        <v>107</v>
      </c>
      <c r="C25" s="1" t="s">
        <v>142</v>
      </c>
      <c r="D25" s="1"/>
      <c r="E25" s="2" t="s">
        <v>221</v>
      </c>
      <c r="F25" s="2" t="s">
        <v>290</v>
      </c>
      <c r="G25" s="2" t="s">
        <v>317</v>
      </c>
      <c r="H25" s="3" t="s">
        <v>318</v>
      </c>
      <c r="I25" s="1" t="s">
        <v>24</v>
      </c>
      <c r="J25" s="1">
        <v>75.5</v>
      </c>
      <c r="K25" s="1"/>
      <c r="L25" s="1">
        <v>1</v>
      </c>
      <c r="M25" s="1">
        <f t="shared" si="6"/>
        <v>76.5</v>
      </c>
      <c r="N25" s="1">
        <f aca="true" t="shared" si="7" ref="N25:N36">RANK(M25,$M$25:$M$36)</f>
        <v>1</v>
      </c>
      <c r="O25" s="4" t="s">
        <v>29</v>
      </c>
      <c r="P25" s="1" t="s">
        <v>103</v>
      </c>
      <c r="Q25" s="1">
        <v>81</v>
      </c>
      <c r="R25" s="19">
        <f t="shared" si="2"/>
        <v>45.9</v>
      </c>
      <c r="S25" s="19">
        <f t="shared" si="3"/>
        <v>32.4</v>
      </c>
      <c r="T25" s="19">
        <f t="shared" si="4"/>
        <v>78.3</v>
      </c>
      <c r="U25" s="10">
        <v>1</v>
      </c>
    </row>
    <row r="26" spans="1:21" s="5" customFormat="1" ht="40.5" customHeight="1">
      <c r="A26" s="1">
        <v>23</v>
      </c>
      <c r="B26" s="1" t="s">
        <v>107</v>
      </c>
      <c r="C26" s="1" t="s">
        <v>146</v>
      </c>
      <c r="D26" s="1"/>
      <c r="E26" s="2" t="s">
        <v>220</v>
      </c>
      <c r="F26" s="2" t="s">
        <v>324</v>
      </c>
      <c r="G26" s="2" t="s">
        <v>319</v>
      </c>
      <c r="H26" s="3" t="s">
        <v>327</v>
      </c>
      <c r="I26" s="1" t="s">
        <v>24</v>
      </c>
      <c r="J26" s="1">
        <v>65</v>
      </c>
      <c r="K26" s="1"/>
      <c r="L26" s="1"/>
      <c r="M26" s="1">
        <f t="shared" si="6"/>
        <v>65</v>
      </c>
      <c r="N26" s="1">
        <f t="shared" si="7"/>
        <v>5</v>
      </c>
      <c r="O26" s="4" t="s">
        <v>28</v>
      </c>
      <c r="P26" s="1" t="s">
        <v>103</v>
      </c>
      <c r="Q26" s="1">
        <v>86.8</v>
      </c>
      <c r="R26" s="19">
        <f t="shared" si="2"/>
        <v>39</v>
      </c>
      <c r="S26" s="19">
        <f t="shared" si="3"/>
        <v>34.72</v>
      </c>
      <c r="T26" s="19">
        <f t="shared" si="4"/>
        <v>73.72</v>
      </c>
      <c r="U26" s="10">
        <v>2</v>
      </c>
    </row>
    <row r="27" spans="1:21" s="5" customFormat="1" ht="40.5" customHeight="1">
      <c r="A27" s="1">
        <v>24</v>
      </c>
      <c r="B27" s="1" t="s">
        <v>107</v>
      </c>
      <c r="C27" s="1" t="s">
        <v>145</v>
      </c>
      <c r="D27" s="1"/>
      <c r="E27" s="2" t="s">
        <v>222</v>
      </c>
      <c r="F27" s="2" t="s">
        <v>324</v>
      </c>
      <c r="G27" s="2" t="s">
        <v>325</v>
      </c>
      <c r="H27" s="3" t="s">
        <v>326</v>
      </c>
      <c r="I27" s="1" t="s">
        <v>24</v>
      </c>
      <c r="J27" s="1">
        <v>66</v>
      </c>
      <c r="K27" s="1"/>
      <c r="L27" s="1"/>
      <c r="M27" s="1">
        <f t="shared" si="6"/>
        <v>66</v>
      </c>
      <c r="N27" s="1">
        <f t="shared" si="7"/>
        <v>4</v>
      </c>
      <c r="O27" s="4" t="s">
        <v>30</v>
      </c>
      <c r="P27" s="1" t="s">
        <v>103</v>
      </c>
      <c r="Q27" s="1">
        <v>85.2</v>
      </c>
      <c r="R27" s="19">
        <f t="shared" si="2"/>
        <v>39.6</v>
      </c>
      <c r="S27" s="19">
        <f t="shared" si="3"/>
        <v>34.080000000000005</v>
      </c>
      <c r="T27" s="19">
        <f t="shared" si="4"/>
        <v>73.68</v>
      </c>
      <c r="U27" s="10">
        <v>3</v>
      </c>
    </row>
    <row r="28" spans="1:21" s="5" customFormat="1" ht="40.5" customHeight="1">
      <c r="A28" s="1">
        <v>25</v>
      </c>
      <c r="B28" s="1" t="s">
        <v>107</v>
      </c>
      <c r="C28" s="1" t="s">
        <v>143</v>
      </c>
      <c r="D28" s="1"/>
      <c r="E28" s="2" t="s">
        <v>216</v>
      </c>
      <c r="F28" s="2" t="s">
        <v>320</v>
      </c>
      <c r="G28" s="2" t="s">
        <v>319</v>
      </c>
      <c r="H28" s="3" t="s">
        <v>321</v>
      </c>
      <c r="I28" s="1" t="s">
        <v>24</v>
      </c>
      <c r="J28" s="1">
        <v>67.5</v>
      </c>
      <c r="K28" s="1"/>
      <c r="L28" s="1"/>
      <c r="M28" s="1">
        <f t="shared" si="6"/>
        <v>67.5</v>
      </c>
      <c r="N28" s="1">
        <f t="shared" si="7"/>
        <v>2</v>
      </c>
      <c r="O28" s="4" t="s">
        <v>23</v>
      </c>
      <c r="P28" s="1" t="s">
        <v>103</v>
      </c>
      <c r="Q28" s="1">
        <v>82.4</v>
      </c>
      <c r="R28" s="19">
        <f t="shared" si="2"/>
        <v>40.5</v>
      </c>
      <c r="S28" s="19">
        <f t="shared" si="3"/>
        <v>32.96</v>
      </c>
      <c r="T28" s="19">
        <f t="shared" si="4"/>
        <v>73.46000000000001</v>
      </c>
      <c r="U28" s="10">
        <v>4</v>
      </c>
    </row>
    <row r="29" spans="1:21" s="5" customFormat="1" ht="40.5" customHeight="1">
      <c r="A29" s="1">
        <v>26</v>
      </c>
      <c r="B29" s="1" t="s">
        <v>107</v>
      </c>
      <c r="C29" s="1" t="s">
        <v>147</v>
      </c>
      <c r="D29" s="1"/>
      <c r="E29" s="2" t="s">
        <v>218</v>
      </c>
      <c r="F29" s="2" t="s">
        <v>328</v>
      </c>
      <c r="G29" s="2" t="s">
        <v>317</v>
      </c>
      <c r="H29" s="3" t="s">
        <v>329</v>
      </c>
      <c r="I29" s="1" t="s">
        <v>24</v>
      </c>
      <c r="J29" s="1">
        <v>64.5</v>
      </c>
      <c r="K29" s="1"/>
      <c r="L29" s="1"/>
      <c r="M29" s="1">
        <f t="shared" si="6"/>
        <v>64.5</v>
      </c>
      <c r="N29" s="1">
        <f t="shared" si="7"/>
        <v>6</v>
      </c>
      <c r="O29" s="4" t="s">
        <v>26</v>
      </c>
      <c r="P29" s="1" t="s">
        <v>103</v>
      </c>
      <c r="Q29" s="1">
        <v>85</v>
      </c>
      <c r="R29" s="19">
        <f t="shared" si="2"/>
        <v>38.699999999999996</v>
      </c>
      <c r="S29" s="19">
        <f t="shared" si="3"/>
        <v>34</v>
      </c>
      <c r="T29" s="19">
        <f t="shared" si="4"/>
        <v>72.69999999999999</v>
      </c>
      <c r="U29" s="10">
        <v>5</v>
      </c>
    </row>
    <row r="30" spans="1:21" s="5" customFormat="1" ht="40.5" customHeight="1">
      <c r="A30" s="1">
        <v>27</v>
      </c>
      <c r="B30" s="1" t="s">
        <v>107</v>
      </c>
      <c r="C30" s="1" t="s">
        <v>148</v>
      </c>
      <c r="D30" s="1" t="s">
        <v>297</v>
      </c>
      <c r="E30" s="2" t="s">
        <v>219</v>
      </c>
      <c r="F30" s="2" t="s">
        <v>292</v>
      </c>
      <c r="G30" s="2" t="s">
        <v>322</v>
      </c>
      <c r="H30" s="3" t="s">
        <v>332</v>
      </c>
      <c r="I30" s="1" t="s">
        <v>24</v>
      </c>
      <c r="J30" s="1">
        <v>64</v>
      </c>
      <c r="K30" s="1"/>
      <c r="L30" s="1"/>
      <c r="M30" s="1">
        <f t="shared" si="6"/>
        <v>64</v>
      </c>
      <c r="N30" s="1">
        <f t="shared" si="7"/>
        <v>7</v>
      </c>
      <c r="O30" s="4" t="s">
        <v>27</v>
      </c>
      <c r="P30" s="1" t="s">
        <v>103</v>
      </c>
      <c r="Q30" s="1">
        <v>83.8</v>
      </c>
      <c r="R30" s="19">
        <f t="shared" si="2"/>
        <v>38.4</v>
      </c>
      <c r="S30" s="19">
        <f t="shared" si="3"/>
        <v>33.52</v>
      </c>
      <c r="T30" s="19">
        <f t="shared" si="4"/>
        <v>71.92</v>
      </c>
      <c r="U30" s="10">
        <v>6</v>
      </c>
    </row>
    <row r="31" spans="1:21" s="5" customFormat="1" ht="40.5" customHeight="1">
      <c r="A31" s="1">
        <v>28</v>
      </c>
      <c r="B31" s="1" t="s">
        <v>107</v>
      </c>
      <c r="C31" s="1" t="s">
        <v>422</v>
      </c>
      <c r="D31" s="1"/>
      <c r="E31" s="2" t="s">
        <v>224</v>
      </c>
      <c r="F31" s="2" t="s">
        <v>279</v>
      </c>
      <c r="G31" s="2" t="s">
        <v>322</v>
      </c>
      <c r="H31" s="3" t="s">
        <v>334</v>
      </c>
      <c r="I31" s="1" t="s">
        <v>24</v>
      </c>
      <c r="J31" s="1">
        <v>63.5</v>
      </c>
      <c r="K31" s="1"/>
      <c r="L31" s="1"/>
      <c r="M31" s="1">
        <f t="shared" si="6"/>
        <v>63.5</v>
      </c>
      <c r="N31" s="1">
        <f t="shared" si="7"/>
        <v>8</v>
      </c>
      <c r="O31" s="4" t="s">
        <v>32</v>
      </c>
      <c r="P31" s="1" t="s">
        <v>103</v>
      </c>
      <c r="Q31" s="1">
        <v>84.2</v>
      </c>
      <c r="R31" s="19">
        <f t="shared" si="2"/>
        <v>38.1</v>
      </c>
      <c r="S31" s="19">
        <f t="shared" si="3"/>
        <v>33.68</v>
      </c>
      <c r="T31" s="19">
        <f t="shared" si="4"/>
        <v>71.78</v>
      </c>
      <c r="U31" s="10">
        <v>7</v>
      </c>
    </row>
    <row r="32" spans="1:21" s="5" customFormat="1" ht="40.5" customHeight="1">
      <c r="A32" s="1">
        <v>29</v>
      </c>
      <c r="B32" s="1" t="s">
        <v>107</v>
      </c>
      <c r="C32" s="1" t="s">
        <v>144</v>
      </c>
      <c r="D32" s="1"/>
      <c r="E32" s="2" t="s">
        <v>226</v>
      </c>
      <c r="F32" s="2" t="s">
        <v>279</v>
      </c>
      <c r="G32" s="2" t="s">
        <v>322</v>
      </c>
      <c r="H32" s="3" t="s">
        <v>323</v>
      </c>
      <c r="I32" s="1" t="s">
        <v>24</v>
      </c>
      <c r="J32" s="1">
        <v>67.5</v>
      </c>
      <c r="K32" s="1"/>
      <c r="L32" s="1"/>
      <c r="M32" s="1">
        <f t="shared" si="6"/>
        <v>67.5</v>
      </c>
      <c r="N32" s="1">
        <f t="shared" si="7"/>
        <v>2</v>
      </c>
      <c r="O32" s="4" t="s">
        <v>34</v>
      </c>
      <c r="P32" s="1" t="s">
        <v>103</v>
      </c>
      <c r="Q32" s="1">
        <v>77.4</v>
      </c>
      <c r="R32" s="19">
        <f t="shared" si="2"/>
        <v>40.5</v>
      </c>
      <c r="S32" s="19">
        <f t="shared" si="3"/>
        <v>30.960000000000004</v>
      </c>
      <c r="T32" s="19">
        <f t="shared" si="4"/>
        <v>71.46000000000001</v>
      </c>
      <c r="U32" s="10">
        <v>8</v>
      </c>
    </row>
    <row r="33" spans="1:21" s="5" customFormat="1" ht="40.5" customHeight="1">
      <c r="A33" s="1">
        <v>30</v>
      </c>
      <c r="B33" s="1" t="s">
        <v>107</v>
      </c>
      <c r="C33" s="1" t="s">
        <v>151</v>
      </c>
      <c r="D33" s="1"/>
      <c r="E33" s="2" t="s">
        <v>223</v>
      </c>
      <c r="F33" s="2" t="s">
        <v>301</v>
      </c>
      <c r="G33" s="2" t="s">
        <v>322</v>
      </c>
      <c r="H33" s="3" t="s">
        <v>335</v>
      </c>
      <c r="I33" s="1" t="s">
        <v>24</v>
      </c>
      <c r="J33" s="1">
        <v>62</v>
      </c>
      <c r="K33" s="1"/>
      <c r="L33" s="1"/>
      <c r="M33" s="1">
        <f t="shared" si="6"/>
        <v>62</v>
      </c>
      <c r="N33" s="1">
        <f t="shared" si="7"/>
        <v>11</v>
      </c>
      <c r="O33" s="4" t="s">
        <v>31</v>
      </c>
      <c r="P33" s="1" t="s">
        <v>103</v>
      </c>
      <c r="Q33" s="1">
        <v>83.6</v>
      </c>
      <c r="R33" s="19">
        <f t="shared" si="2"/>
        <v>37.199999999999996</v>
      </c>
      <c r="S33" s="19">
        <f t="shared" si="3"/>
        <v>33.44</v>
      </c>
      <c r="T33" s="19">
        <f t="shared" si="4"/>
        <v>70.63999999999999</v>
      </c>
      <c r="U33" s="10">
        <v>9</v>
      </c>
    </row>
    <row r="34" spans="1:21" s="5" customFormat="1" ht="40.5" customHeight="1">
      <c r="A34" s="1">
        <v>31</v>
      </c>
      <c r="B34" s="1" t="s">
        <v>107</v>
      </c>
      <c r="C34" s="1" t="s">
        <v>150</v>
      </c>
      <c r="D34" s="1"/>
      <c r="E34" s="2" t="s">
        <v>225</v>
      </c>
      <c r="F34" s="2" t="s">
        <v>292</v>
      </c>
      <c r="G34" s="2" t="s">
        <v>322</v>
      </c>
      <c r="H34" s="3"/>
      <c r="I34" s="1" t="s">
        <v>24</v>
      </c>
      <c r="J34" s="1">
        <v>63.5</v>
      </c>
      <c r="K34" s="1"/>
      <c r="L34" s="1"/>
      <c r="M34" s="1">
        <f t="shared" si="6"/>
        <v>63.5</v>
      </c>
      <c r="N34" s="1">
        <f t="shared" si="7"/>
        <v>8</v>
      </c>
      <c r="O34" s="4" t="s">
        <v>33</v>
      </c>
      <c r="P34" s="1" t="s">
        <v>103</v>
      </c>
      <c r="Q34" s="1">
        <v>81.2</v>
      </c>
      <c r="R34" s="19">
        <f t="shared" si="2"/>
        <v>38.1</v>
      </c>
      <c r="S34" s="19">
        <f t="shared" si="3"/>
        <v>32.480000000000004</v>
      </c>
      <c r="T34" s="19">
        <f t="shared" si="4"/>
        <v>70.58000000000001</v>
      </c>
      <c r="U34" s="10">
        <v>10</v>
      </c>
    </row>
    <row r="35" spans="1:21" s="5" customFormat="1" ht="40.5" customHeight="1">
      <c r="A35" s="1">
        <v>32</v>
      </c>
      <c r="B35" s="1" t="s">
        <v>107</v>
      </c>
      <c r="C35" s="1" t="s">
        <v>149</v>
      </c>
      <c r="D35" s="1"/>
      <c r="E35" s="2" t="s">
        <v>217</v>
      </c>
      <c r="F35" s="2" t="s">
        <v>330</v>
      </c>
      <c r="G35" s="2" t="s">
        <v>319</v>
      </c>
      <c r="H35" s="3" t="s">
        <v>333</v>
      </c>
      <c r="I35" s="1" t="s">
        <v>24</v>
      </c>
      <c r="J35" s="1">
        <v>63.5</v>
      </c>
      <c r="K35" s="1"/>
      <c r="L35" s="1"/>
      <c r="M35" s="1">
        <f t="shared" si="6"/>
        <v>63.5</v>
      </c>
      <c r="N35" s="1">
        <f t="shared" si="7"/>
        <v>8</v>
      </c>
      <c r="O35" s="4" t="s">
        <v>25</v>
      </c>
      <c r="P35" s="1" t="s">
        <v>103</v>
      </c>
      <c r="Q35" s="1">
        <v>80.2</v>
      </c>
      <c r="R35" s="19">
        <f t="shared" si="2"/>
        <v>38.1</v>
      </c>
      <c r="S35" s="19">
        <f t="shared" si="3"/>
        <v>32.080000000000005</v>
      </c>
      <c r="T35" s="19">
        <f t="shared" si="4"/>
        <v>70.18</v>
      </c>
      <c r="U35" s="10">
        <v>11</v>
      </c>
    </row>
    <row r="36" spans="1:21" s="5" customFormat="1" ht="40.5" customHeight="1">
      <c r="A36" s="1">
        <v>33</v>
      </c>
      <c r="B36" s="1" t="s">
        <v>107</v>
      </c>
      <c r="C36" s="1" t="s">
        <v>152</v>
      </c>
      <c r="D36" s="1"/>
      <c r="E36" s="2" t="s">
        <v>227</v>
      </c>
      <c r="F36" s="2" t="s">
        <v>331</v>
      </c>
      <c r="G36" s="2" t="s">
        <v>319</v>
      </c>
      <c r="H36" s="3" t="s">
        <v>336</v>
      </c>
      <c r="I36" s="1" t="s">
        <v>24</v>
      </c>
      <c r="J36" s="1">
        <v>61.5</v>
      </c>
      <c r="K36" s="1"/>
      <c r="L36" s="1"/>
      <c r="M36" s="1">
        <f t="shared" si="6"/>
        <v>61.5</v>
      </c>
      <c r="N36" s="1">
        <f t="shared" si="7"/>
        <v>12</v>
      </c>
      <c r="O36" s="4" t="s">
        <v>35</v>
      </c>
      <c r="P36" s="1" t="s">
        <v>103</v>
      </c>
      <c r="Q36" s="1">
        <v>81.8</v>
      </c>
      <c r="R36" s="19">
        <f aca="true" t="shared" si="8" ref="R36:R67">M36*0.6</f>
        <v>36.9</v>
      </c>
      <c r="S36" s="19">
        <f aca="true" t="shared" si="9" ref="S36:S67">Q36*0.4</f>
        <v>32.72</v>
      </c>
      <c r="T36" s="19">
        <f aca="true" t="shared" si="10" ref="T36:T67">R36+S36</f>
        <v>69.62</v>
      </c>
      <c r="U36" s="10">
        <v>12</v>
      </c>
    </row>
    <row r="37" spans="1:21" s="5" customFormat="1" ht="40.5" customHeight="1">
      <c r="A37" s="28">
        <v>34</v>
      </c>
      <c r="B37" s="1" t="s">
        <v>108</v>
      </c>
      <c r="C37" s="1" t="s">
        <v>153</v>
      </c>
      <c r="D37" s="1"/>
      <c r="E37" s="2" t="s">
        <v>229</v>
      </c>
      <c r="F37" s="2" t="s">
        <v>279</v>
      </c>
      <c r="G37" s="2" t="s">
        <v>338</v>
      </c>
      <c r="H37" s="3" t="s">
        <v>339</v>
      </c>
      <c r="I37" s="1" t="s">
        <v>37</v>
      </c>
      <c r="J37" s="1">
        <v>61</v>
      </c>
      <c r="K37" s="1"/>
      <c r="L37" s="1"/>
      <c r="M37" s="1">
        <f t="shared" si="6"/>
        <v>61</v>
      </c>
      <c r="N37" s="1">
        <f>RANK(M37,$M$37:$M$41)</f>
        <v>1</v>
      </c>
      <c r="O37" s="4" t="s">
        <v>38</v>
      </c>
      <c r="P37" s="1" t="s">
        <v>103</v>
      </c>
      <c r="Q37" s="1">
        <v>83.2</v>
      </c>
      <c r="R37" s="19">
        <f t="shared" si="8"/>
        <v>36.6</v>
      </c>
      <c r="S37" s="19">
        <f t="shared" si="9"/>
        <v>33.28</v>
      </c>
      <c r="T37" s="19">
        <f t="shared" si="10"/>
        <v>69.88</v>
      </c>
      <c r="U37" s="1">
        <v>1</v>
      </c>
    </row>
    <row r="38" spans="1:21" s="5" customFormat="1" ht="40.5" customHeight="1">
      <c r="A38" s="28">
        <v>35</v>
      </c>
      <c r="B38" s="1" t="s">
        <v>108</v>
      </c>
      <c r="C38" s="1" t="s">
        <v>154</v>
      </c>
      <c r="D38" s="1"/>
      <c r="E38" s="2" t="s">
        <v>230</v>
      </c>
      <c r="F38" s="2" t="s">
        <v>279</v>
      </c>
      <c r="G38" s="2" t="s">
        <v>338</v>
      </c>
      <c r="H38" s="3" t="s">
        <v>340</v>
      </c>
      <c r="I38" s="1" t="s">
        <v>37</v>
      </c>
      <c r="J38" s="1">
        <v>59</v>
      </c>
      <c r="K38" s="1"/>
      <c r="L38" s="1"/>
      <c r="M38" s="1">
        <f t="shared" si="6"/>
        <v>59</v>
      </c>
      <c r="N38" s="1">
        <f>RANK(M38,$M$37:$M$41)</f>
        <v>2</v>
      </c>
      <c r="O38" s="4" t="s">
        <v>39</v>
      </c>
      <c r="P38" s="1" t="s">
        <v>103</v>
      </c>
      <c r="Q38" s="1">
        <v>85.6</v>
      </c>
      <c r="R38" s="19">
        <f t="shared" si="8"/>
        <v>35.4</v>
      </c>
      <c r="S38" s="19">
        <f t="shared" si="9"/>
        <v>34.24</v>
      </c>
      <c r="T38" s="19">
        <f t="shared" si="10"/>
        <v>69.64</v>
      </c>
      <c r="U38" s="1">
        <v>2</v>
      </c>
    </row>
    <row r="39" spans="1:21" s="5" customFormat="1" ht="40.5" customHeight="1">
      <c r="A39" s="28">
        <v>36</v>
      </c>
      <c r="B39" s="1" t="s">
        <v>108</v>
      </c>
      <c r="C39" s="1" t="s">
        <v>155</v>
      </c>
      <c r="D39" s="1"/>
      <c r="E39" s="2" t="s">
        <v>228</v>
      </c>
      <c r="F39" s="2" t="s">
        <v>279</v>
      </c>
      <c r="G39" s="2" t="s">
        <v>338</v>
      </c>
      <c r="H39" s="3" t="s">
        <v>346</v>
      </c>
      <c r="I39" s="1" t="s">
        <v>37</v>
      </c>
      <c r="J39" s="1">
        <v>53.5</v>
      </c>
      <c r="K39" s="1"/>
      <c r="L39" s="1"/>
      <c r="M39" s="1">
        <f t="shared" si="6"/>
        <v>53.5</v>
      </c>
      <c r="N39" s="1">
        <f>RANK(M39,$M$37:$M$41)</f>
        <v>3</v>
      </c>
      <c r="O39" s="4" t="s">
        <v>36</v>
      </c>
      <c r="P39" s="1" t="s">
        <v>103</v>
      </c>
      <c r="Q39" s="1">
        <v>78.2</v>
      </c>
      <c r="R39" s="19">
        <f t="shared" si="8"/>
        <v>32.1</v>
      </c>
      <c r="S39" s="19">
        <f t="shared" si="9"/>
        <v>31.28</v>
      </c>
      <c r="T39" s="19">
        <f t="shared" si="10"/>
        <v>63.38</v>
      </c>
      <c r="U39" s="1">
        <v>3</v>
      </c>
    </row>
    <row r="40" spans="1:21" s="5" customFormat="1" ht="40.5" customHeight="1">
      <c r="A40" s="28">
        <v>37</v>
      </c>
      <c r="B40" s="1" t="s">
        <v>108</v>
      </c>
      <c r="C40" s="1" t="s">
        <v>157</v>
      </c>
      <c r="D40" s="1"/>
      <c r="E40" s="2" t="s">
        <v>232</v>
      </c>
      <c r="F40" s="2" t="s">
        <v>342</v>
      </c>
      <c r="G40" s="2" t="s">
        <v>344</v>
      </c>
      <c r="H40" s="3" t="s">
        <v>348</v>
      </c>
      <c r="I40" s="1" t="s">
        <v>37</v>
      </c>
      <c r="J40" s="1">
        <v>43.5</v>
      </c>
      <c r="K40" s="1"/>
      <c r="L40" s="1"/>
      <c r="M40" s="1">
        <f t="shared" si="6"/>
        <v>43.5</v>
      </c>
      <c r="N40" s="1">
        <f>RANK(M40,$M$37:$M$41)</f>
        <v>4</v>
      </c>
      <c r="O40" s="4" t="s">
        <v>41</v>
      </c>
      <c r="P40" s="1" t="s">
        <v>103</v>
      </c>
      <c r="Q40" s="1">
        <v>86.2</v>
      </c>
      <c r="R40" s="19">
        <f t="shared" si="8"/>
        <v>26.099999999999998</v>
      </c>
      <c r="S40" s="19">
        <f t="shared" si="9"/>
        <v>34.480000000000004</v>
      </c>
      <c r="T40" s="19">
        <f t="shared" si="10"/>
        <v>60.58</v>
      </c>
      <c r="U40" s="1">
        <v>4</v>
      </c>
    </row>
    <row r="41" spans="1:21" s="5" customFormat="1" ht="40.5" customHeight="1">
      <c r="A41" s="28">
        <v>38</v>
      </c>
      <c r="B41" s="1" t="s">
        <v>108</v>
      </c>
      <c r="C41" s="1" t="s">
        <v>156</v>
      </c>
      <c r="D41" s="1"/>
      <c r="E41" s="2" t="s">
        <v>231</v>
      </c>
      <c r="F41" s="2" t="s">
        <v>341</v>
      </c>
      <c r="G41" s="2" t="s">
        <v>338</v>
      </c>
      <c r="H41" s="3" t="s">
        <v>347</v>
      </c>
      <c r="I41" s="1" t="s">
        <v>37</v>
      </c>
      <c r="J41" s="1">
        <v>43.5</v>
      </c>
      <c r="K41" s="1"/>
      <c r="L41" s="1"/>
      <c r="M41" s="1">
        <f t="shared" si="6"/>
        <v>43.5</v>
      </c>
      <c r="N41" s="1">
        <f>RANK(M41,$M$37:$M$41)</f>
        <v>4</v>
      </c>
      <c r="O41" s="4" t="s">
        <v>40</v>
      </c>
      <c r="P41" s="1" t="s">
        <v>103</v>
      </c>
      <c r="Q41" s="1">
        <v>80.2</v>
      </c>
      <c r="R41" s="19">
        <f t="shared" si="8"/>
        <v>26.099999999999998</v>
      </c>
      <c r="S41" s="19">
        <f t="shared" si="9"/>
        <v>32.080000000000005</v>
      </c>
      <c r="T41" s="19">
        <f t="shared" si="10"/>
        <v>58.18000000000001</v>
      </c>
      <c r="U41" s="1">
        <v>5</v>
      </c>
    </row>
    <row r="42" spans="1:21" s="5" customFormat="1" ht="40.5" customHeight="1">
      <c r="A42" s="28">
        <v>39</v>
      </c>
      <c r="B42" s="1" t="s">
        <v>109</v>
      </c>
      <c r="C42" s="1" t="s">
        <v>158</v>
      </c>
      <c r="D42" s="1"/>
      <c r="E42" s="2" t="s">
        <v>234</v>
      </c>
      <c r="F42" s="2" t="s">
        <v>343</v>
      </c>
      <c r="G42" s="2" t="s">
        <v>345</v>
      </c>
      <c r="H42" s="3" t="s">
        <v>349</v>
      </c>
      <c r="I42" s="1" t="s">
        <v>43</v>
      </c>
      <c r="J42" s="1">
        <v>76.5</v>
      </c>
      <c r="K42" s="1"/>
      <c r="L42" s="1"/>
      <c r="M42" s="1">
        <f t="shared" si="6"/>
        <v>76.5</v>
      </c>
      <c r="N42" s="1">
        <f>RANK(M42,$M$42:$M$46)</f>
        <v>1</v>
      </c>
      <c r="O42" s="4" t="s">
        <v>44</v>
      </c>
      <c r="P42" s="1" t="s">
        <v>103</v>
      </c>
      <c r="Q42" s="1">
        <v>75.8</v>
      </c>
      <c r="R42" s="19">
        <f t="shared" si="8"/>
        <v>45.9</v>
      </c>
      <c r="S42" s="19">
        <f t="shared" si="9"/>
        <v>30.32</v>
      </c>
      <c r="T42" s="19">
        <f t="shared" si="10"/>
        <v>76.22</v>
      </c>
      <c r="U42" s="1">
        <v>1</v>
      </c>
    </row>
    <row r="43" spans="1:21" s="5" customFormat="1" ht="40.5" customHeight="1">
      <c r="A43" s="28">
        <v>40</v>
      </c>
      <c r="B43" s="1" t="s">
        <v>109</v>
      </c>
      <c r="C43" s="1" t="s">
        <v>159</v>
      </c>
      <c r="D43" s="1"/>
      <c r="E43" s="2" t="s">
        <v>233</v>
      </c>
      <c r="F43" s="2" t="s">
        <v>320</v>
      </c>
      <c r="G43" s="2" t="s">
        <v>352</v>
      </c>
      <c r="H43" s="3" t="s">
        <v>353</v>
      </c>
      <c r="I43" s="1" t="s">
        <v>43</v>
      </c>
      <c r="J43" s="1">
        <v>62.5</v>
      </c>
      <c r="K43" s="1"/>
      <c r="L43" s="1"/>
      <c r="M43" s="1">
        <f t="shared" si="6"/>
        <v>62.5</v>
      </c>
      <c r="N43" s="1">
        <f>RANK(M43,$M$42:$M$46)</f>
        <v>2</v>
      </c>
      <c r="O43" s="4" t="s">
        <v>42</v>
      </c>
      <c r="P43" s="1" t="s">
        <v>103</v>
      </c>
      <c r="Q43" s="1">
        <v>82.6</v>
      </c>
      <c r="R43" s="19">
        <f t="shared" si="8"/>
        <v>37.5</v>
      </c>
      <c r="S43" s="19">
        <f t="shared" si="9"/>
        <v>33.04</v>
      </c>
      <c r="T43" s="19">
        <f t="shared" si="10"/>
        <v>70.53999999999999</v>
      </c>
      <c r="U43" s="1">
        <v>2</v>
      </c>
    </row>
    <row r="44" spans="1:21" s="5" customFormat="1" ht="40.5" customHeight="1">
      <c r="A44" s="28">
        <v>41</v>
      </c>
      <c r="B44" s="1" t="s">
        <v>109</v>
      </c>
      <c r="C44" s="1" t="s">
        <v>160</v>
      </c>
      <c r="D44" s="1"/>
      <c r="E44" s="2" t="s">
        <v>236</v>
      </c>
      <c r="F44" s="2" t="s">
        <v>312</v>
      </c>
      <c r="G44" s="2" t="s">
        <v>352</v>
      </c>
      <c r="H44" s="3"/>
      <c r="I44" s="1" t="s">
        <v>43</v>
      </c>
      <c r="J44" s="1">
        <v>56</v>
      </c>
      <c r="K44" s="1"/>
      <c r="L44" s="1">
        <v>1</v>
      </c>
      <c r="M44" s="1">
        <f t="shared" si="6"/>
        <v>57</v>
      </c>
      <c r="N44" s="1">
        <f>RANK(M44,$M$42:$M$46)</f>
        <v>3</v>
      </c>
      <c r="O44" s="4" t="s">
        <v>46</v>
      </c>
      <c r="P44" s="1" t="s">
        <v>103</v>
      </c>
      <c r="Q44" s="1">
        <v>84.4</v>
      </c>
      <c r="R44" s="19">
        <f t="shared" si="8"/>
        <v>34.199999999999996</v>
      </c>
      <c r="S44" s="19">
        <f t="shared" si="9"/>
        <v>33.760000000000005</v>
      </c>
      <c r="T44" s="19">
        <f t="shared" si="10"/>
        <v>67.96000000000001</v>
      </c>
      <c r="U44" s="1">
        <v>3</v>
      </c>
    </row>
    <row r="45" spans="1:21" s="5" customFormat="1" ht="40.5" customHeight="1">
      <c r="A45" s="28">
        <v>42</v>
      </c>
      <c r="B45" s="1" t="s">
        <v>109</v>
      </c>
      <c r="C45" s="1" t="s">
        <v>162</v>
      </c>
      <c r="D45" s="1"/>
      <c r="E45" s="2" t="s">
        <v>237</v>
      </c>
      <c r="F45" s="2" t="s">
        <v>351</v>
      </c>
      <c r="G45" s="2" t="s">
        <v>345</v>
      </c>
      <c r="H45" s="3" t="s">
        <v>355</v>
      </c>
      <c r="I45" s="1" t="s">
        <v>43</v>
      </c>
      <c r="J45" s="1">
        <v>52</v>
      </c>
      <c r="K45" s="1"/>
      <c r="L45" s="1"/>
      <c r="M45" s="1">
        <f t="shared" si="6"/>
        <v>52</v>
      </c>
      <c r="N45" s="1">
        <f>RANK(M45,$M$42:$M$46)</f>
        <v>5</v>
      </c>
      <c r="O45" s="4" t="s">
        <v>47</v>
      </c>
      <c r="P45" s="1" t="s">
        <v>103</v>
      </c>
      <c r="Q45" s="1">
        <v>87.6</v>
      </c>
      <c r="R45" s="19">
        <f t="shared" si="8"/>
        <v>31.2</v>
      </c>
      <c r="S45" s="19">
        <f t="shared" si="9"/>
        <v>35.04</v>
      </c>
      <c r="T45" s="19">
        <f t="shared" si="10"/>
        <v>66.24</v>
      </c>
      <c r="U45" s="1">
        <v>4</v>
      </c>
    </row>
    <row r="46" spans="1:21" s="5" customFormat="1" ht="40.5" customHeight="1">
      <c r="A46" s="1">
        <v>43</v>
      </c>
      <c r="B46" s="1" t="s">
        <v>109</v>
      </c>
      <c r="C46" s="1" t="s">
        <v>161</v>
      </c>
      <c r="D46" s="1"/>
      <c r="E46" s="2" t="s">
        <v>235</v>
      </c>
      <c r="F46" s="2" t="s">
        <v>350</v>
      </c>
      <c r="G46" s="2" t="s">
        <v>345</v>
      </c>
      <c r="H46" s="3" t="s">
        <v>354</v>
      </c>
      <c r="I46" s="1" t="s">
        <v>43</v>
      </c>
      <c r="J46" s="1">
        <v>53.5</v>
      </c>
      <c r="K46" s="1"/>
      <c r="L46" s="1"/>
      <c r="M46" s="1">
        <f t="shared" si="6"/>
        <v>53.5</v>
      </c>
      <c r="N46" s="1">
        <f>RANK(M46,$M$42:$M$46)</f>
        <v>4</v>
      </c>
      <c r="O46" s="4" t="s">
        <v>45</v>
      </c>
      <c r="P46" s="1" t="s">
        <v>103</v>
      </c>
      <c r="Q46" s="1">
        <v>67</v>
      </c>
      <c r="R46" s="19">
        <f t="shared" si="8"/>
        <v>32.1</v>
      </c>
      <c r="S46" s="19">
        <f t="shared" si="9"/>
        <v>26.8</v>
      </c>
      <c r="T46" s="19">
        <f t="shared" si="10"/>
        <v>58.900000000000006</v>
      </c>
      <c r="U46" s="1">
        <v>6</v>
      </c>
    </row>
    <row r="47" spans="1:21" s="5" customFormat="1" ht="40.5" customHeight="1">
      <c r="A47" s="1">
        <v>44</v>
      </c>
      <c r="B47" s="1" t="s">
        <v>110</v>
      </c>
      <c r="C47" s="1" t="s">
        <v>163</v>
      </c>
      <c r="D47" s="1"/>
      <c r="E47" s="2" t="s">
        <v>238</v>
      </c>
      <c r="F47" s="2" t="s">
        <v>337</v>
      </c>
      <c r="G47" s="2" t="s">
        <v>357</v>
      </c>
      <c r="H47" s="3" t="s">
        <v>358</v>
      </c>
      <c r="I47" s="1" t="s">
        <v>48</v>
      </c>
      <c r="J47" s="1">
        <v>49</v>
      </c>
      <c r="K47" s="8"/>
      <c r="L47" s="1"/>
      <c r="M47" s="1">
        <f t="shared" si="6"/>
        <v>49</v>
      </c>
      <c r="N47" s="1">
        <f>RANK(M47,$M$47:$M$47)</f>
        <v>1</v>
      </c>
      <c r="O47" s="4" t="s">
        <v>49</v>
      </c>
      <c r="P47" s="1" t="s">
        <v>103</v>
      </c>
      <c r="Q47" s="1">
        <v>85.4</v>
      </c>
      <c r="R47" s="19">
        <f t="shared" si="8"/>
        <v>29.4</v>
      </c>
      <c r="S47" s="19">
        <f t="shared" si="9"/>
        <v>34.160000000000004</v>
      </c>
      <c r="T47" s="19">
        <f t="shared" si="10"/>
        <v>63.56</v>
      </c>
      <c r="U47" s="1">
        <v>2</v>
      </c>
    </row>
    <row r="48" spans="1:21" s="5" customFormat="1" ht="40.5" customHeight="1">
      <c r="A48" s="1">
        <v>45</v>
      </c>
      <c r="B48" s="1" t="s">
        <v>111</v>
      </c>
      <c r="C48" s="1" t="s">
        <v>164</v>
      </c>
      <c r="D48" s="1"/>
      <c r="E48" s="2" t="s">
        <v>239</v>
      </c>
      <c r="F48" s="2" t="s">
        <v>359</v>
      </c>
      <c r="G48" s="2" t="s">
        <v>361</v>
      </c>
      <c r="H48" s="3" t="s">
        <v>363</v>
      </c>
      <c r="I48" s="1" t="s">
        <v>50</v>
      </c>
      <c r="J48" s="1">
        <v>67.5</v>
      </c>
      <c r="K48" s="8"/>
      <c r="L48" s="1"/>
      <c r="M48" s="1">
        <f t="shared" si="6"/>
        <v>67.5</v>
      </c>
      <c r="N48" s="1">
        <f>RANK(M48,$M$48:$M$52)</f>
        <v>1</v>
      </c>
      <c r="O48" s="4" t="s">
        <v>51</v>
      </c>
      <c r="P48" s="1" t="s">
        <v>103</v>
      </c>
      <c r="Q48" s="1">
        <v>86.4</v>
      </c>
      <c r="R48" s="19">
        <f t="shared" si="8"/>
        <v>40.5</v>
      </c>
      <c r="S48" s="19">
        <f t="shared" si="9"/>
        <v>34.56</v>
      </c>
      <c r="T48" s="19">
        <f t="shared" si="10"/>
        <v>75.06</v>
      </c>
      <c r="U48" s="1">
        <v>1</v>
      </c>
    </row>
    <row r="49" spans="1:21" s="5" customFormat="1" ht="40.5" customHeight="1">
      <c r="A49" s="1">
        <v>46</v>
      </c>
      <c r="B49" s="1" t="s">
        <v>111</v>
      </c>
      <c r="C49" s="1" t="s">
        <v>165</v>
      </c>
      <c r="D49" s="1"/>
      <c r="E49" s="2" t="s">
        <v>243</v>
      </c>
      <c r="F49" s="2" t="s">
        <v>337</v>
      </c>
      <c r="G49" s="2" t="s">
        <v>362</v>
      </c>
      <c r="H49" s="3" t="s">
        <v>364</v>
      </c>
      <c r="I49" s="1" t="s">
        <v>50</v>
      </c>
      <c r="J49" s="1">
        <v>66</v>
      </c>
      <c r="K49" s="8"/>
      <c r="L49" s="1"/>
      <c r="M49" s="1">
        <f t="shared" si="6"/>
        <v>66</v>
      </c>
      <c r="N49" s="1">
        <f>RANK(M49,$M$48:$M$52)</f>
        <v>2</v>
      </c>
      <c r="O49" s="4" t="s">
        <v>55</v>
      </c>
      <c r="P49" s="1" t="s">
        <v>103</v>
      </c>
      <c r="Q49" s="1">
        <v>78.6</v>
      </c>
      <c r="R49" s="19">
        <f t="shared" si="8"/>
        <v>39.6</v>
      </c>
      <c r="S49" s="19">
        <f t="shared" si="9"/>
        <v>31.439999999999998</v>
      </c>
      <c r="T49" s="19">
        <f t="shared" si="10"/>
        <v>71.03999999999999</v>
      </c>
      <c r="U49" s="1">
        <v>2</v>
      </c>
    </row>
    <row r="50" spans="1:21" s="5" customFormat="1" ht="40.5" customHeight="1">
      <c r="A50" s="1">
        <v>47</v>
      </c>
      <c r="B50" s="1" t="s">
        <v>111</v>
      </c>
      <c r="C50" s="1" t="s">
        <v>166</v>
      </c>
      <c r="D50" s="1"/>
      <c r="E50" s="2" t="s">
        <v>240</v>
      </c>
      <c r="F50" s="2" t="s">
        <v>392</v>
      </c>
      <c r="G50" s="2" t="s">
        <v>361</v>
      </c>
      <c r="H50" s="3" t="s">
        <v>366</v>
      </c>
      <c r="I50" s="1" t="s">
        <v>50</v>
      </c>
      <c r="J50" s="1">
        <v>57</v>
      </c>
      <c r="K50" s="8"/>
      <c r="L50" s="1"/>
      <c r="M50" s="1">
        <f t="shared" si="6"/>
        <v>57</v>
      </c>
      <c r="N50" s="1">
        <f>RANK(M50,$M$48:$M$52)</f>
        <v>4</v>
      </c>
      <c r="O50" s="4" t="s">
        <v>52</v>
      </c>
      <c r="P50" s="1" t="s">
        <v>103</v>
      </c>
      <c r="Q50" s="1">
        <v>85.8</v>
      </c>
      <c r="R50" s="19">
        <f t="shared" si="8"/>
        <v>34.199999999999996</v>
      </c>
      <c r="S50" s="19">
        <f t="shared" si="9"/>
        <v>34.32</v>
      </c>
      <c r="T50" s="19">
        <f t="shared" si="10"/>
        <v>68.52</v>
      </c>
      <c r="U50" s="1">
        <v>3</v>
      </c>
    </row>
    <row r="51" spans="1:21" s="5" customFormat="1" ht="40.5" customHeight="1">
      <c r="A51" s="1">
        <v>48</v>
      </c>
      <c r="B51" s="1" t="s">
        <v>111</v>
      </c>
      <c r="C51" s="1" t="s">
        <v>167</v>
      </c>
      <c r="D51" s="1"/>
      <c r="E51" s="2" t="s">
        <v>241</v>
      </c>
      <c r="F51" s="2" t="s">
        <v>392</v>
      </c>
      <c r="G51" s="2" t="s">
        <v>361</v>
      </c>
      <c r="H51" s="3" t="s">
        <v>367</v>
      </c>
      <c r="I51" s="1" t="s">
        <v>50</v>
      </c>
      <c r="J51" s="1">
        <v>55.5</v>
      </c>
      <c r="K51" s="8"/>
      <c r="L51" s="1"/>
      <c r="M51" s="1">
        <f t="shared" si="6"/>
        <v>55.5</v>
      </c>
      <c r="N51" s="1">
        <f>RANK(M51,$M$48:$M$52)</f>
        <v>5</v>
      </c>
      <c r="O51" s="4" t="s">
        <v>53</v>
      </c>
      <c r="P51" s="1" t="s">
        <v>103</v>
      </c>
      <c r="Q51" s="1">
        <v>81.4</v>
      </c>
      <c r="R51" s="19">
        <f t="shared" si="8"/>
        <v>33.3</v>
      </c>
      <c r="S51" s="19">
        <f t="shared" si="9"/>
        <v>32.56</v>
      </c>
      <c r="T51" s="19">
        <f t="shared" si="10"/>
        <v>65.86</v>
      </c>
      <c r="U51" s="1">
        <v>4</v>
      </c>
    </row>
    <row r="52" spans="1:21" s="5" customFormat="1" ht="40.5" customHeight="1">
      <c r="A52" s="1">
        <v>49</v>
      </c>
      <c r="B52" s="1" t="s">
        <v>111</v>
      </c>
      <c r="C52" s="1" t="s">
        <v>423</v>
      </c>
      <c r="D52" s="1"/>
      <c r="E52" s="2" t="s">
        <v>242</v>
      </c>
      <c r="F52" s="2" t="s">
        <v>360</v>
      </c>
      <c r="G52" s="2" t="s">
        <v>362</v>
      </c>
      <c r="H52" s="3" t="s">
        <v>365</v>
      </c>
      <c r="I52" s="1" t="s">
        <v>50</v>
      </c>
      <c r="J52" s="1">
        <v>57.5</v>
      </c>
      <c r="K52" s="8"/>
      <c r="L52" s="1"/>
      <c r="M52" s="1">
        <f t="shared" si="6"/>
        <v>57.5</v>
      </c>
      <c r="N52" s="1">
        <f>RANK(M52,$M$48:$M$52)</f>
        <v>3</v>
      </c>
      <c r="O52" s="4" t="s">
        <v>54</v>
      </c>
      <c r="P52" s="1" t="s">
        <v>103</v>
      </c>
      <c r="Q52" s="1">
        <v>72.6</v>
      </c>
      <c r="R52" s="19">
        <f t="shared" si="8"/>
        <v>34.5</v>
      </c>
      <c r="S52" s="19">
        <f t="shared" si="9"/>
        <v>29.04</v>
      </c>
      <c r="T52" s="19">
        <f t="shared" si="10"/>
        <v>63.54</v>
      </c>
      <c r="U52" s="1">
        <v>5</v>
      </c>
    </row>
    <row r="53" spans="1:21" s="5" customFormat="1" ht="40.5" customHeight="1">
      <c r="A53" s="1">
        <v>50</v>
      </c>
      <c r="B53" s="1" t="s">
        <v>112</v>
      </c>
      <c r="C53" s="1" t="s">
        <v>168</v>
      </c>
      <c r="D53" s="1"/>
      <c r="E53" s="2" t="s">
        <v>248</v>
      </c>
      <c r="F53" s="2" t="s">
        <v>368</v>
      </c>
      <c r="G53" s="2" t="s">
        <v>369</v>
      </c>
      <c r="H53" s="3" t="s">
        <v>370</v>
      </c>
      <c r="I53" s="1" t="s">
        <v>57</v>
      </c>
      <c r="J53" s="1">
        <v>68</v>
      </c>
      <c r="K53" s="8"/>
      <c r="L53" s="1"/>
      <c r="M53" s="1">
        <f aca="true" t="shared" si="11" ref="M53:M81">J53+L53</f>
        <v>68</v>
      </c>
      <c r="N53" s="1">
        <f>RANK(M53,$M$53:$M$57)</f>
        <v>1</v>
      </c>
      <c r="O53" s="4" t="s">
        <v>61</v>
      </c>
      <c r="P53" s="1" t="s">
        <v>103</v>
      </c>
      <c r="Q53" s="1">
        <v>81.6</v>
      </c>
      <c r="R53" s="19">
        <f t="shared" si="8"/>
        <v>40.8</v>
      </c>
      <c r="S53" s="19">
        <f t="shared" si="9"/>
        <v>32.64</v>
      </c>
      <c r="T53" s="19">
        <f t="shared" si="10"/>
        <v>73.44</v>
      </c>
      <c r="U53" s="1">
        <v>1</v>
      </c>
    </row>
    <row r="54" spans="1:21" s="5" customFormat="1" ht="40.5" customHeight="1">
      <c r="A54" s="1">
        <v>51</v>
      </c>
      <c r="B54" s="1" t="s">
        <v>112</v>
      </c>
      <c r="C54" s="1" t="s">
        <v>169</v>
      </c>
      <c r="D54" s="1"/>
      <c r="E54" s="2" t="s">
        <v>247</v>
      </c>
      <c r="F54" s="2" t="s">
        <v>343</v>
      </c>
      <c r="G54" s="2" t="s">
        <v>369</v>
      </c>
      <c r="H54" s="3" t="s">
        <v>371</v>
      </c>
      <c r="I54" s="1" t="s">
        <v>57</v>
      </c>
      <c r="J54" s="1">
        <v>58</v>
      </c>
      <c r="K54" s="8"/>
      <c r="L54" s="1">
        <v>1</v>
      </c>
      <c r="M54" s="1">
        <f t="shared" si="11"/>
        <v>59</v>
      </c>
      <c r="N54" s="1">
        <f>RANK(M54,$M$53:$M$57)</f>
        <v>2</v>
      </c>
      <c r="O54" s="4" t="s">
        <v>60</v>
      </c>
      <c r="P54" s="1" t="s">
        <v>103</v>
      </c>
      <c r="Q54" s="1">
        <v>87.6</v>
      </c>
      <c r="R54" s="19">
        <f t="shared" si="8"/>
        <v>35.4</v>
      </c>
      <c r="S54" s="19">
        <f t="shared" si="9"/>
        <v>35.04</v>
      </c>
      <c r="T54" s="19">
        <f t="shared" si="10"/>
        <v>70.44</v>
      </c>
      <c r="U54" s="1">
        <v>2</v>
      </c>
    </row>
    <row r="55" spans="1:21" s="5" customFormat="1" ht="40.5" customHeight="1">
      <c r="A55" s="1">
        <v>52</v>
      </c>
      <c r="B55" s="1" t="s">
        <v>112</v>
      </c>
      <c r="C55" s="1" t="s">
        <v>170</v>
      </c>
      <c r="D55" s="1"/>
      <c r="E55" s="2" t="s">
        <v>246</v>
      </c>
      <c r="F55" s="2" t="s">
        <v>284</v>
      </c>
      <c r="G55" s="2" t="s">
        <v>372</v>
      </c>
      <c r="H55" s="3" t="s">
        <v>374</v>
      </c>
      <c r="I55" s="1" t="s">
        <v>57</v>
      </c>
      <c r="J55" s="1">
        <v>57</v>
      </c>
      <c r="K55" s="8"/>
      <c r="L55" s="1">
        <v>1</v>
      </c>
      <c r="M55" s="1">
        <f t="shared" si="11"/>
        <v>58</v>
      </c>
      <c r="N55" s="1">
        <f>RANK(M55,$M$53:$M$57)</f>
        <v>3</v>
      </c>
      <c r="O55" s="4" t="s">
        <v>59</v>
      </c>
      <c r="P55" s="1" t="s">
        <v>103</v>
      </c>
      <c r="Q55" s="1">
        <v>83</v>
      </c>
      <c r="R55" s="19">
        <f t="shared" si="8"/>
        <v>34.8</v>
      </c>
      <c r="S55" s="19">
        <f t="shared" si="9"/>
        <v>33.2</v>
      </c>
      <c r="T55" s="19">
        <f t="shared" si="10"/>
        <v>68</v>
      </c>
      <c r="U55" s="1">
        <v>3</v>
      </c>
    </row>
    <row r="56" spans="1:21" s="5" customFormat="1" ht="40.5" customHeight="1">
      <c r="A56" s="1">
        <v>53</v>
      </c>
      <c r="B56" s="1" t="s">
        <v>112</v>
      </c>
      <c r="C56" s="1" t="s">
        <v>171</v>
      </c>
      <c r="D56" s="1"/>
      <c r="E56" s="2" t="s">
        <v>244</v>
      </c>
      <c r="F56" s="2" t="s">
        <v>373</v>
      </c>
      <c r="G56" s="2" t="s">
        <v>369</v>
      </c>
      <c r="H56" s="3" t="s">
        <v>375</v>
      </c>
      <c r="I56" s="1" t="s">
        <v>57</v>
      </c>
      <c r="J56" s="1">
        <v>49</v>
      </c>
      <c r="K56" s="8"/>
      <c r="L56" s="1"/>
      <c r="M56" s="1">
        <f t="shared" si="11"/>
        <v>49</v>
      </c>
      <c r="N56" s="1">
        <f>RANK(M56,$M$53:$M$57)</f>
        <v>4</v>
      </c>
      <c r="O56" s="4" t="s">
        <v>56</v>
      </c>
      <c r="P56" s="1" t="s">
        <v>103</v>
      </c>
      <c r="Q56" s="1">
        <v>81.8</v>
      </c>
      <c r="R56" s="19">
        <f t="shared" si="8"/>
        <v>29.4</v>
      </c>
      <c r="S56" s="19">
        <f t="shared" si="9"/>
        <v>32.72</v>
      </c>
      <c r="T56" s="19">
        <f t="shared" si="10"/>
        <v>62.12</v>
      </c>
      <c r="U56" s="1">
        <v>4</v>
      </c>
    </row>
    <row r="57" spans="1:21" s="5" customFormat="1" ht="40.5" customHeight="1">
      <c r="A57" s="1">
        <v>54</v>
      </c>
      <c r="B57" s="1" t="s">
        <v>112</v>
      </c>
      <c r="C57" s="1" t="s">
        <v>172</v>
      </c>
      <c r="D57" s="1"/>
      <c r="E57" s="2" t="s">
        <v>245</v>
      </c>
      <c r="F57" s="2" t="s">
        <v>359</v>
      </c>
      <c r="G57" s="2" t="s">
        <v>369</v>
      </c>
      <c r="H57" s="3" t="s">
        <v>376</v>
      </c>
      <c r="I57" s="1" t="s">
        <v>57</v>
      </c>
      <c r="J57" s="1">
        <v>43.5</v>
      </c>
      <c r="K57" s="8"/>
      <c r="L57" s="1"/>
      <c r="M57" s="1">
        <f t="shared" si="11"/>
        <v>43.5</v>
      </c>
      <c r="N57" s="1">
        <f>RANK(M57,$M$53:$M$57)</f>
        <v>5</v>
      </c>
      <c r="O57" s="4" t="s">
        <v>58</v>
      </c>
      <c r="P57" s="1" t="s">
        <v>103</v>
      </c>
      <c r="Q57" s="1">
        <v>86.8</v>
      </c>
      <c r="R57" s="19">
        <f t="shared" si="8"/>
        <v>26.099999999999998</v>
      </c>
      <c r="S57" s="19">
        <f t="shared" si="9"/>
        <v>34.72</v>
      </c>
      <c r="T57" s="19">
        <f t="shared" si="10"/>
        <v>60.81999999999999</v>
      </c>
      <c r="U57" s="1">
        <v>5</v>
      </c>
    </row>
    <row r="58" spans="1:21" s="5" customFormat="1" ht="40.5" customHeight="1">
      <c r="A58" s="1">
        <v>55</v>
      </c>
      <c r="B58" s="1" t="s">
        <v>113</v>
      </c>
      <c r="C58" s="1" t="s">
        <v>173</v>
      </c>
      <c r="D58" s="1"/>
      <c r="E58" s="2" t="s">
        <v>249</v>
      </c>
      <c r="F58" s="2" t="s">
        <v>356</v>
      </c>
      <c r="G58" s="2" t="s">
        <v>378</v>
      </c>
      <c r="H58" s="3" t="s">
        <v>379</v>
      </c>
      <c r="I58" s="1" t="s">
        <v>62</v>
      </c>
      <c r="J58" s="1">
        <v>58.5</v>
      </c>
      <c r="K58" s="8"/>
      <c r="L58" s="1">
        <v>4</v>
      </c>
      <c r="M58" s="1">
        <f t="shared" si="11"/>
        <v>62.5</v>
      </c>
      <c r="N58" s="1">
        <f>RANK(M58,$M$58:$M$62)</f>
        <v>1</v>
      </c>
      <c r="O58" s="4" t="s">
        <v>63</v>
      </c>
      <c r="P58" s="1" t="s">
        <v>103</v>
      </c>
      <c r="Q58" s="1">
        <v>86</v>
      </c>
      <c r="R58" s="19">
        <f t="shared" si="8"/>
        <v>37.5</v>
      </c>
      <c r="S58" s="19">
        <f t="shared" si="9"/>
        <v>34.4</v>
      </c>
      <c r="T58" s="19">
        <f t="shared" si="10"/>
        <v>71.9</v>
      </c>
      <c r="U58" s="1">
        <v>1</v>
      </c>
    </row>
    <row r="59" spans="1:21" s="5" customFormat="1" ht="40.5" customHeight="1">
      <c r="A59" s="1">
        <v>56</v>
      </c>
      <c r="B59" s="1" t="s">
        <v>113</v>
      </c>
      <c r="C59" s="1" t="s">
        <v>175</v>
      </c>
      <c r="D59" s="1"/>
      <c r="E59" s="2" t="s">
        <v>250</v>
      </c>
      <c r="F59" s="2" t="s">
        <v>279</v>
      </c>
      <c r="G59" s="2" t="s">
        <v>382</v>
      </c>
      <c r="H59" s="3" t="s">
        <v>383</v>
      </c>
      <c r="I59" s="1" t="s">
        <v>62</v>
      </c>
      <c r="J59" s="1">
        <v>58.5</v>
      </c>
      <c r="K59" s="8"/>
      <c r="L59" s="1">
        <v>1</v>
      </c>
      <c r="M59" s="1">
        <f t="shared" si="11"/>
        <v>59.5</v>
      </c>
      <c r="N59" s="1">
        <f>RANK(M59,$M$58:$M$62)</f>
        <v>3</v>
      </c>
      <c r="O59" s="4" t="s">
        <v>64</v>
      </c>
      <c r="P59" s="1" t="s">
        <v>103</v>
      </c>
      <c r="Q59" s="1">
        <v>86.6</v>
      </c>
      <c r="R59" s="19">
        <f t="shared" si="8"/>
        <v>35.699999999999996</v>
      </c>
      <c r="S59" s="19">
        <f t="shared" si="9"/>
        <v>34.64</v>
      </c>
      <c r="T59" s="19">
        <f t="shared" si="10"/>
        <v>70.34</v>
      </c>
      <c r="U59" s="1">
        <v>2</v>
      </c>
    </row>
    <row r="60" spans="1:21" s="5" customFormat="1" ht="40.5" customHeight="1">
      <c r="A60" s="1">
        <v>57</v>
      </c>
      <c r="B60" s="1" t="s">
        <v>113</v>
      </c>
      <c r="C60" s="1" t="s">
        <v>174</v>
      </c>
      <c r="D60" s="1"/>
      <c r="E60" s="2" t="s">
        <v>251</v>
      </c>
      <c r="F60" s="2" t="s">
        <v>377</v>
      </c>
      <c r="G60" s="2" t="s">
        <v>378</v>
      </c>
      <c r="H60" s="3" t="s">
        <v>380</v>
      </c>
      <c r="I60" s="1" t="s">
        <v>62</v>
      </c>
      <c r="J60" s="1">
        <v>55</v>
      </c>
      <c r="K60" s="8"/>
      <c r="L60" s="1">
        <v>5</v>
      </c>
      <c r="M60" s="1">
        <f t="shared" si="11"/>
        <v>60</v>
      </c>
      <c r="N60" s="1">
        <f>RANK(M60,$M$58:$M$62)</f>
        <v>2</v>
      </c>
      <c r="O60" s="4" t="s">
        <v>65</v>
      </c>
      <c r="P60" s="1" t="s">
        <v>103</v>
      </c>
      <c r="Q60" s="1">
        <v>84.4</v>
      </c>
      <c r="R60" s="19">
        <f t="shared" si="8"/>
        <v>36</v>
      </c>
      <c r="S60" s="19">
        <f t="shared" si="9"/>
        <v>33.760000000000005</v>
      </c>
      <c r="T60" s="19">
        <f t="shared" si="10"/>
        <v>69.76</v>
      </c>
      <c r="U60" s="1">
        <v>3</v>
      </c>
    </row>
    <row r="61" spans="1:21" s="5" customFormat="1" ht="40.5" customHeight="1">
      <c r="A61" s="1">
        <v>58</v>
      </c>
      <c r="B61" s="1" t="s">
        <v>113</v>
      </c>
      <c r="C61" s="1" t="s">
        <v>177</v>
      </c>
      <c r="D61" s="1"/>
      <c r="E61" s="2" t="s">
        <v>253</v>
      </c>
      <c r="F61" s="2" t="s">
        <v>359</v>
      </c>
      <c r="G61" s="2" t="s">
        <v>382</v>
      </c>
      <c r="H61" s="3" t="s">
        <v>385</v>
      </c>
      <c r="I61" s="1" t="s">
        <v>62</v>
      </c>
      <c r="J61" s="1">
        <v>58</v>
      </c>
      <c r="K61" s="8"/>
      <c r="L61" s="1"/>
      <c r="M61" s="1">
        <f t="shared" si="11"/>
        <v>58</v>
      </c>
      <c r="N61" s="1">
        <f>RANK(M61,$M$58:$M$62)</f>
        <v>5</v>
      </c>
      <c r="O61" s="4" t="s">
        <v>67</v>
      </c>
      <c r="P61" s="1" t="s">
        <v>103</v>
      </c>
      <c r="Q61" s="1">
        <v>87.4</v>
      </c>
      <c r="R61" s="19">
        <f t="shared" si="8"/>
        <v>34.8</v>
      </c>
      <c r="S61" s="19">
        <f t="shared" si="9"/>
        <v>34.96</v>
      </c>
      <c r="T61" s="19">
        <f t="shared" si="10"/>
        <v>69.75999999999999</v>
      </c>
      <c r="U61" s="1">
        <v>4</v>
      </c>
    </row>
    <row r="62" spans="1:21" s="5" customFormat="1" ht="40.5" customHeight="1">
      <c r="A62" s="1">
        <v>59</v>
      </c>
      <c r="B62" s="1" t="s">
        <v>113</v>
      </c>
      <c r="C62" s="1" t="s">
        <v>176</v>
      </c>
      <c r="D62" s="1"/>
      <c r="E62" s="2" t="s">
        <v>252</v>
      </c>
      <c r="F62" s="2" t="s">
        <v>359</v>
      </c>
      <c r="G62" s="2" t="s">
        <v>378</v>
      </c>
      <c r="H62" s="3" t="s">
        <v>384</v>
      </c>
      <c r="I62" s="1" t="s">
        <v>62</v>
      </c>
      <c r="J62" s="1">
        <v>58</v>
      </c>
      <c r="K62" s="8"/>
      <c r="L62" s="1">
        <v>1</v>
      </c>
      <c r="M62" s="1">
        <f t="shared" si="11"/>
        <v>59</v>
      </c>
      <c r="N62" s="1">
        <f>RANK(M62,$M$58:$M$62)</f>
        <v>4</v>
      </c>
      <c r="O62" s="4" t="s">
        <v>66</v>
      </c>
      <c r="P62" s="1" t="s">
        <v>103</v>
      </c>
      <c r="Q62" s="1">
        <v>85.6</v>
      </c>
      <c r="R62" s="19">
        <f t="shared" si="8"/>
        <v>35.4</v>
      </c>
      <c r="S62" s="19">
        <f t="shared" si="9"/>
        <v>34.24</v>
      </c>
      <c r="T62" s="19">
        <f t="shared" si="10"/>
        <v>69.64</v>
      </c>
      <c r="U62" s="1">
        <v>5</v>
      </c>
    </row>
    <row r="63" spans="1:21" s="5" customFormat="1" ht="40.5" customHeight="1">
      <c r="A63" s="1">
        <v>60</v>
      </c>
      <c r="B63" s="1" t="s">
        <v>114</v>
      </c>
      <c r="C63" s="1" t="s">
        <v>131</v>
      </c>
      <c r="D63" s="1"/>
      <c r="E63" s="2" t="s">
        <v>257</v>
      </c>
      <c r="F63" s="2" t="s">
        <v>386</v>
      </c>
      <c r="G63" s="2" t="s">
        <v>387</v>
      </c>
      <c r="H63" s="3"/>
      <c r="I63" s="1" t="s">
        <v>68</v>
      </c>
      <c r="J63" s="1">
        <v>65</v>
      </c>
      <c r="K63" s="8"/>
      <c r="L63" s="1"/>
      <c r="M63" s="1">
        <f t="shared" si="11"/>
        <v>65</v>
      </c>
      <c r="N63" s="1">
        <f>RANK(M63,$M$63:$M$66)</f>
        <v>1</v>
      </c>
      <c r="O63" s="4" t="s">
        <v>72</v>
      </c>
      <c r="P63" s="1" t="s">
        <v>103</v>
      </c>
      <c r="Q63" s="1">
        <v>86.8</v>
      </c>
      <c r="R63" s="19">
        <f t="shared" si="8"/>
        <v>39</v>
      </c>
      <c r="S63" s="19">
        <f t="shared" si="9"/>
        <v>34.72</v>
      </c>
      <c r="T63" s="19">
        <f t="shared" si="10"/>
        <v>73.72</v>
      </c>
      <c r="U63" s="1">
        <v>1</v>
      </c>
    </row>
    <row r="64" spans="1:21" s="5" customFormat="1" ht="40.5" customHeight="1">
      <c r="A64" s="1">
        <v>61</v>
      </c>
      <c r="B64" s="1" t="s">
        <v>114</v>
      </c>
      <c r="C64" s="1" t="s">
        <v>178</v>
      </c>
      <c r="D64" s="1"/>
      <c r="E64" s="2" t="s">
        <v>255</v>
      </c>
      <c r="F64" s="2" t="s">
        <v>343</v>
      </c>
      <c r="G64" s="2" t="s">
        <v>388</v>
      </c>
      <c r="H64" s="3" t="s">
        <v>389</v>
      </c>
      <c r="I64" s="1" t="s">
        <v>68</v>
      </c>
      <c r="J64" s="1">
        <v>58.5</v>
      </c>
      <c r="K64" s="8"/>
      <c r="L64" s="1"/>
      <c r="M64" s="1">
        <f t="shared" si="11"/>
        <v>58.5</v>
      </c>
      <c r="N64" s="1">
        <f>RANK(M64,$M$63:$M$66)</f>
        <v>2</v>
      </c>
      <c r="O64" s="4" t="s">
        <v>70</v>
      </c>
      <c r="P64" s="1" t="s">
        <v>103</v>
      </c>
      <c r="Q64" s="1">
        <v>84.8</v>
      </c>
      <c r="R64" s="19">
        <f t="shared" si="8"/>
        <v>35.1</v>
      </c>
      <c r="S64" s="19">
        <f t="shared" si="9"/>
        <v>33.92</v>
      </c>
      <c r="T64" s="19">
        <f t="shared" si="10"/>
        <v>69.02000000000001</v>
      </c>
      <c r="U64" s="1">
        <v>2</v>
      </c>
    </row>
    <row r="65" spans="1:21" s="5" customFormat="1" ht="40.5" customHeight="1">
      <c r="A65" s="1">
        <v>62</v>
      </c>
      <c r="B65" s="1" t="s">
        <v>114</v>
      </c>
      <c r="C65" s="1" t="s">
        <v>179</v>
      </c>
      <c r="D65" s="1"/>
      <c r="E65" s="2" t="s">
        <v>256</v>
      </c>
      <c r="F65" s="2" t="s">
        <v>359</v>
      </c>
      <c r="G65" s="2" t="s">
        <v>388</v>
      </c>
      <c r="H65" s="3" t="s">
        <v>390</v>
      </c>
      <c r="I65" s="1" t="s">
        <v>68</v>
      </c>
      <c r="J65" s="1">
        <v>54.5</v>
      </c>
      <c r="K65" s="8"/>
      <c r="L65" s="1"/>
      <c r="M65" s="1">
        <f t="shared" si="11"/>
        <v>54.5</v>
      </c>
      <c r="N65" s="1">
        <f>RANK(M65,$M$63:$M$66)</f>
        <v>3</v>
      </c>
      <c r="O65" s="4" t="s">
        <v>71</v>
      </c>
      <c r="P65" s="1" t="s">
        <v>103</v>
      </c>
      <c r="Q65" s="1">
        <v>86.2</v>
      </c>
      <c r="R65" s="19">
        <f t="shared" si="8"/>
        <v>32.699999999999996</v>
      </c>
      <c r="S65" s="19">
        <f t="shared" si="9"/>
        <v>34.480000000000004</v>
      </c>
      <c r="T65" s="19">
        <f t="shared" si="10"/>
        <v>67.18</v>
      </c>
      <c r="U65" s="1">
        <v>3</v>
      </c>
    </row>
    <row r="66" spans="1:21" s="5" customFormat="1" ht="40.5" customHeight="1">
      <c r="A66" s="1">
        <v>63</v>
      </c>
      <c r="B66" s="1" t="s">
        <v>114</v>
      </c>
      <c r="C66" s="1" t="s">
        <v>180</v>
      </c>
      <c r="D66" s="1"/>
      <c r="E66" s="2" t="s">
        <v>254</v>
      </c>
      <c r="F66" s="2" t="s">
        <v>343</v>
      </c>
      <c r="G66" s="2" t="s">
        <v>388</v>
      </c>
      <c r="H66" s="3" t="s">
        <v>391</v>
      </c>
      <c r="I66" s="1" t="s">
        <v>68</v>
      </c>
      <c r="J66" s="1">
        <v>52</v>
      </c>
      <c r="K66" s="8"/>
      <c r="L66" s="1"/>
      <c r="M66" s="1">
        <f t="shared" si="11"/>
        <v>52</v>
      </c>
      <c r="N66" s="1">
        <f>RANK(M66,$M$63:$M$66)</f>
        <v>4</v>
      </c>
      <c r="O66" s="4" t="s">
        <v>69</v>
      </c>
      <c r="P66" s="1" t="s">
        <v>103</v>
      </c>
      <c r="Q66" s="1">
        <v>77</v>
      </c>
      <c r="R66" s="19">
        <f t="shared" si="8"/>
        <v>31.2</v>
      </c>
      <c r="S66" s="19">
        <f t="shared" si="9"/>
        <v>30.8</v>
      </c>
      <c r="T66" s="19">
        <f t="shared" si="10"/>
        <v>62</v>
      </c>
      <c r="U66" s="1">
        <v>5</v>
      </c>
    </row>
    <row r="67" spans="1:21" s="5" customFormat="1" ht="40.5" customHeight="1">
      <c r="A67" s="1">
        <v>64</v>
      </c>
      <c r="B67" s="1" t="s">
        <v>115</v>
      </c>
      <c r="C67" s="1" t="s">
        <v>181</v>
      </c>
      <c r="D67" s="1"/>
      <c r="E67" s="2" t="s">
        <v>258</v>
      </c>
      <c r="F67" s="2" t="s">
        <v>290</v>
      </c>
      <c r="G67" s="2" t="s">
        <v>393</v>
      </c>
      <c r="H67" s="3" t="s">
        <v>394</v>
      </c>
      <c r="I67" s="1" t="s">
        <v>73</v>
      </c>
      <c r="J67" s="1">
        <v>70.5</v>
      </c>
      <c r="K67" s="8"/>
      <c r="L67" s="1"/>
      <c r="M67" s="1">
        <f t="shared" si="11"/>
        <v>70.5</v>
      </c>
      <c r="N67" s="1">
        <f>RANK(M67,$M$67:$M$69)</f>
        <v>1</v>
      </c>
      <c r="O67" s="4" t="s">
        <v>74</v>
      </c>
      <c r="P67" s="1" t="s">
        <v>103</v>
      </c>
      <c r="Q67" s="1">
        <v>84.2</v>
      </c>
      <c r="R67" s="19">
        <f t="shared" si="8"/>
        <v>42.3</v>
      </c>
      <c r="S67" s="19">
        <f t="shared" si="9"/>
        <v>33.68</v>
      </c>
      <c r="T67" s="19">
        <f t="shared" si="10"/>
        <v>75.97999999999999</v>
      </c>
      <c r="U67" s="1">
        <v>1</v>
      </c>
    </row>
    <row r="68" spans="1:21" s="5" customFormat="1" ht="40.5" customHeight="1">
      <c r="A68" s="1">
        <v>65</v>
      </c>
      <c r="B68" s="1" t="s">
        <v>115</v>
      </c>
      <c r="C68" s="1" t="s">
        <v>183</v>
      </c>
      <c r="D68" s="1"/>
      <c r="E68" s="2" t="s">
        <v>259</v>
      </c>
      <c r="F68" s="2" t="s">
        <v>301</v>
      </c>
      <c r="G68" s="2" t="s">
        <v>395</v>
      </c>
      <c r="H68" s="3" t="s">
        <v>397</v>
      </c>
      <c r="I68" s="1" t="s">
        <v>73</v>
      </c>
      <c r="J68" s="1">
        <v>69</v>
      </c>
      <c r="K68" s="8"/>
      <c r="L68" s="1"/>
      <c r="M68" s="1">
        <f t="shared" si="11"/>
        <v>69</v>
      </c>
      <c r="N68" s="1">
        <f>RANK(M68,$M$67:$M$69)</f>
        <v>3</v>
      </c>
      <c r="O68" s="4" t="s">
        <v>75</v>
      </c>
      <c r="P68" s="1" t="s">
        <v>103</v>
      </c>
      <c r="Q68" s="1">
        <v>82.6</v>
      </c>
      <c r="R68" s="19">
        <f aca="true" t="shared" si="12" ref="R68:R81">M68*0.6</f>
        <v>41.4</v>
      </c>
      <c r="S68" s="19">
        <f aca="true" t="shared" si="13" ref="S68:S81">Q68*0.4</f>
        <v>33.04</v>
      </c>
      <c r="T68" s="19">
        <f aca="true" t="shared" si="14" ref="T68:T81">R68+S68</f>
        <v>74.44</v>
      </c>
      <c r="U68" s="1">
        <v>2</v>
      </c>
    </row>
    <row r="69" spans="1:21" s="5" customFormat="1" ht="40.5" customHeight="1">
      <c r="A69" s="1">
        <v>66</v>
      </c>
      <c r="B69" s="1" t="s">
        <v>115</v>
      </c>
      <c r="C69" s="1" t="s">
        <v>182</v>
      </c>
      <c r="D69" s="1"/>
      <c r="E69" s="2" t="s">
        <v>260</v>
      </c>
      <c r="F69" s="2" t="s">
        <v>298</v>
      </c>
      <c r="G69" s="2" t="s">
        <v>395</v>
      </c>
      <c r="H69" s="3" t="s">
        <v>396</v>
      </c>
      <c r="I69" s="1" t="s">
        <v>73</v>
      </c>
      <c r="J69" s="1">
        <v>70</v>
      </c>
      <c r="K69" s="8"/>
      <c r="L69" s="1"/>
      <c r="M69" s="1">
        <f t="shared" si="11"/>
        <v>70</v>
      </c>
      <c r="N69" s="1">
        <f>RANK(M69,$M$67:$M$69)</f>
        <v>2</v>
      </c>
      <c r="O69" s="4" t="s">
        <v>76</v>
      </c>
      <c r="P69" s="1" t="s">
        <v>103</v>
      </c>
      <c r="Q69" s="1">
        <v>77.2</v>
      </c>
      <c r="R69" s="19">
        <f t="shared" si="12"/>
        <v>42</v>
      </c>
      <c r="S69" s="19">
        <f t="shared" si="13"/>
        <v>30.880000000000003</v>
      </c>
      <c r="T69" s="19">
        <f t="shared" si="14"/>
        <v>72.88</v>
      </c>
      <c r="U69" s="1">
        <v>3</v>
      </c>
    </row>
    <row r="70" spans="1:21" s="5" customFormat="1" ht="40.5" customHeight="1">
      <c r="A70" s="1">
        <v>67</v>
      </c>
      <c r="B70" s="1" t="s">
        <v>116</v>
      </c>
      <c r="C70" s="1" t="s">
        <v>424</v>
      </c>
      <c r="D70" s="1"/>
      <c r="E70" s="2" t="s">
        <v>262</v>
      </c>
      <c r="F70" s="2" t="s">
        <v>298</v>
      </c>
      <c r="G70" s="2" t="s">
        <v>395</v>
      </c>
      <c r="H70" s="3" t="s">
        <v>398</v>
      </c>
      <c r="I70" s="1" t="s">
        <v>77</v>
      </c>
      <c r="J70" s="1">
        <v>64.5</v>
      </c>
      <c r="K70" s="8"/>
      <c r="L70" s="1"/>
      <c r="M70" s="1">
        <f t="shared" si="11"/>
        <v>64.5</v>
      </c>
      <c r="N70" s="1">
        <f>RANK(M70,$M$70:$M$71)</f>
        <v>1</v>
      </c>
      <c r="O70" s="4" t="s">
        <v>79</v>
      </c>
      <c r="P70" s="1" t="s">
        <v>103</v>
      </c>
      <c r="Q70" s="1">
        <v>74.2</v>
      </c>
      <c r="R70" s="19">
        <f t="shared" si="12"/>
        <v>38.699999999999996</v>
      </c>
      <c r="S70" s="19">
        <f t="shared" si="13"/>
        <v>29.680000000000003</v>
      </c>
      <c r="T70" s="19">
        <f t="shared" si="14"/>
        <v>68.38</v>
      </c>
      <c r="U70" s="1">
        <v>1</v>
      </c>
    </row>
    <row r="71" spans="1:21" s="5" customFormat="1" ht="40.5" customHeight="1">
      <c r="A71" s="1">
        <v>68</v>
      </c>
      <c r="B71" s="1" t="s">
        <v>116</v>
      </c>
      <c r="C71" s="1" t="s">
        <v>184</v>
      </c>
      <c r="D71" s="1"/>
      <c r="E71" s="2" t="s">
        <v>261</v>
      </c>
      <c r="F71" s="2" t="s">
        <v>301</v>
      </c>
      <c r="G71" s="2" t="s">
        <v>395</v>
      </c>
      <c r="H71" s="3" t="s">
        <v>399</v>
      </c>
      <c r="I71" s="1" t="s">
        <v>77</v>
      </c>
      <c r="J71" s="1">
        <v>55</v>
      </c>
      <c r="K71" s="8"/>
      <c r="L71" s="1"/>
      <c r="M71" s="1">
        <f t="shared" si="11"/>
        <v>55</v>
      </c>
      <c r="N71" s="1">
        <f>RANK(M71,$M$70:$M$71)</f>
        <v>2</v>
      </c>
      <c r="O71" s="4" t="s">
        <v>78</v>
      </c>
      <c r="P71" s="1" t="s">
        <v>103</v>
      </c>
      <c r="Q71" s="1">
        <v>82.4</v>
      </c>
      <c r="R71" s="19">
        <f t="shared" si="12"/>
        <v>33</v>
      </c>
      <c r="S71" s="19">
        <f t="shared" si="13"/>
        <v>32.96</v>
      </c>
      <c r="T71" s="19">
        <f t="shared" si="14"/>
        <v>65.96000000000001</v>
      </c>
      <c r="U71" s="1">
        <v>3</v>
      </c>
    </row>
    <row r="72" spans="1:21" s="5" customFormat="1" ht="40.5" customHeight="1">
      <c r="A72" s="1">
        <v>69</v>
      </c>
      <c r="B72" s="1" t="s">
        <v>117</v>
      </c>
      <c r="C72" s="1" t="s">
        <v>185</v>
      </c>
      <c r="D72" s="1"/>
      <c r="E72" s="2" t="s">
        <v>265</v>
      </c>
      <c r="F72" s="2" t="s">
        <v>298</v>
      </c>
      <c r="G72" s="2" t="s">
        <v>322</v>
      </c>
      <c r="H72" s="3" t="s">
        <v>402</v>
      </c>
      <c r="I72" s="1" t="s">
        <v>80</v>
      </c>
      <c r="J72" s="1">
        <v>59.5</v>
      </c>
      <c r="K72" s="8"/>
      <c r="L72" s="1"/>
      <c r="M72" s="1">
        <f t="shared" si="11"/>
        <v>59.5</v>
      </c>
      <c r="N72" s="1">
        <f>RANK(M72,$M$72:$M$74)</f>
        <v>1</v>
      </c>
      <c r="O72" s="4" t="s">
        <v>83</v>
      </c>
      <c r="P72" s="1" t="s">
        <v>103</v>
      </c>
      <c r="Q72" s="1">
        <v>83</v>
      </c>
      <c r="R72" s="19">
        <f t="shared" si="12"/>
        <v>35.699999999999996</v>
      </c>
      <c r="S72" s="19">
        <f t="shared" si="13"/>
        <v>33.2</v>
      </c>
      <c r="T72" s="19">
        <f t="shared" si="14"/>
        <v>68.9</v>
      </c>
      <c r="U72" s="1">
        <v>1</v>
      </c>
    </row>
    <row r="73" spans="1:21" s="5" customFormat="1" ht="40.5" customHeight="1">
      <c r="A73" s="1">
        <v>70</v>
      </c>
      <c r="B73" s="1" t="s">
        <v>117</v>
      </c>
      <c r="C73" s="1" t="s">
        <v>187</v>
      </c>
      <c r="D73" s="1"/>
      <c r="E73" s="2" t="s">
        <v>264</v>
      </c>
      <c r="F73" s="2" t="s">
        <v>401</v>
      </c>
      <c r="G73" s="2" t="s">
        <v>325</v>
      </c>
      <c r="H73" s="3" t="s">
        <v>404</v>
      </c>
      <c r="I73" s="1" t="s">
        <v>80</v>
      </c>
      <c r="J73" s="1">
        <v>57.5</v>
      </c>
      <c r="K73" s="8"/>
      <c r="L73" s="1"/>
      <c r="M73" s="1">
        <f t="shared" si="11"/>
        <v>57.5</v>
      </c>
      <c r="N73" s="1">
        <f>RANK(M73,$M$72:$M$74)</f>
        <v>3</v>
      </c>
      <c r="O73" s="4" t="s">
        <v>82</v>
      </c>
      <c r="P73" s="1" t="s">
        <v>103</v>
      </c>
      <c r="Q73" s="1">
        <v>85.6</v>
      </c>
      <c r="R73" s="19">
        <f t="shared" si="12"/>
        <v>34.5</v>
      </c>
      <c r="S73" s="19">
        <f t="shared" si="13"/>
        <v>34.24</v>
      </c>
      <c r="T73" s="19">
        <f t="shared" si="14"/>
        <v>68.74000000000001</v>
      </c>
      <c r="U73" s="1">
        <v>2</v>
      </c>
    </row>
    <row r="74" spans="1:21" s="5" customFormat="1" ht="40.5" customHeight="1">
      <c r="A74" s="1">
        <v>71</v>
      </c>
      <c r="B74" s="1" t="s">
        <v>117</v>
      </c>
      <c r="C74" s="1" t="s">
        <v>186</v>
      </c>
      <c r="D74" s="1"/>
      <c r="E74" s="2" t="s">
        <v>263</v>
      </c>
      <c r="F74" s="2" t="s">
        <v>400</v>
      </c>
      <c r="G74" s="2" t="s">
        <v>325</v>
      </c>
      <c r="H74" s="3" t="s">
        <v>403</v>
      </c>
      <c r="I74" s="1" t="s">
        <v>80</v>
      </c>
      <c r="J74" s="1">
        <v>58</v>
      </c>
      <c r="K74" s="8"/>
      <c r="L74" s="1">
        <v>1</v>
      </c>
      <c r="M74" s="1">
        <f t="shared" si="11"/>
        <v>59</v>
      </c>
      <c r="N74" s="1">
        <f>RANK(M74,$M$72:$M$74)</f>
        <v>2</v>
      </c>
      <c r="O74" s="4" t="s">
        <v>81</v>
      </c>
      <c r="P74" s="1" t="s">
        <v>103</v>
      </c>
      <c r="Q74" s="1">
        <v>81</v>
      </c>
      <c r="R74" s="19">
        <f t="shared" si="12"/>
        <v>35.4</v>
      </c>
      <c r="S74" s="19">
        <f t="shared" si="13"/>
        <v>32.4</v>
      </c>
      <c r="T74" s="19">
        <f t="shared" si="14"/>
        <v>67.8</v>
      </c>
      <c r="U74" s="1">
        <v>3</v>
      </c>
    </row>
    <row r="75" spans="1:21" s="5" customFormat="1" ht="40.5" customHeight="1">
      <c r="A75" s="1">
        <v>72</v>
      </c>
      <c r="B75" s="1" t="s">
        <v>118</v>
      </c>
      <c r="C75" s="1" t="s">
        <v>188</v>
      </c>
      <c r="D75" s="1"/>
      <c r="E75" s="2" t="s">
        <v>266</v>
      </c>
      <c r="F75" s="2" t="s">
        <v>301</v>
      </c>
      <c r="G75" s="2" t="s">
        <v>372</v>
      </c>
      <c r="H75" s="3" t="s">
        <v>405</v>
      </c>
      <c r="I75" s="1" t="s">
        <v>85</v>
      </c>
      <c r="J75" s="1">
        <v>56</v>
      </c>
      <c r="K75" s="8"/>
      <c r="L75" s="1"/>
      <c r="M75" s="1">
        <f t="shared" si="11"/>
        <v>56</v>
      </c>
      <c r="N75" s="1">
        <f>RANK(M75,$M$75:$M$75)</f>
        <v>1</v>
      </c>
      <c r="O75" s="4" t="s">
        <v>84</v>
      </c>
      <c r="P75" s="1" t="s">
        <v>103</v>
      </c>
      <c r="Q75" s="1">
        <v>87.2</v>
      </c>
      <c r="R75" s="19">
        <f t="shared" si="12"/>
        <v>33.6</v>
      </c>
      <c r="S75" s="19">
        <f t="shared" si="13"/>
        <v>34.88</v>
      </c>
      <c r="T75" s="19">
        <f t="shared" si="14"/>
        <v>68.48</v>
      </c>
      <c r="U75" s="1">
        <v>1</v>
      </c>
    </row>
    <row r="76" spans="1:21" s="5" customFormat="1" ht="40.5" customHeight="1">
      <c r="A76" s="1">
        <v>73</v>
      </c>
      <c r="B76" s="1" t="s">
        <v>119</v>
      </c>
      <c r="C76" s="1" t="s">
        <v>189</v>
      </c>
      <c r="D76" s="1"/>
      <c r="E76" s="2" t="s">
        <v>267</v>
      </c>
      <c r="F76" s="2" t="s">
        <v>406</v>
      </c>
      <c r="G76" s="2" t="s">
        <v>382</v>
      </c>
      <c r="H76" s="3" t="s">
        <v>408</v>
      </c>
      <c r="I76" s="1" t="s">
        <v>86</v>
      </c>
      <c r="J76" s="1">
        <v>62.5</v>
      </c>
      <c r="K76" s="8"/>
      <c r="L76" s="1">
        <v>1</v>
      </c>
      <c r="M76" s="1">
        <f t="shared" si="11"/>
        <v>63.5</v>
      </c>
      <c r="N76" s="1">
        <f>RANK(M76,$M$76:$M$78)</f>
        <v>1</v>
      </c>
      <c r="O76" s="4" t="s">
        <v>87</v>
      </c>
      <c r="P76" s="1" t="s">
        <v>103</v>
      </c>
      <c r="Q76" s="1">
        <v>84</v>
      </c>
      <c r="R76" s="19">
        <f t="shared" si="12"/>
        <v>38.1</v>
      </c>
      <c r="S76" s="19">
        <f t="shared" si="13"/>
        <v>33.6</v>
      </c>
      <c r="T76" s="19">
        <f t="shared" si="14"/>
        <v>71.7</v>
      </c>
      <c r="U76" s="1">
        <v>1</v>
      </c>
    </row>
    <row r="77" spans="1:21" s="5" customFormat="1" ht="40.5" customHeight="1">
      <c r="A77" s="1">
        <v>74</v>
      </c>
      <c r="B77" s="1" t="s">
        <v>119</v>
      </c>
      <c r="C77" s="1" t="s">
        <v>190</v>
      </c>
      <c r="D77" s="1"/>
      <c r="E77" s="2" t="s">
        <v>269</v>
      </c>
      <c r="F77" s="2" t="s">
        <v>381</v>
      </c>
      <c r="G77" s="2" t="s">
        <v>382</v>
      </c>
      <c r="H77" s="3" t="s">
        <v>409</v>
      </c>
      <c r="I77" s="1" t="s">
        <v>86</v>
      </c>
      <c r="J77" s="1">
        <v>56</v>
      </c>
      <c r="K77" s="8"/>
      <c r="L77" s="1">
        <v>1</v>
      </c>
      <c r="M77" s="1">
        <f t="shared" si="11"/>
        <v>57</v>
      </c>
      <c r="N77" s="1">
        <f>RANK(M77,$M$76:$M$78)</f>
        <v>2</v>
      </c>
      <c r="O77" s="4" t="s">
        <v>89</v>
      </c>
      <c r="P77" s="1" t="s">
        <v>103</v>
      </c>
      <c r="Q77" s="1">
        <v>88.2</v>
      </c>
      <c r="R77" s="19">
        <f t="shared" si="12"/>
        <v>34.199999999999996</v>
      </c>
      <c r="S77" s="19">
        <f t="shared" si="13"/>
        <v>35.28</v>
      </c>
      <c r="T77" s="19">
        <f t="shared" si="14"/>
        <v>69.47999999999999</v>
      </c>
      <c r="U77" s="1">
        <v>2</v>
      </c>
    </row>
    <row r="78" spans="1:21" s="5" customFormat="1" ht="40.5" customHeight="1">
      <c r="A78" s="1">
        <v>75</v>
      </c>
      <c r="B78" s="1" t="s">
        <v>119</v>
      </c>
      <c r="C78" s="1" t="s">
        <v>191</v>
      </c>
      <c r="D78" s="1"/>
      <c r="E78" s="2" t="s">
        <v>268</v>
      </c>
      <c r="F78" s="2" t="s">
        <v>407</v>
      </c>
      <c r="G78" s="2" t="s">
        <v>378</v>
      </c>
      <c r="H78" s="3"/>
      <c r="I78" s="1" t="s">
        <v>86</v>
      </c>
      <c r="J78" s="1">
        <v>50</v>
      </c>
      <c r="K78" s="8"/>
      <c r="L78" s="1">
        <v>1</v>
      </c>
      <c r="M78" s="1">
        <f t="shared" si="11"/>
        <v>51</v>
      </c>
      <c r="N78" s="1">
        <f>RANK(M78,$M$76:$M$78)</f>
        <v>3</v>
      </c>
      <c r="O78" s="4" t="s">
        <v>88</v>
      </c>
      <c r="P78" s="1" t="s">
        <v>103</v>
      </c>
      <c r="Q78" s="1">
        <v>81.2</v>
      </c>
      <c r="R78" s="19">
        <f t="shared" si="12"/>
        <v>30.599999999999998</v>
      </c>
      <c r="S78" s="19">
        <f t="shared" si="13"/>
        <v>32.480000000000004</v>
      </c>
      <c r="T78" s="19">
        <f t="shared" si="14"/>
        <v>63.08</v>
      </c>
      <c r="U78" s="1">
        <v>3</v>
      </c>
    </row>
    <row r="79" spans="1:21" s="5" customFormat="1" ht="40.5" customHeight="1">
      <c r="A79" s="1">
        <v>76</v>
      </c>
      <c r="B79" s="1" t="s">
        <v>120</v>
      </c>
      <c r="C79" s="1" t="s">
        <v>192</v>
      </c>
      <c r="D79" s="1"/>
      <c r="E79" s="2" t="s">
        <v>270</v>
      </c>
      <c r="F79" s="2" t="s">
        <v>410</v>
      </c>
      <c r="G79" s="2" t="s">
        <v>388</v>
      </c>
      <c r="H79" s="3" t="s">
        <v>412</v>
      </c>
      <c r="I79" s="1" t="s">
        <v>90</v>
      </c>
      <c r="J79" s="1">
        <v>65.5</v>
      </c>
      <c r="K79" s="8"/>
      <c r="L79" s="1">
        <v>1</v>
      </c>
      <c r="M79" s="1">
        <f t="shared" si="11"/>
        <v>66.5</v>
      </c>
      <c r="N79" s="1">
        <f>RANK(M79,$M$79:$M$81)</f>
        <v>1</v>
      </c>
      <c r="O79" s="4" t="s">
        <v>91</v>
      </c>
      <c r="P79" s="1" t="s">
        <v>103</v>
      </c>
      <c r="Q79" s="1">
        <v>80.8</v>
      </c>
      <c r="R79" s="19">
        <f t="shared" si="12"/>
        <v>39.9</v>
      </c>
      <c r="S79" s="19">
        <f t="shared" si="13"/>
        <v>32.32</v>
      </c>
      <c r="T79" s="19">
        <f t="shared" si="14"/>
        <v>72.22</v>
      </c>
      <c r="U79" s="1">
        <v>1</v>
      </c>
    </row>
    <row r="80" spans="1:21" s="5" customFormat="1" ht="40.5" customHeight="1">
      <c r="A80" s="1">
        <v>77</v>
      </c>
      <c r="B80" s="1" t="s">
        <v>120</v>
      </c>
      <c r="C80" s="1" t="s">
        <v>193</v>
      </c>
      <c r="D80" s="1"/>
      <c r="E80" s="2" t="s">
        <v>272</v>
      </c>
      <c r="F80" s="2" t="s">
        <v>386</v>
      </c>
      <c r="G80" s="2" t="s">
        <v>387</v>
      </c>
      <c r="H80" s="3" t="s">
        <v>413</v>
      </c>
      <c r="I80" s="1" t="s">
        <v>90</v>
      </c>
      <c r="J80" s="1">
        <v>60.5</v>
      </c>
      <c r="K80" s="8"/>
      <c r="L80" s="1"/>
      <c r="M80" s="1">
        <f t="shared" si="11"/>
        <v>60.5</v>
      </c>
      <c r="N80" s="1">
        <f>RANK(M80,$M$79:$M$81)</f>
        <v>2</v>
      </c>
      <c r="O80" s="4" t="s">
        <v>93</v>
      </c>
      <c r="P80" s="1" t="s">
        <v>103</v>
      </c>
      <c r="Q80" s="1">
        <v>87.8</v>
      </c>
      <c r="R80" s="19">
        <f t="shared" si="12"/>
        <v>36.3</v>
      </c>
      <c r="S80" s="19">
        <f t="shared" si="13"/>
        <v>35.12</v>
      </c>
      <c r="T80" s="19">
        <f t="shared" si="14"/>
        <v>71.41999999999999</v>
      </c>
      <c r="U80" s="1">
        <v>2</v>
      </c>
    </row>
    <row r="81" spans="1:21" s="5" customFormat="1" ht="40.5" customHeight="1">
      <c r="A81" s="1">
        <v>78</v>
      </c>
      <c r="B81" s="1" t="s">
        <v>120</v>
      </c>
      <c r="C81" s="1" t="s">
        <v>194</v>
      </c>
      <c r="D81" s="1"/>
      <c r="E81" s="2" t="s">
        <v>271</v>
      </c>
      <c r="F81" s="2" t="s">
        <v>411</v>
      </c>
      <c r="G81" s="2" t="s">
        <v>387</v>
      </c>
      <c r="H81" s="3" t="s">
        <v>414</v>
      </c>
      <c r="I81" s="1" t="s">
        <v>90</v>
      </c>
      <c r="J81" s="1">
        <v>56.5</v>
      </c>
      <c r="K81" s="8"/>
      <c r="L81" s="1"/>
      <c r="M81" s="1">
        <f t="shared" si="11"/>
        <v>56.5</v>
      </c>
      <c r="N81" s="1">
        <f>RANK(M81,$M$79:$M$81)</f>
        <v>3</v>
      </c>
      <c r="O81" s="4" t="s">
        <v>92</v>
      </c>
      <c r="P81" s="1" t="s">
        <v>103</v>
      </c>
      <c r="Q81" s="1">
        <v>88.4</v>
      </c>
      <c r="R81" s="19">
        <f t="shared" si="12"/>
        <v>33.9</v>
      </c>
      <c r="S81" s="19">
        <f t="shared" si="13"/>
        <v>35.36000000000001</v>
      </c>
      <c r="T81" s="19">
        <f t="shared" si="14"/>
        <v>69.26</v>
      </c>
      <c r="U81" s="1">
        <v>3</v>
      </c>
    </row>
    <row r="82" spans="1:21" s="5" customFormat="1" ht="40.5" customHeight="1">
      <c r="A82" s="11"/>
      <c r="B82" s="11"/>
      <c r="C82" s="11"/>
      <c r="D82" s="11"/>
      <c r="E82" s="11"/>
      <c r="F82" s="11"/>
      <c r="G82" s="11"/>
      <c r="H82" s="12"/>
      <c r="I82" s="11"/>
      <c r="J82" s="11"/>
      <c r="K82" s="11"/>
      <c r="L82" s="11"/>
      <c r="M82" s="13"/>
      <c r="N82" s="11"/>
      <c r="O82" s="13"/>
      <c r="P82" s="11"/>
      <c r="R82" s="20"/>
      <c r="S82" s="20"/>
      <c r="T82" s="20"/>
      <c r="U82" s="9"/>
    </row>
    <row r="83" spans="1:21" s="5" customFormat="1" ht="40.5" customHeight="1">
      <c r="A83" s="11"/>
      <c r="B83" s="11"/>
      <c r="C83" s="11"/>
      <c r="D83" s="11"/>
      <c r="E83" s="11"/>
      <c r="F83" s="11"/>
      <c r="G83" s="11"/>
      <c r="H83" s="12"/>
      <c r="I83" s="11"/>
      <c r="J83" s="11"/>
      <c r="K83" s="11"/>
      <c r="L83" s="11"/>
      <c r="M83" s="13"/>
      <c r="N83" s="11"/>
      <c r="O83" s="13"/>
      <c r="P83" s="11"/>
      <c r="R83" s="20"/>
      <c r="S83" s="20"/>
      <c r="T83" s="20"/>
      <c r="U83" s="9"/>
    </row>
    <row r="84" spans="1:21" s="5" customFormat="1" ht="40.5" customHeight="1">
      <c r="A84" s="11"/>
      <c r="B84" s="11"/>
      <c r="C84" s="11"/>
      <c r="D84" s="11"/>
      <c r="E84" s="11"/>
      <c r="F84" s="11"/>
      <c r="G84" s="11"/>
      <c r="H84" s="12"/>
      <c r="I84" s="11"/>
      <c r="J84" s="11"/>
      <c r="K84" s="11"/>
      <c r="L84" s="11"/>
      <c r="M84" s="13"/>
      <c r="N84" s="11"/>
      <c r="O84" s="13"/>
      <c r="P84" s="11"/>
      <c r="R84" s="20"/>
      <c r="S84" s="20"/>
      <c r="T84" s="20"/>
      <c r="U84" s="9"/>
    </row>
  </sheetData>
  <sheetProtection/>
  <autoFilter ref="A3:U81">
    <sortState ref="A4:U84">
      <sortCondition sortBy="value" ref="A4:A84"/>
    </sortState>
  </autoFilter>
  <mergeCells count="21">
    <mergeCell ref="C2:C3"/>
    <mergeCell ref="U2:U3"/>
    <mergeCell ref="D2:D3"/>
    <mergeCell ref="E2:E3"/>
    <mergeCell ref="F2:F3"/>
    <mergeCell ref="A2:A3"/>
    <mergeCell ref="R2:R3"/>
    <mergeCell ref="G2:G3"/>
    <mergeCell ref="H2:H3"/>
    <mergeCell ref="I2:I3"/>
    <mergeCell ref="B2:B3"/>
    <mergeCell ref="A1:U1"/>
    <mergeCell ref="N2:N3"/>
    <mergeCell ref="O2:O3"/>
    <mergeCell ref="P2:P3"/>
    <mergeCell ref="Q2:Q3"/>
    <mergeCell ref="J2:K2"/>
    <mergeCell ref="L2:L3"/>
    <mergeCell ref="M2:M3"/>
    <mergeCell ref="S2:S3"/>
    <mergeCell ref="T2:T3"/>
  </mergeCells>
  <conditionalFormatting sqref="K4:K13">
    <cfRule type="cellIs" priority="1" dxfId="0" operator="equal" stopIfTrue="1">
      <formula>-10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2019-02-21T00:27:01Z</cp:lastPrinted>
  <dcterms:created xsi:type="dcterms:W3CDTF">2013-04-05T12:20:44Z</dcterms:created>
  <dcterms:modified xsi:type="dcterms:W3CDTF">2019-02-21T08:41:21Z</dcterms:modified>
  <cp:category/>
  <cp:version/>
  <cp:contentType/>
  <cp:contentStatus/>
</cp:coreProperties>
</file>