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</sheets>
  <definedNames>
    <definedName name="_xlnm._FilterDatabase" localSheetId="0" hidden="1">'Sheet1'!$A$2:$H$8</definedName>
  </definedNames>
  <calcPr fullCalcOnLoad="1"/>
</workbook>
</file>

<file path=xl/sharedStrings.xml><?xml version="1.0" encoding="utf-8"?>
<sst xmlns="http://schemas.openxmlformats.org/spreadsheetml/2006/main" count="71" uniqueCount="59">
  <si>
    <t>序号</t>
  </si>
  <si>
    <t>招聘单位</t>
  </si>
  <si>
    <t>招聘职位</t>
  </si>
  <si>
    <t>招聘数量</t>
  </si>
  <si>
    <t>学历</t>
  </si>
  <si>
    <t>学位</t>
  </si>
  <si>
    <t>所学专业</t>
  </si>
  <si>
    <t>资格条件</t>
  </si>
  <si>
    <t>沈阳市中医院</t>
  </si>
  <si>
    <t>本科及以上</t>
  </si>
  <si>
    <t>医学影像、临床医学</t>
  </si>
  <si>
    <t>医学影像学</t>
  </si>
  <si>
    <t>沈阳市卫健委直属医院核算编制数</t>
  </si>
  <si>
    <t>单位</t>
  </si>
  <si>
    <t>开放床位数</t>
  </si>
  <si>
    <t>标准床位数</t>
  </si>
  <si>
    <t>新核算编制数</t>
  </si>
  <si>
    <t>原有编制数</t>
  </si>
  <si>
    <t>实有在编人员</t>
  </si>
  <si>
    <t>现有编外用工人数</t>
  </si>
  <si>
    <t>空编数</t>
  </si>
  <si>
    <t>空编30%</t>
  </si>
  <si>
    <t>计划数</t>
  </si>
  <si>
    <t>普通床位</t>
  </si>
  <si>
    <t>牙科治疗椅</t>
  </si>
  <si>
    <t>干诊床位</t>
  </si>
  <si>
    <t>沈阳市第一人民医院</t>
  </si>
  <si>
    <t>沈阳医学院沈洲医院</t>
  </si>
  <si>
    <t>沈阳市红十字会院</t>
  </si>
  <si>
    <t>沈阳市第四人民医院</t>
  </si>
  <si>
    <t>沈阳市第五人民医院</t>
  </si>
  <si>
    <t>沈阳市传染病院</t>
  </si>
  <si>
    <t xml:space="preserve"> 沈阳市第七人民医院</t>
  </si>
  <si>
    <t>沈阳医学院奉天医院</t>
  </si>
  <si>
    <t>沈阳市劳动卫生职业病研究所</t>
  </si>
  <si>
    <t>沈阳市胸科医院</t>
  </si>
  <si>
    <t>沈阳市口腔医院</t>
  </si>
  <si>
    <t>沈阳市肛肠医院</t>
  </si>
  <si>
    <t>沈阳妇婴医院</t>
  </si>
  <si>
    <t>沈阳市骨科医院</t>
  </si>
  <si>
    <t>沈阳市儿童医院</t>
  </si>
  <si>
    <t>沈阳市精神卫生中心</t>
  </si>
  <si>
    <t>沈阳急救中心</t>
  </si>
  <si>
    <t>沈阳市安宁医院</t>
  </si>
  <si>
    <t>合计</t>
  </si>
  <si>
    <t>学士及以上</t>
  </si>
  <si>
    <t>护理学</t>
  </si>
  <si>
    <t>护理1</t>
  </si>
  <si>
    <t>护理2</t>
  </si>
  <si>
    <t>放射线科（医师）</t>
  </si>
  <si>
    <t>超声科（医师）</t>
  </si>
  <si>
    <t>大专及以上</t>
  </si>
  <si>
    <t>学士及以上</t>
  </si>
  <si>
    <t>中专及以上</t>
  </si>
  <si>
    <t>护理3</t>
  </si>
  <si>
    <t>2020年沈阳市卫生健康委直属单位编外用工公开招聘职位信息表</t>
  </si>
  <si>
    <t>具有医师资格证</t>
  </si>
  <si>
    <t>具有护士资格证</t>
  </si>
  <si>
    <t>男性，具有护士资格证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</si>
</sst>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8" applyNumberFormat="0" applyAlignment="0" applyProtection="0"/>
    <xf numFmtId="0" fontId="2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10" xfId="41" applyFont="1" applyBorder="1" applyAlignment="1">
      <alignment horizontal="center" vertical="center" wrapText="1"/>
      <protection/>
    </xf>
    <xf numFmtId="176" fontId="7" fillId="0" borderId="10" xfId="41" applyNumberFormat="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4.375" style="20" customWidth="1"/>
    <col min="2" max="3" width="15.125" style="20" customWidth="1"/>
    <col min="4" max="4" width="6.00390625" style="20" customWidth="1"/>
    <col min="5" max="5" width="13.00390625" style="20" customWidth="1"/>
    <col min="6" max="6" width="13.125" style="20" customWidth="1"/>
    <col min="7" max="7" width="33.875" style="20" customWidth="1"/>
    <col min="8" max="8" width="29.625" style="20" customWidth="1"/>
    <col min="9" max="202" width="9.00390625" style="20" customWidth="1"/>
    <col min="203" max="229" width="9.00390625" style="21" customWidth="1"/>
    <col min="230" max="251" width="9.00390625" style="22" customWidth="1"/>
    <col min="252" max="254" width="9.00390625" style="23" customWidth="1"/>
    <col min="255" max="16384" width="9.00390625" style="24" customWidth="1"/>
  </cols>
  <sheetData>
    <row r="1" spans="1:254" s="17" customFormat="1" ht="54" customHeight="1">
      <c r="A1" s="33" t="s">
        <v>55</v>
      </c>
      <c r="B1" s="33"/>
      <c r="C1" s="33"/>
      <c r="D1" s="33"/>
      <c r="E1" s="33"/>
      <c r="F1" s="33"/>
      <c r="G1" s="33"/>
      <c r="H1" s="33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</row>
    <row r="2" spans="1:256" s="18" customFormat="1" ht="24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24"/>
      <c r="IV2" s="24"/>
    </row>
    <row r="3" spans="1:254" s="19" customFormat="1" ht="28.5" customHeight="1">
      <c r="A3" s="31">
        <v>1</v>
      </c>
      <c r="B3" s="31" t="s">
        <v>8</v>
      </c>
      <c r="C3" s="31" t="s">
        <v>50</v>
      </c>
      <c r="D3" s="31">
        <v>1</v>
      </c>
      <c r="E3" s="31" t="s">
        <v>9</v>
      </c>
      <c r="F3" s="32" t="s">
        <v>52</v>
      </c>
      <c r="G3" s="31" t="s">
        <v>10</v>
      </c>
      <c r="H3" s="31" t="s">
        <v>56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7"/>
      <c r="IS3" s="27"/>
      <c r="IT3" s="27"/>
    </row>
    <row r="4" spans="1:254" s="19" customFormat="1" ht="28.5" customHeight="1">
      <c r="A4" s="31">
        <v>2</v>
      </c>
      <c r="B4" s="31" t="s">
        <v>8</v>
      </c>
      <c r="C4" s="31" t="s">
        <v>49</v>
      </c>
      <c r="D4" s="31">
        <v>1</v>
      </c>
      <c r="E4" s="31" t="s">
        <v>9</v>
      </c>
      <c r="F4" s="32" t="s">
        <v>52</v>
      </c>
      <c r="G4" s="31" t="s">
        <v>11</v>
      </c>
      <c r="H4" s="31" t="s">
        <v>56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7"/>
      <c r="IS4" s="27"/>
      <c r="IT4" s="27"/>
    </row>
    <row r="5" spans="1:254" s="19" customFormat="1" ht="28.5" customHeight="1">
      <c r="A5" s="31">
        <v>3</v>
      </c>
      <c r="B5" s="26" t="s">
        <v>8</v>
      </c>
      <c r="C5" s="26" t="s">
        <v>47</v>
      </c>
      <c r="D5" s="26">
        <v>12</v>
      </c>
      <c r="E5" s="26" t="s">
        <v>9</v>
      </c>
      <c r="F5" s="7" t="s">
        <v>45</v>
      </c>
      <c r="G5" s="26" t="s">
        <v>46</v>
      </c>
      <c r="H5" s="26" t="s">
        <v>57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7"/>
      <c r="IS5" s="27"/>
      <c r="IT5" s="27"/>
    </row>
    <row r="6" spans="1:254" s="19" customFormat="1" ht="28.5" customHeight="1">
      <c r="A6" s="31">
        <v>4</v>
      </c>
      <c r="B6" s="26" t="s">
        <v>8</v>
      </c>
      <c r="C6" s="26" t="s">
        <v>48</v>
      </c>
      <c r="D6" s="26">
        <v>6</v>
      </c>
      <c r="E6" s="26" t="s">
        <v>51</v>
      </c>
      <c r="F6" s="7"/>
      <c r="G6" s="26" t="s">
        <v>46</v>
      </c>
      <c r="H6" s="26" t="s">
        <v>57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7"/>
      <c r="IS6" s="27"/>
      <c r="IT6" s="27"/>
    </row>
    <row r="7" spans="1:254" s="19" customFormat="1" ht="28.5" customHeight="1">
      <c r="A7" s="31">
        <v>5</v>
      </c>
      <c r="B7" s="26" t="s">
        <v>8</v>
      </c>
      <c r="C7" s="26" t="s">
        <v>54</v>
      </c>
      <c r="D7" s="26">
        <v>2</v>
      </c>
      <c r="E7" s="26" t="s">
        <v>53</v>
      </c>
      <c r="F7" s="7"/>
      <c r="G7" s="26" t="s">
        <v>46</v>
      </c>
      <c r="H7" s="26" t="s">
        <v>58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7"/>
      <c r="IS7" s="27"/>
      <c r="IT7" s="27"/>
    </row>
    <row r="8" spans="1:8" ht="24" customHeight="1">
      <c r="A8" s="8"/>
      <c r="B8" s="8"/>
      <c r="C8" s="8"/>
      <c r="D8" s="8">
        <f>SUM(D3:D7)</f>
        <v>22</v>
      </c>
      <c r="E8" s="8"/>
      <c r="F8" s="8"/>
      <c r="G8" s="8"/>
      <c r="H8" s="8"/>
    </row>
  </sheetData>
  <sheetProtection/>
  <autoFilter ref="A2:H8"/>
  <mergeCells count="1">
    <mergeCell ref="A1:H1"/>
  </mergeCells>
  <printOptions/>
  <pageMargins left="0.5902777777777778" right="0.39305555555555555" top="0.19652777777777777" bottom="0.19652777777777777" header="0.1569444444444444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D11" sqref="D11"/>
    </sheetView>
  </sheetViews>
  <sheetFormatPr defaultColWidth="9.00390625" defaultRowHeight="14.25"/>
  <sheetData>
    <row r="1" spans="1:12" ht="18.75">
      <c r="A1" s="34" t="s">
        <v>12</v>
      </c>
      <c r="B1" s="34"/>
      <c r="C1" s="34"/>
      <c r="D1" s="34"/>
      <c r="E1" s="35"/>
      <c r="F1" s="34"/>
      <c r="G1" s="34"/>
      <c r="H1" s="34"/>
      <c r="I1" s="34"/>
      <c r="J1" s="36"/>
      <c r="K1" s="36"/>
      <c r="L1" s="34"/>
    </row>
    <row r="2" spans="1:12" ht="14.25">
      <c r="A2" s="37" t="s">
        <v>13</v>
      </c>
      <c r="B2" s="37" t="s">
        <v>14</v>
      </c>
      <c r="C2" s="37"/>
      <c r="D2" s="37"/>
      <c r="E2" s="38" t="s">
        <v>15</v>
      </c>
      <c r="F2" s="39" t="s">
        <v>16</v>
      </c>
      <c r="G2" s="40" t="s">
        <v>17</v>
      </c>
      <c r="H2" s="40" t="s">
        <v>18</v>
      </c>
      <c r="I2" s="41" t="s">
        <v>19</v>
      </c>
      <c r="J2" s="39" t="s">
        <v>20</v>
      </c>
      <c r="K2" s="39" t="s">
        <v>21</v>
      </c>
      <c r="L2" s="41" t="s">
        <v>22</v>
      </c>
    </row>
    <row r="3" spans="1:12" ht="14.25">
      <c r="A3" s="37"/>
      <c r="B3" s="37" t="s">
        <v>23</v>
      </c>
      <c r="C3" s="37" t="s">
        <v>24</v>
      </c>
      <c r="D3" s="37" t="s">
        <v>25</v>
      </c>
      <c r="E3" s="38"/>
      <c r="F3" s="39"/>
      <c r="G3" s="40"/>
      <c r="H3" s="40"/>
      <c r="I3" s="41"/>
      <c r="J3" s="39"/>
      <c r="K3" s="39"/>
      <c r="L3" s="41"/>
    </row>
    <row r="4" spans="1:12" ht="14.25">
      <c r="A4" s="37"/>
      <c r="B4" s="37"/>
      <c r="C4" s="37"/>
      <c r="D4" s="37"/>
      <c r="E4" s="38"/>
      <c r="F4" s="39"/>
      <c r="G4" s="40"/>
      <c r="H4" s="40"/>
      <c r="I4" s="41"/>
      <c r="J4" s="39"/>
      <c r="K4" s="39"/>
      <c r="L4" s="41"/>
    </row>
    <row r="5" spans="1:12" ht="24">
      <c r="A5" s="1" t="s">
        <v>26</v>
      </c>
      <c r="B5" s="2">
        <v>955</v>
      </c>
      <c r="C5" s="2">
        <v>8</v>
      </c>
      <c r="D5" s="2">
        <v>78</v>
      </c>
      <c r="E5" s="3">
        <f aca="true" t="shared" si="0" ref="E5:E23">B5+C5*2.5+D5*3</f>
        <v>1209</v>
      </c>
      <c r="F5" s="4">
        <f aca="true" t="shared" si="1" ref="F5:F10">E5*1.5</f>
        <v>1813.5</v>
      </c>
      <c r="G5" s="5">
        <v>1169</v>
      </c>
      <c r="H5" s="5">
        <v>873</v>
      </c>
      <c r="I5" s="14">
        <v>301</v>
      </c>
      <c r="J5" s="15">
        <f aca="true" t="shared" si="2" ref="J5:J24">F5-H5-I5</f>
        <v>639.5</v>
      </c>
      <c r="K5" s="15">
        <f aca="true" t="shared" si="3" ref="K5:K24">J5*0.3</f>
        <v>191.85</v>
      </c>
      <c r="L5" s="16">
        <v>108</v>
      </c>
    </row>
    <row r="6" spans="1:12" ht="24">
      <c r="A6" s="6" t="s">
        <v>27</v>
      </c>
      <c r="B6" s="2">
        <v>1328</v>
      </c>
      <c r="C6" s="2">
        <v>6</v>
      </c>
      <c r="D6" s="2">
        <v>100</v>
      </c>
      <c r="E6" s="3">
        <f t="shared" si="0"/>
        <v>1643</v>
      </c>
      <c r="F6" s="4">
        <f>E6*1.6</f>
        <v>2628.8</v>
      </c>
      <c r="G6" s="5">
        <v>1401</v>
      </c>
      <c r="H6" s="5">
        <v>1008</v>
      </c>
      <c r="I6" s="14">
        <v>476</v>
      </c>
      <c r="J6" s="15">
        <f t="shared" si="2"/>
        <v>1144.8000000000002</v>
      </c>
      <c r="K6" s="15">
        <f t="shared" si="3"/>
        <v>343.44000000000005</v>
      </c>
      <c r="L6" s="16">
        <v>133</v>
      </c>
    </row>
    <row r="7" spans="1:12" ht="24">
      <c r="A7" s="6" t="s">
        <v>28</v>
      </c>
      <c r="B7" s="2">
        <v>700</v>
      </c>
      <c r="C7" s="2">
        <v>6</v>
      </c>
      <c r="D7" s="2">
        <v>21</v>
      </c>
      <c r="E7" s="3">
        <f t="shared" si="0"/>
        <v>778</v>
      </c>
      <c r="F7" s="4">
        <f t="shared" si="1"/>
        <v>1167</v>
      </c>
      <c r="G7" s="5">
        <v>1103</v>
      </c>
      <c r="H7" s="5">
        <v>822</v>
      </c>
      <c r="I7" s="14">
        <v>313</v>
      </c>
      <c r="J7" s="15">
        <f t="shared" si="2"/>
        <v>32</v>
      </c>
      <c r="K7" s="15">
        <f t="shared" si="3"/>
        <v>9.6</v>
      </c>
      <c r="L7" s="16">
        <v>109</v>
      </c>
    </row>
    <row r="8" spans="1:12" ht="24">
      <c r="A8" s="1" t="s">
        <v>29</v>
      </c>
      <c r="B8" s="2">
        <v>1933</v>
      </c>
      <c r="C8" s="2">
        <v>9</v>
      </c>
      <c r="D8" s="2">
        <v>329</v>
      </c>
      <c r="E8" s="3">
        <f t="shared" si="0"/>
        <v>2942.5</v>
      </c>
      <c r="F8" s="4">
        <f>E8*1.6</f>
        <v>4708</v>
      </c>
      <c r="G8" s="5">
        <v>1309</v>
      </c>
      <c r="H8" s="5">
        <v>997</v>
      </c>
      <c r="I8" s="14">
        <v>783</v>
      </c>
      <c r="J8" s="15">
        <f t="shared" si="2"/>
        <v>2928</v>
      </c>
      <c r="K8" s="15">
        <f t="shared" si="3"/>
        <v>878.4</v>
      </c>
      <c r="L8" s="16">
        <v>115</v>
      </c>
    </row>
    <row r="9" spans="1:12" ht="24">
      <c r="A9" s="1" t="s">
        <v>30</v>
      </c>
      <c r="B9" s="2">
        <v>800</v>
      </c>
      <c r="C9" s="2">
        <v>6</v>
      </c>
      <c r="D9" s="2">
        <v>20</v>
      </c>
      <c r="E9" s="3">
        <f t="shared" si="0"/>
        <v>875</v>
      </c>
      <c r="F9" s="4">
        <f>E9*1.6</f>
        <v>1400</v>
      </c>
      <c r="G9" s="5">
        <v>1258</v>
      </c>
      <c r="H9" s="5">
        <v>979</v>
      </c>
      <c r="I9" s="14">
        <v>385</v>
      </c>
      <c r="J9" s="15">
        <f t="shared" si="2"/>
        <v>36</v>
      </c>
      <c r="K9" s="15">
        <f t="shared" si="3"/>
        <v>10.799999999999999</v>
      </c>
      <c r="L9" s="16">
        <v>43</v>
      </c>
    </row>
    <row r="10" spans="1:12" ht="24">
      <c r="A10" s="7" t="s">
        <v>31</v>
      </c>
      <c r="B10" s="8">
        <v>526</v>
      </c>
      <c r="C10" s="8">
        <v>0</v>
      </c>
      <c r="D10" s="8">
        <v>24</v>
      </c>
      <c r="E10" s="3">
        <f t="shared" si="0"/>
        <v>598</v>
      </c>
      <c r="F10" s="4">
        <f t="shared" si="1"/>
        <v>897</v>
      </c>
      <c r="G10" s="5">
        <v>640</v>
      </c>
      <c r="H10" s="5">
        <v>484</v>
      </c>
      <c r="I10" s="14">
        <v>285</v>
      </c>
      <c r="J10" s="15">
        <f t="shared" si="2"/>
        <v>128</v>
      </c>
      <c r="K10" s="15">
        <f t="shared" si="3"/>
        <v>38.4</v>
      </c>
      <c r="L10" s="16">
        <v>50</v>
      </c>
    </row>
    <row r="11" spans="1:12" ht="24">
      <c r="A11" s="9" t="s">
        <v>32</v>
      </c>
      <c r="B11" s="10">
        <v>500</v>
      </c>
      <c r="C11" s="10">
        <v>4</v>
      </c>
      <c r="D11" s="10"/>
      <c r="E11" s="3">
        <f t="shared" si="0"/>
        <v>510</v>
      </c>
      <c r="F11" s="4">
        <v>876</v>
      </c>
      <c r="G11" s="5">
        <v>876</v>
      </c>
      <c r="H11" s="5">
        <v>636</v>
      </c>
      <c r="I11" s="14">
        <v>207</v>
      </c>
      <c r="J11" s="15">
        <f t="shared" si="2"/>
        <v>33</v>
      </c>
      <c r="K11" s="15">
        <f t="shared" si="3"/>
        <v>9.9</v>
      </c>
      <c r="L11" s="16">
        <v>17</v>
      </c>
    </row>
    <row r="12" spans="1:12" ht="24">
      <c r="A12" s="6" t="s">
        <v>33</v>
      </c>
      <c r="B12" s="2">
        <v>1427</v>
      </c>
      <c r="C12" s="2">
        <v>14</v>
      </c>
      <c r="D12" s="2">
        <v>80</v>
      </c>
      <c r="E12" s="3">
        <f t="shared" si="0"/>
        <v>1702</v>
      </c>
      <c r="F12" s="4">
        <f>E12*1.6</f>
        <v>2723.2000000000003</v>
      </c>
      <c r="G12" s="5">
        <v>1477</v>
      </c>
      <c r="H12" s="5">
        <v>1160</v>
      </c>
      <c r="I12" s="14">
        <v>943</v>
      </c>
      <c r="J12" s="15">
        <f t="shared" si="2"/>
        <v>620.2000000000003</v>
      </c>
      <c r="K12" s="15">
        <f t="shared" si="3"/>
        <v>186.0600000000001</v>
      </c>
      <c r="L12" s="16">
        <v>80</v>
      </c>
    </row>
    <row r="13" spans="1:12" ht="36">
      <c r="A13" s="1" t="s">
        <v>34</v>
      </c>
      <c r="B13" s="2">
        <v>660</v>
      </c>
      <c r="C13" s="2">
        <v>2</v>
      </c>
      <c r="D13" s="2"/>
      <c r="E13" s="3">
        <f t="shared" si="0"/>
        <v>665</v>
      </c>
      <c r="F13" s="4">
        <f>E13*1.5</f>
        <v>997.5</v>
      </c>
      <c r="G13" s="5">
        <v>499</v>
      </c>
      <c r="H13" s="5">
        <v>405</v>
      </c>
      <c r="I13" s="14">
        <v>146</v>
      </c>
      <c r="J13" s="15">
        <f t="shared" si="2"/>
        <v>446.5</v>
      </c>
      <c r="K13" s="15">
        <f t="shared" si="3"/>
        <v>133.95</v>
      </c>
      <c r="L13" s="16">
        <v>70</v>
      </c>
    </row>
    <row r="14" spans="1:12" ht="24">
      <c r="A14" s="1" t="s">
        <v>35</v>
      </c>
      <c r="B14" s="2">
        <v>1200</v>
      </c>
      <c r="C14" s="2"/>
      <c r="D14" s="2"/>
      <c r="E14" s="3">
        <f t="shared" si="0"/>
        <v>1200</v>
      </c>
      <c r="F14" s="4">
        <f>E14*1.5</f>
        <v>1800</v>
      </c>
      <c r="G14" s="5">
        <v>888</v>
      </c>
      <c r="H14" s="5">
        <v>689</v>
      </c>
      <c r="I14" s="14">
        <v>400</v>
      </c>
      <c r="J14" s="15">
        <f t="shared" si="2"/>
        <v>711</v>
      </c>
      <c r="K14" s="15">
        <f t="shared" si="3"/>
        <v>213.29999999999998</v>
      </c>
      <c r="L14" s="16">
        <v>243</v>
      </c>
    </row>
    <row r="15" spans="1:12" ht="24">
      <c r="A15" s="9" t="s">
        <v>36</v>
      </c>
      <c r="B15" s="10">
        <v>25</v>
      </c>
      <c r="C15" s="10">
        <v>130</v>
      </c>
      <c r="D15" s="10"/>
      <c r="E15" s="3">
        <f t="shared" si="0"/>
        <v>350</v>
      </c>
      <c r="F15" s="4">
        <f>E15*1.5</f>
        <v>525</v>
      </c>
      <c r="G15" s="5">
        <v>284</v>
      </c>
      <c r="H15" s="5">
        <v>213</v>
      </c>
      <c r="I15" s="14">
        <v>97</v>
      </c>
      <c r="J15" s="15">
        <f t="shared" si="2"/>
        <v>215</v>
      </c>
      <c r="K15" s="15">
        <f t="shared" si="3"/>
        <v>64.5</v>
      </c>
      <c r="L15" s="16">
        <v>33</v>
      </c>
    </row>
    <row r="16" spans="1:12" ht="24">
      <c r="A16" s="6" t="s">
        <v>37</v>
      </c>
      <c r="B16" s="2">
        <v>500</v>
      </c>
      <c r="C16" s="2"/>
      <c r="D16" s="2"/>
      <c r="E16" s="3">
        <f t="shared" si="0"/>
        <v>500</v>
      </c>
      <c r="F16" s="4">
        <f>E16*1.6</f>
        <v>800</v>
      </c>
      <c r="G16" s="5">
        <v>300</v>
      </c>
      <c r="H16" s="5">
        <v>251</v>
      </c>
      <c r="I16" s="14">
        <v>199</v>
      </c>
      <c r="J16" s="15">
        <f t="shared" si="2"/>
        <v>350</v>
      </c>
      <c r="K16" s="15">
        <f t="shared" si="3"/>
        <v>105</v>
      </c>
      <c r="L16" s="16">
        <v>4</v>
      </c>
    </row>
    <row r="17" spans="1:12" ht="24">
      <c r="A17" s="1" t="s">
        <v>38</v>
      </c>
      <c r="B17" s="2">
        <v>700</v>
      </c>
      <c r="C17" s="2"/>
      <c r="D17" s="2"/>
      <c r="E17" s="3">
        <f t="shared" si="0"/>
        <v>700</v>
      </c>
      <c r="F17" s="4">
        <f aca="true" t="shared" si="4" ref="F17:F23">E17*1.5</f>
        <v>1050</v>
      </c>
      <c r="G17" s="5">
        <v>635</v>
      </c>
      <c r="H17" s="5">
        <v>483</v>
      </c>
      <c r="I17" s="14">
        <v>470</v>
      </c>
      <c r="J17" s="15">
        <f t="shared" si="2"/>
        <v>97</v>
      </c>
      <c r="K17" s="15">
        <f t="shared" si="3"/>
        <v>29.099999999999998</v>
      </c>
      <c r="L17" s="16">
        <v>29</v>
      </c>
    </row>
    <row r="18" spans="1:12" ht="24">
      <c r="A18" s="1" t="s">
        <v>39</v>
      </c>
      <c r="B18" s="2">
        <v>853</v>
      </c>
      <c r="C18" s="2"/>
      <c r="D18" s="2">
        <v>11</v>
      </c>
      <c r="E18" s="3">
        <f t="shared" si="0"/>
        <v>886</v>
      </c>
      <c r="F18" s="4">
        <f t="shared" si="4"/>
        <v>1329</v>
      </c>
      <c r="G18" s="5">
        <v>700</v>
      </c>
      <c r="H18" s="5">
        <v>529</v>
      </c>
      <c r="I18" s="14">
        <v>406</v>
      </c>
      <c r="J18" s="15">
        <f t="shared" si="2"/>
        <v>394</v>
      </c>
      <c r="K18" s="15">
        <f t="shared" si="3"/>
        <v>118.19999999999999</v>
      </c>
      <c r="L18" s="16">
        <v>14</v>
      </c>
    </row>
    <row r="19" spans="1:12" ht="24">
      <c r="A19" s="1" t="s">
        <v>8</v>
      </c>
      <c r="B19" s="2">
        <v>338</v>
      </c>
      <c r="C19" s="2">
        <v>2</v>
      </c>
      <c r="D19" s="2">
        <v>100</v>
      </c>
      <c r="E19" s="3">
        <f t="shared" si="0"/>
        <v>643</v>
      </c>
      <c r="F19" s="4">
        <f t="shared" si="4"/>
        <v>964.5</v>
      </c>
      <c r="G19" s="5">
        <v>610</v>
      </c>
      <c r="H19" s="5">
        <v>304</v>
      </c>
      <c r="I19" s="14">
        <v>207</v>
      </c>
      <c r="J19" s="15">
        <f t="shared" si="2"/>
        <v>453.5</v>
      </c>
      <c r="K19" s="15">
        <f t="shared" si="3"/>
        <v>136.04999999999998</v>
      </c>
      <c r="L19" s="16">
        <v>71</v>
      </c>
    </row>
    <row r="20" spans="1:12" ht="24">
      <c r="A20" s="1" t="s">
        <v>40</v>
      </c>
      <c r="B20" s="2">
        <v>800</v>
      </c>
      <c r="C20" s="2">
        <v>2</v>
      </c>
      <c r="D20" s="2"/>
      <c r="E20" s="3">
        <f t="shared" si="0"/>
        <v>805</v>
      </c>
      <c r="F20" s="4">
        <f t="shared" si="4"/>
        <v>1207.5</v>
      </c>
      <c r="G20" s="5">
        <v>400</v>
      </c>
      <c r="H20" s="5">
        <v>360</v>
      </c>
      <c r="I20" s="14">
        <v>514</v>
      </c>
      <c r="J20" s="15">
        <f t="shared" si="2"/>
        <v>333.5</v>
      </c>
      <c r="K20" s="15">
        <f t="shared" si="3"/>
        <v>100.05</v>
      </c>
      <c r="L20" s="16">
        <v>121</v>
      </c>
    </row>
    <row r="21" spans="1:12" ht="24">
      <c r="A21" s="1" t="s">
        <v>41</v>
      </c>
      <c r="B21" s="2">
        <v>1532</v>
      </c>
      <c r="C21" s="2"/>
      <c r="D21" s="2"/>
      <c r="E21" s="3">
        <f t="shared" si="0"/>
        <v>1532</v>
      </c>
      <c r="F21" s="4">
        <f t="shared" si="4"/>
        <v>2298</v>
      </c>
      <c r="G21" s="5">
        <v>600</v>
      </c>
      <c r="H21" s="5">
        <v>407</v>
      </c>
      <c r="I21" s="14">
        <v>285</v>
      </c>
      <c r="J21" s="15">
        <f t="shared" si="2"/>
        <v>1606</v>
      </c>
      <c r="K21" s="15">
        <f t="shared" si="3"/>
        <v>481.79999999999995</v>
      </c>
      <c r="L21" s="16">
        <v>60</v>
      </c>
    </row>
    <row r="22" spans="1:12" ht="24">
      <c r="A22" s="11" t="s">
        <v>42</v>
      </c>
      <c r="B22" s="12">
        <v>120</v>
      </c>
      <c r="C22" s="12"/>
      <c r="D22" s="12"/>
      <c r="E22" s="13">
        <f t="shared" si="0"/>
        <v>120</v>
      </c>
      <c r="F22" s="4">
        <f t="shared" si="4"/>
        <v>180</v>
      </c>
      <c r="G22" s="5">
        <v>581</v>
      </c>
      <c r="H22" s="5">
        <v>554</v>
      </c>
      <c r="I22" s="14">
        <v>106</v>
      </c>
      <c r="J22" s="15">
        <f t="shared" si="2"/>
        <v>-480</v>
      </c>
      <c r="K22" s="15">
        <f t="shared" si="3"/>
        <v>-144</v>
      </c>
      <c r="L22" s="16">
        <v>56</v>
      </c>
    </row>
    <row r="23" spans="1:12" ht="24">
      <c r="A23" s="1" t="s">
        <v>43</v>
      </c>
      <c r="B23" s="2">
        <v>700</v>
      </c>
      <c r="C23" s="2"/>
      <c r="D23" s="2"/>
      <c r="E23" s="3">
        <f t="shared" si="0"/>
        <v>700</v>
      </c>
      <c r="F23" s="4">
        <f t="shared" si="4"/>
        <v>1050</v>
      </c>
      <c r="G23" s="5">
        <v>344</v>
      </c>
      <c r="H23" s="5">
        <v>192</v>
      </c>
      <c r="I23" s="14">
        <v>79</v>
      </c>
      <c r="J23" s="15">
        <f t="shared" si="2"/>
        <v>779</v>
      </c>
      <c r="K23" s="15">
        <f t="shared" si="3"/>
        <v>233.7</v>
      </c>
      <c r="L23" s="16">
        <v>83</v>
      </c>
    </row>
    <row r="24" spans="1:12" ht="14.25">
      <c r="A24" s="6" t="s">
        <v>44</v>
      </c>
      <c r="B24" s="2"/>
      <c r="C24" s="2"/>
      <c r="D24" s="4"/>
      <c r="E24" s="3">
        <v>16093</v>
      </c>
      <c r="F24" s="4">
        <f>SUM(F5:F23)</f>
        <v>28415</v>
      </c>
      <c r="G24" s="5">
        <f>SUM(G5:G23)</f>
        <v>15074</v>
      </c>
      <c r="H24" s="5">
        <f>SUM(H5:H23)</f>
        <v>11346</v>
      </c>
      <c r="I24" s="14">
        <f>SUM(I5:I23)</f>
        <v>6602</v>
      </c>
      <c r="J24" s="15">
        <f t="shared" si="2"/>
        <v>10467</v>
      </c>
      <c r="K24" s="15">
        <f t="shared" si="3"/>
        <v>3140.1</v>
      </c>
      <c r="L24" s="16">
        <f>SUM(L5:L23)</f>
        <v>1439</v>
      </c>
    </row>
  </sheetData>
  <sheetProtection/>
  <mergeCells count="14">
    <mergeCell ref="I2:I4"/>
    <mergeCell ref="J2:J4"/>
    <mergeCell ref="K2:K4"/>
    <mergeCell ref="L2:L4"/>
    <mergeCell ref="A1:L1"/>
    <mergeCell ref="B2:D2"/>
    <mergeCell ref="A2:A4"/>
    <mergeCell ref="B3:B4"/>
    <mergeCell ref="C3:C4"/>
    <mergeCell ref="D3:D4"/>
    <mergeCell ref="E2:E4"/>
    <mergeCell ref="F2:F4"/>
    <mergeCell ref="G2:G4"/>
    <mergeCell ref="H2:H4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2019-08-30T06:55:24Z</cp:lastPrinted>
  <dcterms:created xsi:type="dcterms:W3CDTF">2015-05-11T05:40:41Z</dcterms:created>
  <dcterms:modified xsi:type="dcterms:W3CDTF">2020-09-22T02:39:42Z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