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180" windowWidth="14760" windowHeight="12330" activeTab="0"/>
  </bookViews>
  <sheets>
    <sheet name="排序 " sheetId="1" r:id="rId1"/>
  </sheets>
  <definedNames>
    <definedName name="_xlnm.Print_Titles" localSheetId="0">'排序 '!$2:$2</definedName>
  </definedNames>
  <calcPr fullCalcOnLoad="1"/>
</workbook>
</file>

<file path=xl/sharedStrings.xml><?xml version="1.0" encoding="utf-8"?>
<sst xmlns="http://schemas.openxmlformats.org/spreadsheetml/2006/main" count="36" uniqueCount="29">
  <si>
    <t>人数</t>
  </si>
  <si>
    <t>修正系数</t>
  </si>
  <si>
    <t>总分</t>
  </si>
  <si>
    <t>最高分</t>
  </si>
  <si>
    <t>最低分</t>
  </si>
  <si>
    <t>平均分</t>
  </si>
  <si>
    <t>小学英语</t>
  </si>
  <si>
    <t>上午</t>
  </si>
  <si>
    <t>备注</t>
  </si>
  <si>
    <t>专业</t>
  </si>
  <si>
    <t>合计</t>
  </si>
  <si>
    <t>上午</t>
  </si>
  <si>
    <t>小学语文</t>
  </si>
  <si>
    <t>上下午</t>
  </si>
  <si>
    <t>附件2：</t>
  </si>
  <si>
    <t>青州市2019年公开招聘中小学和幼儿园教师面试平衡系数计算方法</t>
  </si>
  <si>
    <t>幼儿园</t>
  </si>
  <si>
    <t>小学数学</t>
  </si>
  <si>
    <t>讲课室</t>
  </si>
  <si>
    <t>第三讲课室</t>
  </si>
  <si>
    <t>第四讲课室</t>
  </si>
  <si>
    <t>第六讲课室</t>
  </si>
  <si>
    <t>第七讲课室</t>
  </si>
  <si>
    <t>第八讲课室</t>
  </si>
  <si>
    <t>第九讲课室</t>
  </si>
  <si>
    <t>第十讲课室</t>
  </si>
  <si>
    <t>第十一讲课室</t>
  </si>
  <si>
    <t>第十二讲课室</t>
  </si>
  <si>
    <t>第二讲课室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</si>
</sst>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000_ "/>
    <numFmt numFmtId="191" formatCode="0.00000_ "/>
    <numFmt numFmtId="192" formatCode="0.0_ "/>
    <numFmt numFmtId="193" formatCode="0.000000_ "/>
    <numFmt numFmtId="194" formatCode="0.0000000_ "/>
    <numFmt numFmtId="195" formatCode="0.000000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40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190" fontId="3" fillId="0" borderId="10" xfId="40" applyNumberFormat="1" applyFill="1" applyBorder="1" applyAlignment="1">
      <alignment horizontal="center" vertical="center"/>
      <protection/>
    </xf>
    <xf numFmtId="188" fontId="3" fillId="0" borderId="10" xfId="40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88" fontId="3" fillId="0" borderId="10" xfId="40" applyNumberFormat="1" applyFont="1" applyFill="1" applyBorder="1" applyAlignment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188" fontId="3" fillId="0" borderId="12" xfId="40" applyNumberFormat="1" applyFill="1" applyBorder="1" applyAlignment="1">
      <alignment horizontal="center" vertical="center"/>
      <protection/>
    </xf>
    <xf numFmtId="188" fontId="3" fillId="0" borderId="12" xfId="40" applyNumberFormat="1" applyFont="1" applyFill="1" applyBorder="1" applyAlignment="1">
      <alignment horizontal="center" vertical="center"/>
      <protection/>
    </xf>
    <xf numFmtId="190" fontId="3" fillId="0" borderId="12" xfId="40" applyNumberFormat="1" applyFill="1" applyBorder="1" applyAlignment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7" sqref="J17"/>
    </sheetView>
  </sheetViews>
  <sheetFormatPr defaultColWidth="11.28125" defaultRowHeight="15" customHeight="1"/>
  <cols>
    <col min="1" max="2" width="10.57421875" style="2" customWidth="1"/>
    <col min="3" max="3" width="12.8515625" style="2" customWidth="1"/>
    <col min="4" max="10" width="10.57421875" style="2" customWidth="1"/>
    <col min="11" max="16384" width="11.28125" style="1" customWidth="1"/>
  </cols>
  <sheetData>
    <row r="1" ht="24.75" customHeight="1">
      <c r="A1" s="2" t="s">
        <v>14</v>
      </c>
    </row>
    <row r="2" spans="1:10" ht="54.7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1.5" customHeight="1">
      <c r="A3" s="6" t="s">
        <v>13</v>
      </c>
      <c r="B3" s="6" t="s">
        <v>9</v>
      </c>
      <c r="C3" s="6" t="s">
        <v>18</v>
      </c>
      <c r="D3" s="6" t="s">
        <v>0</v>
      </c>
      <c r="E3" s="3" t="s">
        <v>2</v>
      </c>
      <c r="F3" s="4" t="s">
        <v>3</v>
      </c>
      <c r="G3" s="4" t="s">
        <v>4</v>
      </c>
      <c r="H3" s="3" t="s">
        <v>5</v>
      </c>
      <c r="I3" s="3" t="s">
        <v>1</v>
      </c>
      <c r="J3" s="3" t="s">
        <v>8</v>
      </c>
    </row>
    <row r="4" spans="1:10" ht="15" customHeight="1">
      <c r="A4" s="18" t="s">
        <v>11</v>
      </c>
      <c r="B4" s="18" t="s">
        <v>12</v>
      </c>
      <c r="C4" s="17" t="s">
        <v>28</v>
      </c>
      <c r="D4" s="5">
        <v>28</v>
      </c>
      <c r="E4" s="8">
        <v>2480.5</v>
      </c>
      <c r="F4" s="11">
        <v>92.98</v>
      </c>
      <c r="G4" s="11">
        <v>82.9</v>
      </c>
      <c r="H4" s="8">
        <f aca="true" t="shared" si="0" ref="H4:H17">ROUND((E4-F4-G4)/(D4-2),2)</f>
        <v>88.64</v>
      </c>
      <c r="I4" s="7">
        <f>ROUND(H7/H4,4)</f>
        <v>1.0026</v>
      </c>
      <c r="J4" s="9"/>
    </row>
    <row r="5" spans="1:10" ht="15" customHeight="1">
      <c r="A5" s="19"/>
      <c r="B5" s="19"/>
      <c r="C5" s="6" t="s">
        <v>19</v>
      </c>
      <c r="D5" s="5">
        <v>35</v>
      </c>
      <c r="E5" s="8">
        <v>3118.92</v>
      </c>
      <c r="F5" s="11">
        <v>93.98</v>
      </c>
      <c r="G5" s="11">
        <v>83.98</v>
      </c>
      <c r="H5" s="8">
        <f t="shared" si="0"/>
        <v>89.12</v>
      </c>
      <c r="I5" s="7">
        <f>ROUND(H7/H5,4)</f>
        <v>0.9972</v>
      </c>
      <c r="J5" s="3"/>
    </row>
    <row r="6" spans="1:10" ht="15" customHeight="1">
      <c r="A6" s="19"/>
      <c r="B6" s="19"/>
      <c r="C6" s="6" t="s">
        <v>20</v>
      </c>
      <c r="D6" s="5">
        <v>31</v>
      </c>
      <c r="E6" s="8">
        <v>2753.72</v>
      </c>
      <c r="F6" s="11">
        <v>92.6</v>
      </c>
      <c r="G6" s="11">
        <v>83.88</v>
      </c>
      <c r="H6" s="8">
        <f t="shared" si="0"/>
        <v>88.87</v>
      </c>
      <c r="I6" s="7">
        <f>ROUND(H7/H6,4)</f>
        <v>1</v>
      </c>
      <c r="J6" s="3"/>
    </row>
    <row r="7" spans="1:10" ht="15" customHeight="1">
      <c r="A7" s="20"/>
      <c r="B7" s="20"/>
      <c r="C7" s="6" t="s">
        <v>10</v>
      </c>
      <c r="D7" s="5">
        <f>D4+D5+D6</f>
        <v>94</v>
      </c>
      <c r="E7" s="10">
        <f>E4+E5+E6</f>
        <v>8353.14</v>
      </c>
      <c r="F7" s="11">
        <f>MAX(F4:F6)</f>
        <v>93.98</v>
      </c>
      <c r="G7" s="11">
        <f>MIN(G4:G6)</f>
        <v>82.9</v>
      </c>
      <c r="H7" s="8">
        <f t="shared" si="0"/>
        <v>88.87</v>
      </c>
      <c r="I7" s="3"/>
      <c r="J7" s="3"/>
    </row>
    <row r="8" spans="1:10" ht="15" customHeight="1">
      <c r="A8" s="19" t="s">
        <v>11</v>
      </c>
      <c r="B8" s="19" t="s">
        <v>16</v>
      </c>
      <c r="C8" s="6" t="s">
        <v>21</v>
      </c>
      <c r="D8" s="13">
        <v>23</v>
      </c>
      <c r="E8" s="14">
        <v>2048.68</v>
      </c>
      <c r="F8" s="15">
        <v>94.66</v>
      </c>
      <c r="G8" s="15">
        <v>85.38</v>
      </c>
      <c r="H8" s="14">
        <f t="shared" si="0"/>
        <v>88.98</v>
      </c>
      <c r="I8" s="16">
        <f>ROUND(H11/H8,4)</f>
        <v>1.0119</v>
      </c>
      <c r="J8" s="13"/>
    </row>
    <row r="9" spans="1:10" ht="15" customHeight="1">
      <c r="A9" s="19"/>
      <c r="B9" s="19" t="s">
        <v>11</v>
      </c>
      <c r="C9" s="6" t="s">
        <v>22</v>
      </c>
      <c r="D9" s="5">
        <v>33</v>
      </c>
      <c r="E9" s="8">
        <v>2967.28</v>
      </c>
      <c r="F9" s="11">
        <v>95.7</v>
      </c>
      <c r="G9" s="11">
        <v>85</v>
      </c>
      <c r="H9" s="8">
        <f t="shared" si="0"/>
        <v>89.89</v>
      </c>
      <c r="I9" s="7">
        <f>ROUND(H11/H9,4)</f>
        <v>1.0017</v>
      </c>
      <c r="J9" s="5"/>
    </row>
    <row r="10" spans="1:10" ht="15" customHeight="1">
      <c r="A10" s="19"/>
      <c r="B10" s="19"/>
      <c r="C10" s="6" t="s">
        <v>23</v>
      </c>
      <c r="D10" s="5">
        <v>26</v>
      </c>
      <c r="E10" s="8">
        <v>2368.1</v>
      </c>
      <c r="F10" s="11">
        <v>94.2</v>
      </c>
      <c r="G10" s="11">
        <v>87.94</v>
      </c>
      <c r="H10" s="8">
        <f t="shared" si="0"/>
        <v>91.08</v>
      </c>
      <c r="I10" s="7">
        <f>ROUND(H11/H10,4)</f>
        <v>0.9886</v>
      </c>
      <c r="J10" s="5"/>
    </row>
    <row r="11" spans="1:10" ht="15" customHeight="1">
      <c r="A11" s="20"/>
      <c r="B11" s="20" t="s">
        <v>7</v>
      </c>
      <c r="C11" s="12" t="s">
        <v>10</v>
      </c>
      <c r="D11" s="5">
        <f>D8+D9+D10</f>
        <v>82</v>
      </c>
      <c r="E11" s="10">
        <f>E8+E9+E10</f>
        <v>7384.0599999999995</v>
      </c>
      <c r="F11" s="11">
        <f>MAX(F8:F10)</f>
        <v>95.7</v>
      </c>
      <c r="G11" s="11">
        <f>MIN(G8:G10)</f>
        <v>85</v>
      </c>
      <c r="H11" s="8">
        <f>ROUND((E11-F11-G11)/(D11-2),2)</f>
        <v>90.04</v>
      </c>
      <c r="I11" s="3"/>
      <c r="J11" s="5"/>
    </row>
    <row r="12" spans="1:10" ht="15" customHeight="1">
      <c r="A12" s="18" t="s">
        <v>11</v>
      </c>
      <c r="B12" s="18" t="s">
        <v>6</v>
      </c>
      <c r="C12" s="6" t="s">
        <v>24</v>
      </c>
      <c r="D12" s="5">
        <v>18</v>
      </c>
      <c r="E12" s="8">
        <v>1593.84</v>
      </c>
      <c r="F12" s="11">
        <v>92.62</v>
      </c>
      <c r="G12" s="11">
        <v>83.24</v>
      </c>
      <c r="H12" s="8">
        <f t="shared" si="0"/>
        <v>88.62</v>
      </c>
      <c r="I12" s="7">
        <f>ROUND(H14/H12,4)</f>
        <v>0.9789</v>
      </c>
      <c r="J12" s="5"/>
    </row>
    <row r="13" spans="1:10" ht="15" customHeight="1">
      <c r="A13" s="19"/>
      <c r="B13" s="19"/>
      <c r="C13" s="6" t="s">
        <v>25</v>
      </c>
      <c r="D13" s="5">
        <v>31</v>
      </c>
      <c r="E13" s="8">
        <v>2648.62</v>
      </c>
      <c r="F13" s="11">
        <v>91.76</v>
      </c>
      <c r="G13" s="11">
        <v>72.76</v>
      </c>
      <c r="H13" s="8">
        <f t="shared" si="0"/>
        <v>85.66</v>
      </c>
      <c r="I13" s="7">
        <f>ROUND(H14/H13,4)</f>
        <v>1.0127</v>
      </c>
      <c r="J13" s="5"/>
    </row>
    <row r="14" spans="1:10" ht="15" customHeight="1">
      <c r="A14" s="20"/>
      <c r="B14" s="20"/>
      <c r="C14" s="12" t="s">
        <v>10</v>
      </c>
      <c r="D14" s="5">
        <f>D12+D13</f>
        <v>49</v>
      </c>
      <c r="E14" s="10">
        <f>E12+E13</f>
        <v>4242.46</v>
      </c>
      <c r="F14" s="11">
        <f>MAX(F12:F13)</f>
        <v>92.62</v>
      </c>
      <c r="G14" s="11">
        <f>MIN(G12:G13)</f>
        <v>72.76</v>
      </c>
      <c r="H14" s="8">
        <f t="shared" si="0"/>
        <v>86.75</v>
      </c>
      <c r="I14" s="3"/>
      <c r="J14" s="5"/>
    </row>
    <row r="15" spans="1:10" ht="15" customHeight="1">
      <c r="A15" s="18" t="s">
        <v>11</v>
      </c>
      <c r="B15" s="18" t="s">
        <v>17</v>
      </c>
      <c r="C15" s="6" t="s">
        <v>26</v>
      </c>
      <c r="D15" s="5">
        <v>29</v>
      </c>
      <c r="E15" s="8">
        <v>2559</v>
      </c>
      <c r="F15" s="11">
        <v>95.2</v>
      </c>
      <c r="G15" s="11">
        <v>81.8</v>
      </c>
      <c r="H15" s="8">
        <f t="shared" si="0"/>
        <v>88.22</v>
      </c>
      <c r="I15" s="7">
        <f>ROUND(H17/H15,4)</f>
        <v>0.9991</v>
      </c>
      <c r="J15" s="5"/>
    </row>
    <row r="16" spans="1:10" ht="15" customHeight="1">
      <c r="A16" s="19"/>
      <c r="B16" s="19"/>
      <c r="C16" s="6" t="s">
        <v>27</v>
      </c>
      <c r="D16" s="5">
        <v>34</v>
      </c>
      <c r="E16" s="8">
        <v>2987.3</v>
      </c>
      <c r="F16" s="11">
        <v>93.26</v>
      </c>
      <c r="G16" s="11">
        <v>74.8</v>
      </c>
      <c r="H16" s="8">
        <f t="shared" si="0"/>
        <v>88.1</v>
      </c>
      <c r="I16" s="7">
        <f>ROUND(H17/H16,4)</f>
        <v>1.0005</v>
      </c>
      <c r="J16" s="5"/>
    </row>
    <row r="17" spans="1:10" ht="15" customHeight="1">
      <c r="A17" s="20"/>
      <c r="B17" s="20"/>
      <c r="C17" s="6" t="s">
        <v>10</v>
      </c>
      <c r="D17" s="5">
        <f>D15+D16</f>
        <v>63</v>
      </c>
      <c r="E17" s="10">
        <f>E15+E16</f>
        <v>5546.3</v>
      </c>
      <c r="F17" s="11">
        <f>MAX(F15:F16)</f>
        <v>95.2</v>
      </c>
      <c r="G17" s="11">
        <f>MIN(G15:G16)</f>
        <v>74.8</v>
      </c>
      <c r="H17" s="8">
        <f t="shared" si="0"/>
        <v>88.14</v>
      </c>
      <c r="I17" s="3"/>
      <c r="J17" s="5"/>
    </row>
  </sheetData>
  <sheetProtection/>
  <mergeCells count="9">
    <mergeCell ref="B4:B7"/>
    <mergeCell ref="B15:B17"/>
    <mergeCell ref="A2:J2"/>
    <mergeCell ref="A4:A7"/>
    <mergeCell ref="A8:A11"/>
    <mergeCell ref="A12:A14"/>
    <mergeCell ref="A15:A17"/>
    <mergeCell ref="B12:B14"/>
    <mergeCell ref="B8:B11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12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wdz</dc:creator>
  <cp:keywords/>
  <dc:description/>
  <cp:lastModifiedBy>魏德重</cp:lastModifiedBy>
  <cp:lastPrinted>2019-07-01T00:17:57Z</cp:lastPrinted>
  <dcterms:created xsi:type="dcterms:W3CDTF">2018-03-26T01:32:09Z</dcterms:created>
  <dcterms:modified xsi:type="dcterms:W3CDTF">2019-07-01T00:17:58Z</dcterms:modified>
  <cp:category/>
  <cp:version/>
  <cp:contentType/>
  <cp:contentStatus/>
</cp:coreProperties>
</file>