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105" windowWidth="19395" windowHeight="760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12" i="1"/>
  <c r="J12" s="1"/>
  <c r="I14"/>
  <c r="J14" s="1"/>
  <c r="I13"/>
  <c r="J13" s="1"/>
  <c r="I15"/>
  <c r="J15" s="1"/>
  <c r="I40"/>
  <c r="J40" s="1"/>
  <c r="I38"/>
  <c r="J38" s="1"/>
  <c r="I23"/>
  <c r="J23" s="1"/>
  <c r="I10"/>
  <c r="J10" s="1"/>
  <c r="I8"/>
  <c r="J8" s="1"/>
  <c r="I4"/>
  <c r="J4" s="1"/>
  <c r="I34"/>
  <c r="J34" s="1"/>
  <c r="I3"/>
  <c r="J3" s="1"/>
  <c r="I7"/>
  <c r="J7" s="1"/>
  <c r="I17"/>
  <c r="J17" s="1"/>
  <c r="I18"/>
  <c r="J18" s="1"/>
  <c r="I25"/>
  <c r="J25" s="1"/>
  <c r="I20"/>
  <c r="J20" s="1"/>
  <c r="I35"/>
  <c r="J35" s="1"/>
  <c r="I39"/>
  <c r="J39" s="1"/>
  <c r="I11"/>
  <c r="J11" s="1"/>
  <c r="I24"/>
  <c r="J24" s="1"/>
  <c r="I5"/>
  <c r="J5" s="1"/>
  <c r="I21"/>
  <c r="J21" s="1"/>
  <c r="I28"/>
  <c r="J28" s="1"/>
  <c r="I26"/>
  <c r="J26" s="1"/>
  <c r="I44"/>
  <c r="J44" s="1"/>
  <c r="I31"/>
  <c r="J31" s="1"/>
  <c r="I30"/>
  <c r="J30" s="1"/>
  <c r="I36"/>
  <c r="J36" s="1"/>
  <c r="I32"/>
  <c r="J32" s="1"/>
  <c r="I33"/>
  <c r="J33" s="1"/>
  <c r="I42"/>
  <c r="J42" s="1"/>
  <c r="I29"/>
  <c r="J29" s="1"/>
  <c r="I45"/>
  <c r="J45" s="1"/>
  <c r="I16"/>
  <c r="J16" s="1"/>
  <c r="I27"/>
  <c r="J27" s="1"/>
  <c r="I46"/>
  <c r="J46" s="1"/>
  <c r="I22"/>
  <c r="J22" s="1"/>
  <c r="I37"/>
  <c r="J37" s="1"/>
  <c r="I41"/>
  <c r="J41" s="1"/>
  <c r="I47"/>
  <c r="J47" s="1"/>
  <c r="I9"/>
  <c r="J9" s="1"/>
  <c r="I19"/>
  <c r="J19" s="1"/>
  <c r="I43"/>
  <c r="J43" s="1"/>
  <c r="I6"/>
  <c r="J6" s="1"/>
  <c r="H6"/>
  <c r="H12"/>
  <c r="H14"/>
  <c r="H13"/>
  <c r="H15"/>
  <c r="H40"/>
  <c r="H38"/>
  <c r="H23"/>
  <c r="H10"/>
  <c r="H8"/>
  <c r="H4"/>
  <c r="H34"/>
  <c r="H3"/>
  <c r="H7"/>
  <c r="H17"/>
  <c r="H18"/>
  <c r="H25"/>
  <c r="H20"/>
  <c r="H35"/>
  <c r="H39"/>
  <c r="H11"/>
  <c r="H24"/>
  <c r="H5"/>
  <c r="H21"/>
  <c r="H28"/>
  <c r="H26"/>
  <c r="H44"/>
  <c r="H31"/>
  <c r="H30"/>
  <c r="H36"/>
  <c r="H32"/>
  <c r="H33"/>
  <c r="H42"/>
  <c r="H29"/>
  <c r="H45"/>
  <c r="H16"/>
  <c r="H27"/>
  <c r="H46"/>
  <c r="H22"/>
  <c r="H37"/>
  <c r="H41"/>
  <c r="H47"/>
  <c r="H9"/>
  <c r="H19"/>
  <c r="H43"/>
  <c r="G12"/>
  <c r="G14"/>
  <c r="G13"/>
  <c r="G15"/>
  <c r="G40"/>
  <c r="G38"/>
  <c r="G23"/>
  <c r="G10"/>
  <c r="G8"/>
  <c r="G4"/>
  <c r="G34"/>
  <c r="G3"/>
  <c r="G7"/>
  <c r="G17"/>
  <c r="G18"/>
  <c r="G25"/>
  <c r="G20"/>
  <c r="G35"/>
  <c r="G39"/>
  <c r="G11"/>
  <c r="G24"/>
  <c r="G5"/>
  <c r="G21"/>
  <c r="G28"/>
  <c r="G26"/>
  <c r="G44"/>
  <c r="G31"/>
  <c r="G30"/>
  <c r="G36"/>
  <c r="G32"/>
  <c r="G33"/>
  <c r="G42"/>
  <c r="G29"/>
  <c r="G45"/>
  <c r="G16"/>
  <c r="G27"/>
  <c r="G46"/>
  <c r="G22"/>
  <c r="G37"/>
  <c r="G41"/>
  <c r="G47"/>
  <c r="G9"/>
  <c r="G19"/>
  <c r="G43"/>
  <c r="G6"/>
</calcChain>
</file>

<file path=xl/sharedStrings.xml><?xml version="1.0" encoding="utf-8"?>
<sst xmlns="http://schemas.openxmlformats.org/spreadsheetml/2006/main" count="664" uniqueCount="172">
  <si>
    <t>报名序号</t>
  </si>
  <si>
    <t>姓名</t>
  </si>
  <si>
    <t>性别</t>
  </si>
  <si>
    <t>招聘学段</t>
  </si>
  <si>
    <t>招聘学科（岗位）</t>
  </si>
  <si>
    <t>笔试成绩</t>
  </si>
  <si>
    <t>女</t>
  </si>
  <si>
    <t>中小学</t>
  </si>
  <si>
    <t>男</t>
  </si>
  <si>
    <t>体育教师</t>
  </si>
  <si>
    <t>聂俊</t>
  </si>
  <si>
    <t>王冬冬</t>
  </si>
  <si>
    <t>张明钰</t>
  </si>
  <si>
    <t>丁浩卿</t>
  </si>
  <si>
    <t>刘静一</t>
  </si>
  <si>
    <t>姚明慧</t>
  </si>
  <si>
    <t>王安凯</t>
  </si>
  <si>
    <t>李延强</t>
  </si>
  <si>
    <t>丁宁宁</t>
  </si>
  <si>
    <t>李琤爽</t>
  </si>
  <si>
    <t>刘本涛</t>
  </si>
  <si>
    <t>刘丽娜</t>
  </si>
  <si>
    <t>张文静</t>
  </si>
  <si>
    <t>刘士超</t>
  </si>
  <si>
    <t>冯秀芬</t>
  </si>
  <si>
    <t>侯宇</t>
  </si>
  <si>
    <t>时丕童</t>
  </si>
  <si>
    <t>刘士德</t>
  </si>
  <si>
    <t>李明智</t>
  </si>
  <si>
    <t>陈婷婷</t>
  </si>
  <si>
    <t>谢吉见</t>
  </si>
  <si>
    <t>孙秋霞</t>
  </si>
  <si>
    <t>王骏维</t>
  </si>
  <si>
    <t>仇雪妍</t>
  </si>
  <si>
    <t>高征</t>
  </si>
  <si>
    <t>黄春亭</t>
  </si>
  <si>
    <t>牛超</t>
  </si>
  <si>
    <t>郭楠楠</t>
  </si>
  <si>
    <t>于文洁</t>
  </si>
  <si>
    <t>杨颖</t>
  </si>
  <si>
    <t>宋代明</t>
  </si>
  <si>
    <t>石琳</t>
  </si>
  <si>
    <t>解翔</t>
  </si>
  <si>
    <t>张荣丽</t>
  </si>
  <si>
    <t>朱天贺</t>
  </si>
  <si>
    <t>许光忠</t>
  </si>
  <si>
    <t>陈富斌</t>
  </si>
  <si>
    <t>吴田田</t>
  </si>
  <si>
    <t>王建</t>
  </si>
  <si>
    <t>梁禄</t>
  </si>
  <si>
    <t>刘冠荣</t>
  </si>
  <si>
    <t>刘宗鹏</t>
  </si>
  <si>
    <t>雒拯宇</t>
  </si>
  <si>
    <t>郭新坤</t>
  </si>
  <si>
    <t>杨磊</t>
  </si>
  <si>
    <t>王晨</t>
  </si>
  <si>
    <t>马文旭</t>
  </si>
  <si>
    <t>003119</t>
  </si>
  <si>
    <t>000653</t>
  </si>
  <si>
    <t>002685</t>
  </si>
  <si>
    <t>000047</t>
  </si>
  <si>
    <t>002671</t>
  </si>
  <si>
    <t>002602</t>
  </si>
  <si>
    <t>002710</t>
  </si>
  <si>
    <t>000104</t>
  </si>
  <si>
    <t>004863</t>
  </si>
  <si>
    <t>000628</t>
  </si>
  <si>
    <t>000596</t>
  </si>
  <si>
    <t>001048</t>
  </si>
  <si>
    <t>002620</t>
  </si>
  <si>
    <t>004052</t>
  </si>
  <si>
    <t>000237</t>
  </si>
  <si>
    <t>000190</t>
  </si>
  <si>
    <t>000533</t>
  </si>
  <si>
    <t>000576</t>
  </si>
  <si>
    <t>002674</t>
  </si>
  <si>
    <t>001489</t>
  </si>
  <si>
    <t>002258</t>
  </si>
  <si>
    <t>002000</t>
  </si>
  <si>
    <t>003759</t>
  </si>
  <si>
    <t>003411</t>
  </si>
  <si>
    <t>003283</t>
  </si>
  <si>
    <t>004122</t>
  </si>
  <si>
    <t>004343</t>
  </si>
  <si>
    <t>004661</t>
  </si>
  <si>
    <t>004680</t>
  </si>
  <si>
    <t>002679</t>
  </si>
  <si>
    <t>000786</t>
  </si>
  <si>
    <t>000444</t>
  </si>
  <si>
    <t>003364</t>
  </si>
  <si>
    <t>000554</t>
  </si>
  <si>
    <t>000634</t>
  </si>
  <si>
    <t>002987</t>
  </si>
  <si>
    <t>003621</t>
  </si>
  <si>
    <t>002783</t>
  </si>
  <si>
    <t>004321</t>
  </si>
  <si>
    <t>000982</t>
  </si>
  <si>
    <t>000946</t>
  </si>
  <si>
    <t>000602</t>
  </si>
  <si>
    <t>004217</t>
  </si>
  <si>
    <t>004087</t>
  </si>
  <si>
    <t>002101</t>
  </si>
  <si>
    <t>002576</t>
  </si>
  <si>
    <t>000341</t>
  </si>
  <si>
    <t>修正系数</t>
    <phoneticPr fontId="18" type="noConversion"/>
  </si>
  <si>
    <t>试讲（技能测试）修正后成绩</t>
    <phoneticPr fontId="18" type="noConversion"/>
  </si>
  <si>
    <t>试讲（技能测试）原始成绩</t>
    <phoneticPr fontId="18" type="noConversion"/>
  </si>
  <si>
    <t>最终成绩</t>
    <phoneticPr fontId="18" type="noConversion"/>
  </si>
  <si>
    <t>备注</t>
    <phoneticPr fontId="18" type="noConversion"/>
  </si>
  <si>
    <t>身份证号</t>
  </si>
  <si>
    <t>试讲（技能测试）时间</t>
  </si>
  <si>
    <t>考场</t>
  </si>
  <si>
    <t>抽签号</t>
  </si>
  <si>
    <t>分数</t>
  </si>
  <si>
    <t>系数</t>
  </si>
  <si>
    <t>修正后</t>
  </si>
  <si>
    <t>371526199107184062</t>
  </si>
  <si>
    <t>2019年8月9日7:00</t>
  </si>
  <si>
    <t>第十四考场</t>
  </si>
  <si>
    <t>370323199010063271</t>
  </si>
  <si>
    <t>第十三考场</t>
  </si>
  <si>
    <t>370306199411213019</t>
  </si>
  <si>
    <t>第十五考场</t>
  </si>
  <si>
    <t>371526198907253711</t>
  </si>
  <si>
    <t>第十二考场</t>
  </si>
  <si>
    <t>370403199201101859</t>
  </si>
  <si>
    <t>371502198709013214</t>
  </si>
  <si>
    <t>410901198706265544</t>
  </si>
  <si>
    <t>371526199611222419</t>
  </si>
  <si>
    <t>370105199201200327</t>
  </si>
  <si>
    <t>370302199508154523</t>
  </si>
  <si>
    <t>370124198804072031</t>
  </si>
  <si>
    <t>370923199204080929</t>
  </si>
  <si>
    <t>370302199305230530</t>
  </si>
  <si>
    <t>37032119960816332X</t>
  </si>
  <si>
    <t>370302199708022963</t>
  </si>
  <si>
    <t>371482199212255120</t>
  </si>
  <si>
    <t>370181199509107168</t>
  </si>
  <si>
    <t>371522199612176025</t>
  </si>
  <si>
    <t>37142619930903362X</t>
  </si>
  <si>
    <t>370302199511072924</t>
  </si>
  <si>
    <t>370181199311170719</t>
  </si>
  <si>
    <t>371522199502042923</t>
  </si>
  <si>
    <t>370124199511251014</t>
  </si>
  <si>
    <t>37152219940803082X</t>
  </si>
  <si>
    <t>370521199707243633</t>
  </si>
  <si>
    <t>371482199101020038</t>
  </si>
  <si>
    <t>370104199312193717</t>
  </si>
  <si>
    <t>37110219960415032X</t>
  </si>
  <si>
    <t>370304199112113111</t>
  </si>
  <si>
    <t>370181199409164827</t>
  </si>
  <si>
    <t>370181199312044810</t>
  </si>
  <si>
    <t>371427198706101042</t>
  </si>
  <si>
    <t>130205199407261521</t>
  </si>
  <si>
    <t>370112199409268017</t>
  </si>
  <si>
    <t>37018119960219653X</t>
  </si>
  <si>
    <t>370112199708317114</t>
  </si>
  <si>
    <t>371522199206249663</t>
  </si>
  <si>
    <t>37092319931229502X</t>
  </si>
  <si>
    <t>370303199603115174</t>
  </si>
  <si>
    <t>370923199501033125</t>
  </si>
  <si>
    <t>370406199102047542</t>
  </si>
  <si>
    <t>372321199504229437</t>
  </si>
  <si>
    <t>371526199302085254</t>
  </si>
  <si>
    <t>370282199601034418</t>
  </si>
  <si>
    <t>370126199605240458</t>
  </si>
  <si>
    <t>370724199403043253</t>
  </si>
  <si>
    <t>371426199610281219</t>
  </si>
  <si>
    <t>2019年济南市历下区教体系统公开招聘非事业编制专业技术人员体育教师岗位试讲成绩、最终成绩及进入考察体检范围人选名单</t>
    <phoneticPr fontId="18" type="noConversion"/>
  </si>
  <si>
    <t>备注：为方便考生查询，缺考、违规、试讲原始成绩60分以下考生成绩不予以公布。</t>
  </si>
  <si>
    <t>进入考察体检范围人选</t>
  </si>
  <si>
    <t>进入考察体检范围</t>
    <phoneticPr fontId="18" type="noConversion"/>
  </si>
</sst>
</file>

<file path=xl/styles.xml><?xml version="1.0" encoding="utf-8"?>
<styleSheet xmlns="http://schemas.openxmlformats.org/spreadsheetml/2006/main">
  <numFmts count="2">
    <numFmt numFmtId="176" formatCode="0.00_);[Red]\(0.00\)"/>
    <numFmt numFmtId="177" formatCode="0.00_ "/>
  </numFmts>
  <fonts count="41">
    <font>
      <sz val="11"/>
      <color theme="1"/>
      <name val="宋体"/>
      <family val="2"/>
      <charset val="134"/>
      <scheme val="minor"/>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
      <sz val="9"/>
      <name val="宋体"/>
      <family val="2"/>
      <charset val="134"/>
      <scheme val="minor"/>
    </font>
    <font>
      <sz val="11"/>
      <color theme="1"/>
      <name val="宋体"/>
      <family val="3"/>
      <charset val="134"/>
      <scheme val="minor"/>
    </font>
    <font>
      <b/>
      <sz val="11"/>
      <color theme="1"/>
      <name val="宋体"/>
      <family val="3"/>
      <charset val="134"/>
      <scheme val="minor"/>
    </font>
    <font>
      <b/>
      <sz val="12"/>
      <color theme="1"/>
      <name val="宋体"/>
      <family val="3"/>
      <charset val="134"/>
      <scheme val="minor"/>
    </font>
    <font>
      <sz val="12"/>
      <color theme="1"/>
      <name val="宋体"/>
      <family val="3"/>
      <charset val="134"/>
      <scheme val="minor"/>
    </font>
    <font>
      <sz val="12"/>
      <name val="宋体"/>
      <family val="3"/>
      <charset val="134"/>
    </font>
    <font>
      <b/>
      <sz val="18"/>
      <color theme="1"/>
      <name val="宋体"/>
      <family val="3"/>
      <charset val="134"/>
      <scheme val="minor"/>
    </font>
    <font>
      <b/>
      <sz val="10"/>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s>
  <cellStyleXfs count="89">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3" borderId="0" applyNumberFormat="0" applyBorder="0" applyAlignment="0" applyProtection="0">
      <alignment vertical="center"/>
    </xf>
    <xf numFmtId="0" fontId="1" fillId="0" borderId="0">
      <alignment vertical="center"/>
    </xf>
    <xf numFmtId="0" fontId="1" fillId="0" borderId="0">
      <alignment vertical="center"/>
    </xf>
    <xf numFmtId="0" fontId="8" fillId="2" borderId="0" applyNumberFormat="0" applyBorder="0" applyAlignment="0" applyProtection="0">
      <alignment vertical="center"/>
    </xf>
    <xf numFmtId="0" fontId="9" fillId="0" borderId="9" applyNumberFormat="0" applyFill="0" applyAlignment="0" applyProtection="0">
      <alignment vertical="center"/>
    </xf>
    <xf numFmtId="0" fontId="10" fillId="6" borderId="4" applyNumberFormat="0" applyAlignment="0" applyProtection="0">
      <alignment vertical="center"/>
    </xf>
    <xf numFmtId="0" fontId="11" fillId="7" borderId="7"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15" fillId="4" borderId="0" applyNumberFormat="0" applyBorder="0" applyAlignment="0" applyProtection="0">
      <alignment vertical="center"/>
    </xf>
    <xf numFmtId="0" fontId="16" fillId="6" borderId="5" applyNumberFormat="0" applyAlignment="0" applyProtection="0">
      <alignment vertical="center"/>
    </xf>
    <xf numFmtId="0" fontId="17" fillId="5" borderId="4" applyNumberFormat="0" applyAlignment="0" applyProtection="0">
      <alignment vertical="center"/>
    </xf>
    <xf numFmtId="0" fontId="1" fillId="8" borderId="8" applyNumberFormat="0" applyFont="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22" borderId="0" applyNumberFormat="0" applyBorder="0" applyAlignment="0" applyProtection="0">
      <alignment vertical="center"/>
    </xf>
    <xf numFmtId="0" fontId="19" fillId="26" borderId="0" applyNumberFormat="0" applyBorder="0" applyAlignment="0" applyProtection="0">
      <alignment vertical="center"/>
    </xf>
    <xf numFmtId="0" fontId="19" fillId="30" borderId="0" applyNumberFormat="0" applyBorder="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20" borderId="0" applyNumberFormat="0" applyBorder="0" applyAlignment="0" applyProtection="0">
      <alignment vertical="center"/>
    </xf>
    <xf numFmtId="0" fontId="26" fillId="24" borderId="0" applyNumberFormat="0" applyBorder="0" applyAlignment="0" applyProtection="0">
      <alignment vertical="center"/>
    </xf>
    <xf numFmtId="0" fontId="26" fillId="28" borderId="0" applyNumberFormat="0" applyBorder="0" applyAlignment="0" applyProtection="0">
      <alignment vertical="center"/>
    </xf>
    <xf numFmtId="0" fontId="26" fillId="32"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1" applyNumberFormat="0" applyFill="0" applyAlignment="0" applyProtection="0">
      <alignment vertical="center"/>
    </xf>
    <xf numFmtId="0" fontId="29" fillId="0" borderId="2" applyNumberFormat="0" applyFill="0" applyAlignment="0" applyProtection="0">
      <alignment vertical="center"/>
    </xf>
    <xf numFmtId="0" fontId="30" fillId="0" borderId="3" applyNumberFormat="0" applyFill="0" applyAlignment="0" applyProtection="0">
      <alignment vertical="center"/>
    </xf>
    <xf numFmtId="0" fontId="30" fillId="0" borderId="0" applyNumberFormat="0" applyFill="0" applyBorder="0" applyAlignment="0" applyProtection="0">
      <alignment vertical="center"/>
    </xf>
    <xf numFmtId="0" fontId="31" fillId="3" borderId="0" applyNumberFormat="0" applyBorder="0" applyAlignment="0" applyProtection="0">
      <alignment vertical="center"/>
    </xf>
    <xf numFmtId="0" fontId="32" fillId="2" borderId="0" applyNumberFormat="0" applyBorder="0" applyAlignment="0" applyProtection="0">
      <alignment vertical="center"/>
    </xf>
    <xf numFmtId="0" fontId="20" fillId="0" borderId="9" applyNumberFormat="0" applyFill="0" applyAlignment="0" applyProtection="0">
      <alignment vertical="center"/>
    </xf>
    <xf numFmtId="0" fontId="33" fillId="6" borderId="4" applyNumberFormat="0" applyAlignment="0" applyProtection="0">
      <alignment vertical="center"/>
    </xf>
    <xf numFmtId="0" fontId="34" fillId="7" borderId="7"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6" applyNumberFormat="0" applyFill="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26" fillId="21" borderId="0" applyNumberFormat="0" applyBorder="0" applyAlignment="0" applyProtection="0">
      <alignment vertical="center"/>
    </xf>
    <xf numFmtId="0" fontId="26" fillId="25" borderId="0" applyNumberFormat="0" applyBorder="0" applyAlignment="0" applyProtection="0">
      <alignment vertical="center"/>
    </xf>
    <xf numFmtId="0" fontId="26" fillId="29" borderId="0" applyNumberFormat="0" applyBorder="0" applyAlignment="0" applyProtection="0">
      <alignment vertical="center"/>
    </xf>
    <xf numFmtId="0" fontId="38" fillId="4" borderId="0" applyNumberFormat="0" applyBorder="0" applyAlignment="0" applyProtection="0">
      <alignment vertical="center"/>
    </xf>
    <xf numFmtId="0" fontId="39" fillId="6" borderId="5" applyNumberFormat="0" applyAlignment="0" applyProtection="0">
      <alignment vertical="center"/>
    </xf>
    <xf numFmtId="0" fontId="40" fillId="5" borderId="4" applyNumberFormat="0" applyAlignment="0" applyProtection="0">
      <alignment vertical="center"/>
    </xf>
    <xf numFmtId="0" fontId="19" fillId="8" borderId="8" applyNumberFormat="0" applyFont="0" applyAlignment="0" applyProtection="0">
      <alignment vertical="center"/>
    </xf>
  </cellStyleXfs>
  <cellXfs count="26">
    <xf numFmtId="0" fontId="0" fillId="0" borderId="0" xfId="0">
      <alignment vertical="center"/>
    </xf>
    <xf numFmtId="176" fontId="9" fillId="0" borderId="10" xfId="27" applyNumberFormat="1" applyFont="1" applyBorder="1" applyAlignment="1">
      <alignment horizontal="center" vertical="center" wrapText="1"/>
    </xf>
    <xf numFmtId="49" fontId="9" fillId="0" borderId="10" xfId="1" applyNumberFormat="1" applyFont="1" applyBorder="1" applyAlignment="1">
      <alignment horizontal="center" vertical="center" wrapText="1"/>
    </xf>
    <xf numFmtId="176" fontId="9" fillId="0" borderId="10" xfId="1" applyNumberFormat="1" applyFont="1" applyBorder="1" applyAlignment="1">
      <alignment horizontal="center" vertical="center" wrapText="1"/>
    </xf>
    <xf numFmtId="176" fontId="1" fillId="0" borderId="10" xfId="26" applyNumberFormat="1" applyBorder="1" applyAlignment="1">
      <alignment horizontal="center" vertical="center"/>
    </xf>
    <xf numFmtId="49" fontId="1" fillId="0" borderId="10" xfId="26" applyNumberFormat="1" applyBorder="1" applyAlignment="1">
      <alignment horizontal="center" vertical="center" wrapText="1"/>
    </xf>
    <xf numFmtId="49" fontId="20" fillId="33" borderId="11" xfId="45" applyNumberFormat="1" applyFont="1" applyFill="1" applyBorder="1" applyAlignment="1">
      <alignment horizontal="center" vertical="center" wrapText="1"/>
    </xf>
    <xf numFmtId="49" fontId="21" fillId="33" borderId="10" xfId="46" applyNumberFormat="1" applyFont="1" applyFill="1" applyBorder="1" applyAlignment="1">
      <alignment horizontal="center" vertical="center" wrapText="1"/>
    </xf>
    <xf numFmtId="49" fontId="19" fillId="0" borderId="11" xfId="45" applyNumberFormat="1" applyBorder="1" applyAlignment="1">
      <alignment vertical="center" wrapText="1"/>
    </xf>
    <xf numFmtId="0" fontId="22" fillId="0" borderId="10" xfId="46" applyFont="1" applyBorder="1">
      <alignment vertical="center"/>
    </xf>
    <xf numFmtId="0" fontId="23" fillId="0" borderId="10" xfId="0" applyFont="1" applyBorder="1" applyAlignment="1"/>
    <xf numFmtId="0" fontId="22" fillId="34" borderId="10" xfId="46" applyFont="1" applyFill="1" applyBorder="1">
      <alignment vertical="center"/>
    </xf>
    <xf numFmtId="0" fontId="22" fillId="35" borderId="10" xfId="46" applyFont="1" applyFill="1" applyBorder="1">
      <alignment vertical="center"/>
    </xf>
    <xf numFmtId="0" fontId="22" fillId="33" borderId="10" xfId="46" applyFont="1" applyFill="1" applyBorder="1">
      <alignment vertical="center"/>
    </xf>
    <xf numFmtId="176" fontId="21" fillId="33" borderId="10" xfId="46" applyNumberFormat="1" applyFont="1" applyFill="1" applyBorder="1" applyAlignment="1">
      <alignment horizontal="center" vertical="center" wrapText="1"/>
    </xf>
    <xf numFmtId="176" fontId="22" fillId="0" borderId="10" xfId="46" applyNumberFormat="1" applyFont="1" applyBorder="1">
      <alignment vertical="center"/>
    </xf>
    <xf numFmtId="176" fontId="23" fillId="0" borderId="10" xfId="0" applyNumberFormat="1" applyFont="1" applyBorder="1" applyAlignment="1"/>
    <xf numFmtId="176" fontId="0" fillId="0" borderId="0" xfId="0" applyNumberFormat="1">
      <alignment vertical="center"/>
    </xf>
    <xf numFmtId="177" fontId="0" fillId="0" borderId="0" xfId="0" applyNumberFormat="1">
      <alignment vertical="center"/>
    </xf>
    <xf numFmtId="49" fontId="19" fillId="36" borderId="11" xfId="45" applyNumberFormat="1" applyFill="1" applyBorder="1" applyAlignment="1">
      <alignment vertical="center" wrapText="1"/>
    </xf>
    <xf numFmtId="176" fontId="0" fillId="0" borderId="10" xfId="0" applyNumberFormat="1" applyBorder="1">
      <alignment vertical="center"/>
    </xf>
    <xf numFmtId="176" fontId="25" fillId="0" borderId="10" xfId="27" applyNumberFormat="1" applyFont="1" applyFill="1" applyBorder="1" applyAlignment="1">
      <alignment horizontal="center" vertical="center" wrapText="1"/>
    </xf>
    <xf numFmtId="0" fontId="0" fillId="0" borderId="10" xfId="0" applyFill="1" applyBorder="1">
      <alignment vertical="center"/>
    </xf>
    <xf numFmtId="0" fontId="24" fillId="0" borderId="0" xfId="1" applyFont="1" applyBorder="1" applyAlignment="1">
      <alignment horizontal="center" vertical="center" wrapText="1"/>
    </xf>
    <xf numFmtId="0" fontId="0" fillId="0" borderId="12" xfId="0" applyBorder="1" applyAlignment="1">
      <alignment horizontal="center" vertical="center"/>
    </xf>
    <xf numFmtId="0" fontId="0" fillId="0" borderId="0" xfId="0" applyBorder="1" applyAlignment="1">
      <alignment horizontal="center" vertical="center"/>
    </xf>
  </cellXfs>
  <cellStyles count="89">
    <cellStyle name="20% - 强调文字颜色 1 2" xfId="2"/>
    <cellStyle name="20% - 强调文字颜色 1 2 2" xfId="48"/>
    <cellStyle name="20% - 强调文字颜色 2 2" xfId="3"/>
    <cellStyle name="20% - 强调文字颜色 2 2 2" xfId="49"/>
    <cellStyle name="20% - 强调文字颜色 3 2" xfId="4"/>
    <cellStyle name="20% - 强调文字颜色 3 2 2" xfId="50"/>
    <cellStyle name="20% - 强调文字颜色 4 2" xfId="5"/>
    <cellStyle name="20% - 强调文字颜色 4 2 2" xfId="51"/>
    <cellStyle name="20% - 强调文字颜色 5 2" xfId="6"/>
    <cellStyle name="20% - 强调文字颜色 5 2 2" xfId="52"/>
    <cellStyle name="20% - 强调文字颜色 6 2" xfId="7"/>
    <cellStyle name="20% - 强调文字颜色 6 2 2" xfId="53"/>
    <cellStyle name="40% - 强调文字颜色 1 2" xfId="8"/>
    <cellStyle name="40% - 强调文字颜色 1 2 2" xfId="54"/>
    <cellStyle name="40% - 强调文字颜色 2 2" xfId="9"/>
    <cellStyle name="40% - 强调文字颜色 2 2 2" xfId="55"/>
    <cellStyle name="40% - 强调文字颜色 3 2" xfId="10"/>
    <cellStyle name="40% - 强调文字颜色 3 2 2" xfId="56"/>
    <cellStyle name="40% - 强调文字颜色 4 2" xfId="11"/>
    <cellStyle name="40% - 强调文字颜色 4 2 2" xfId="57"/>
    <cellStyle name="40% - 强调文字颜色 5 2" xfId="12"/>
    <cellStyle name="40% - 强调文字颜色 5 2 2" xfId="58"/>
    <cellStyle name="40% - 强调文字颜色 6 2" xfId="13"/>
    <cellStyle name="40% - 强调文字颜色 6 2 2" xfId="59"/>
    <cellStyle name="60% - 强调文字颜色 1 2" xfId="14"/>
    <cellStyle name="60% - 强调文字颜色 1 2 2" xfId="60"/>
    <cellStyle name="60% - 强调文字颜色 2 2" xfId="15"/>
    <cellStyle name="60% - 强调文字颜色 2 2 2" xfId="61"/>
    <cellStyle name="60% - 强调文字颜色 3 2" xfId="16"/>
    <cellStyle name="60% - 强调文字颜色 3 2 2" xfId="62"/>
    <cellStyle name="60% - 强调文字颜色 4 2" xfId="17"/>
    <cellStyle name="60% - 强调文字颜色 4 2 2" xfId="63"/>
    <cellStyle name="60% - 强调文字颜色 5 2" xfId="18"/>
    <cellStyle name="60% - 强调文字颜色 5 2 2" xfId="64"/>
    <cellStyle name="60% - 强调文字颜色 6 2" xfId="19"/>
    <cellStyle name="60% - 强调文字颜色 6 2 2" xfId="65"/>
    <cellStyle name="标题 1 2" xfId="21"/>
    <cellStyle name="标题 1 2 2" xfId="67"/>
    <cellStyle name="标题 2 2" xfId="22"/>
    <cellStyle name="标题 2 2 2" xfId="68"/>
    <cellStyle name="标题 3 2" xfId="23"/>
    <cellStyle name="标题 3 2 2" xfId="69"/>
    <cellStyle name="标题 4 2" xfId="24"/>
    <cellStyle name="标题 4 2 2" xfId="70"/>
    <cellStyle name="标题 5" xfId="20"/>
    <cellStyle name="标题 5 2" xfId="66"/>
    <cellStyle name="差 2" xfId="25"/>
    <cellStyle name="差 2 2" xfId="71"/>
    <cellStyle name="常规" xfId="0" builtinId="0"/>
    <cellStyle name="常规 2" xfId="26"/>
    <cellStyle name="常规 2 2" xfId="46"/>
    <cellStyle name="常规 3" xfId="27"/>
    <cellStyle name="常规 3 2" xfId="45"/>
    <cellStyle name="常规 4" xfId="1"/>
    <cellStyle name="常规 4 2" xfId="47"/>
    <cellStyle name="好 2" xfId="28"/>
    <cellStyle name="好 2 2" xfId="72"/>
    <cellStyle name="汇总 2" xfId="29"/>
    <cellStyle name="汇总 2 2" xfId="73"/>
    <cellStyle name="计算 2" xfId="30"/>
    <cellStyle name="计算 2 2" xfId="74"/>
    <cellStyle name="检查单元格 2" xfId="31"/>
    <cellStyle name="检查单元格 2 2" xfId="75"/>
    <cellStyle name="解释性文本 2" xfId="32"/>
    <cellStyle name="解释性文本 2 2" xfId="76"/>
    <cellStyle name="警告文本 2" xfId="33"/>
    <cellStyle name="警告文本 2 2" xfId="77"/>
    <cellStyle name="链接单元格 2" xfId="34"/>
    <cellStyle name="链接单元格 2 2" xfId="78"/>
    <cellStyle name="强调文字颜色 1 2" xfId="35"/>
    <cellStyle name="强调文字颜色 1 2 2" xfId="79"/>
    <cellStyle name="强调文字颜色 2 2" xfId="36"/>
    <cellStyle name="强调文字颜色 2 2 2" xfId="80"/>
    <cellStyle name="强调文字颜色 3 2" xfId="37"/>
    <cellStyle name="强调文字颜色 3 2 2" xfId="81"/>
    <cellStyle name="强调文字颜色 4 2" xfId="38"/>
    <cellStyle name="强调文字颜色 4 2 2" xfId="82"/>
    <cellStyle name="强调文字颜色 5 2" xfId="39"/>
    <cellStyle name="强调文字颜色 5 2 2" xfId="83"/>
    <cellStyle name="强调文字颜色 6 2" xfId="40"/>
    <cellStyle name="强调文字颜色 6 2 2" xfId="84"/>
    <cellStyle name="适中 2" xfId="41"/>
    <cellStyle name="适中 2 2" xfId="85"/>
    <cellStyle name="输出 2" xfId="42"/>
    <cellStyle name="输出 2 2" xfId="86"/>
    <cellStyle name="输入 2" xfId="43"/>
    <cellStyle name="输入 2 2" xfId="87"/>
    <cellStyle name="注释 2" xfId="44"/>
    <cellStyle name="注释 2 2" xfId="8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8"/>
  <sheetViews>
    <sheetView tabSelected="1" zoomScale="130" zoomScaleNormal="130" workbookViewId="0">
      <selection activeCell="J50" sqref="J50"/>
    </sheetView>
  </sheetViews>
  <sheetFormatPr defaultRowHeight="13.5"/>
  <cols>
    <col min="1" max="1" width="9.75" customWidth="1"/>
    <col min="2" max="2" width="12" customWidth="1"/>
    <col min="3" max="3" width="7.625" customWidth="1"/>
    <col min="4" max="4" width="10.875" customWidth="1"/>
    <col min="5" max="5" width="16.25" customWidth="1"/>
    <col min="7" max="7" width="12.375" style="17" customWidth="1"/>
    <col min="8" max="8" width="9" style="17"/>
    <col min="9" max="9" width="13.25" style="17" customWidth="1"/>
    <col min="10" max="10" width="9" style="17"/>
    <col min="11" max="11" width="21.75" style="17" customWidth="1"/>
  </cols>
  <sheetData>
    <row r="1" spans="1:11" ht="54" customHeight="1">
      <c r="A1" s="23" t="s">
        <v>168</v>
      </c>
      <c r="B1" s="23"/>
      <c r="C1" s="23"/>
      <c r="D1" s="23"/>
      <c r="E1" s="23"/>
      <c r="F1" s="23"/>
      <c r="G1" s="23"/>
      <c r="H1" s="23"/>
      <c r="I1" s="23"/>
      <c r="J1" s="23"/>
      <c r="K1" s="23"/>
    </row>
    <row r="2" spans="1:11" ht="38.25" customHeight="1">
      <c r="A2" s="2" t="s">
        <v>0</v>
      </c>
      <c r="B2" s="2" t="s">
        <v>1</v>
      </c>
      <c r="C2" s="2" t="s">
        <v>2</v>
      </c>
      <c r="D2" s="3" t="s">
        <v>3</v>
      </c>
      <c r="E2" s="3" t="s">
        <v>4</v>
      </c>
      <c r="F2" s="1" t="s">
        <v>5</v>
      </c>
      <c r="G2" s="21" t="s">
        <v>106</v>
      </c>
      <c r="H2" s="21" t="s">
        <v>104</v>
      </c>
      <c r="I2" s="21" t="s">
        <v>105</v>
      </c>
      <c r="J2" s="21" t="s">
        <v>107</v>
      </c>
      <c r="K2" s="21" t="s">
        <v>108</v>
      </c>
    </row>
    <row r="3" spans="1:11" ht="24" customHeight="1">
      <c r="A3" s="5" t="s">
        <v>69</v>
      </c>
      <c r="B3" s="5" t="s">
        <v>22</v>
      </c>
      <c r="C3" s="5" t="s">
        <v>6</v>
      </c>
      <c r="D3" s="5" t="s">
        <v>7</v>
      </c>
      <c r="E3" s="5" t="s">
        <v>9</v>
      </c>
      <c r="F3" s="4">
        <v>64.7</v>
      </c>
      <c r="G3" s="20">
        <f>VLOOKUP(A3,Sheet2!A:L,10,0)</f>
        <v>90.2</v>
      </c>
      <c r="H3" s="20">
        <f>VLOOKUP(A3,Sheet2!A:L,11,0)</f>
        <v>0.99</v>
      </c>
      <c r="I3" s="20">
        <f>VLOOKUP(A3,Sheet2!A:L,12,0)</f>
        <v>89.3</v>
      </c>
      <c r="J3" s="20">
        <f t="shared" ref="J3:J47" si="0">F3*0.4+I3*0.6</f>
        <v>79.460000000000008</v>
      </c>
      <c r="K3" s="22" t="s">
        <v>170</v>
      </c>
    </row>
    <row r="4" spans="1:11" ht="24" customHeight="1">
      <c r="A4" s="5" t="s">
        <v>67</v>
      </c>
      <c r="B4" s="5" t="s">
        <v>20</v>
      </c>
      <c r="C4" s="5" t="s">
        <v>8</v>
      </c>
      <c r="D4" s="5" t="s">
        <v>7</v>
      </c>
      <c r="E4" s="5" t="s">
        <v>9</v>
      </c>
      <c r="F4" s="4">
        <v>66</v>
      </c>
      <c r="G4" s="20">
        <f>VLOOKUP(A4,Sheet2!A:L,10,0)</f>
        <v>83.1</v>
      </c>
      <c r="H4" s="20">
        <f>VLOOKUP(A4,Sheet2!A:L,11,0)</f>
        <v>1</v>
      </c>
      <c r="I4" s="20">
        <f>VLOOKUP(A4,Sheet2!A:L,12,0)</f>
        <v>83.1</v>
      </c>
      <c r="J4" s="20">
        <f t="shared" si="0"/>
        <v>76.259999999999991</v>
      </c>
      <c r="K4" s="22" t="s">
        <v>170</v>
      </c>
    </row>
    <row r="5" spans="1:11" ht="24" customHeight="1">
      <c r="A5" s="5" t="s">
        <v>79</v>
      </c>
      <c r="B5" s="5" t="s">
        <v>32</v>
      </c>
      <c r="C5" s="5" t="s">
        <v>8</v>
      </c>
      <c r="D5" s="5" t="s">
        <v>7</v>
      </c>
      <c r="E5" s="5" t="s">
        <v>9</v>
      </c>
      <c r="F5" s="4">
        <v>62.9</v>
      </c>
      <c r="G5" s="20">
        <f>VLOOKUP(A5,Sheet2!A:L,10,0)</f>
        <v>87.3</v>
      </c>
      <c r="H5" s="20">
        <f>VLOOKUP(A5,Sheet2!A:L,11,0)</f>
        <v>0.97</v>
      </c>
      <c r="I5" s="20">
        <f>VLOOKUP(A5,Sheet2!A:L,12,0)</f>
        <v>84.68</v>
      </c>
      <c r="J5" s="20">
        <f t="shared" si="0"/>
        <v>75.968000000000004</v>
      </c>
      <c r="K5" s="22" t="s">
        <v>170</v>
      </c>
    </row>
    <row r="6" spans="1:11" ht="24" customHeight="1">
      <c r="A6" s="5" t="s">
        <v>57</v>
      </c>
      <c r="B6" s="5" t="s">
        <v>10</v>
      </c>
      <c r="C6" s="5" t="s">
        <v>6</v>
      </c>
      <c r="D6" s="5" t="s">
        <v>7</v>
      </c>
      <c r="E6" s="5" t="s">
        <v>9</v>
      </c>
      <c r="F6" s="4">
        <v>69.599999999999994</v>
      </c>
      <c r="G6" s="20">
        <f>VLOOKUP(A6,Sheet2!A:L,10,0)</f>
        <v>81.2</v>
      </c>
      <c r="H6" s="20">
        <f>VLOOKUP(A6,Sheet2!A:L,11,0)</f>
        <v>0.97</v>
      </c>
      <c r="I6" s="20">
        <f>VLOOKUP(A6,Sheet2!A:L,12,0)</f>
        <v>78.760000000000005</v>
      </c>
      <c r="J6" s="20">
        <f t="shared" si="0"/>
        <v>75.096000000000004</v>
      </c>
      <c r="K6" s="22" t="s">
        <v>170</v>
      </c>
    </row>
    <row r="7" spans="1:11" ht="24" customHeight="1">
      <c r="A7" s="5" t="s">
        <v>70</v>
      </c>
      <c r="B7" s="5" t="s">
        <v>23</v>
      </c>
      <c r="C7" s="5" t="s">
        <v>8</v>
      </c>
      <c r="D7" s="5" t="s">
        <v>7</v>
      </c>
      <c r="E7" s="5" t="s">
        <v>9</v>
      </c>
      <c r="F7" s="4">
        <v>64.7</v>
      </c>
      <c r="G7" s="20">
        <f>VLOOKUP(A7,Sheet2!A:L,10,0)</f>
        <v>84.3</v>
      </c>
      <c r="H7" s="20">
        <f>VLOOKUP(A7,Sheet2!A:L,11,0)</f>
        <v>0.97</v>
      </c>
      <c r="I7" s="20">
        <f>VLOOKUP(A7,Sheet2!A:L,12,0)</f>
        <v>81.77</v>
      </c>
      <c r="J7" s="20">
        <f t="shared" si="0"/>
        <v>74.942000000000007</v>
      </c>
      <c r="K7" s="22" t="s">
        <v>170</v>
      </c>
    </row>
    <row r="8" spans="1:11" ht="24" customHeight="1">
      <c r="A8" s="5" t="s">
        <v>66</v>
      </c>
      <c r="B8" s="5" t="s">
        <v>19</v>
      </c>
      <c r="C8" s="5" t="s">
        <v>6</v>
      </c>
      <c r="D8" s="5" t="s">
        <v>7</v>
      </c>
      <c r="E8" s="5" t="s">
        <v>9</v>
      </c>
      <c r="F8" s="4">
        <v>66.2</v>
      </c>
      <c r="G8" s="20">
        <f>VLOOKUP(A8,Sheet2!A:L,10,0)</f>
        <v>80.400000000000006</v>
      </c>
      <c r="H8" s="20">
        <f>VLOOKUP(A8,Sheet2!A:L,11,0)</f>
        <v>1</v>
      </c>
      <c r="I8" s="20">
        <f>VLOOKUP(A8,Sheet2!A:L,12,0)</f>
        <v>80.400000000000006</v>
      </c>
      <c r="J8" s="20">
        <f t="shared" si="0"/>
        <v>74.72</v>
      </c>
      <c r="K8" s="22" t="s">
        <v>170</v>
      </c>
    </row>
    <row r="9" spans="1:11" ht="24" customHeight="1">
      <c r="A9" s="5" t="s">
        <v>101</v>
      </c>
      <c r="B9" s="5" t="s">
        <v>54</v>
      </c>
      <c r="C9" s="5" t="s">
        <v>8</v>
      </c>
      <c r="D9" s="5" t="s">
        <v>7</v>
      </c>
      <c r="E9" s="5" t="s">
        <v>9</v>
      </c>
      <c r="F9" s="4">
        <v>55.2</v>
      </c>
      <c r="G9" s="20">
        <f>VLOOKUP(A9,Sheet2!A:L,10,0)</f>
        <v>80.8</v>
      </c>
      <c r="H9" s="20">
        <f>VLOOKUP(A9,Sheet2!A:L,11,0)</f>
        <v>1.07</v>
      </c>
      <c r="I9" s="20">
        <f>VLOOKUP(A9,Sheet2!A:L,12,0)</f>
        <v>86.46</v>
      </c>
      <c r="J9" s="20">
        <f t="shared" si="0"/>
        <v>73.956000000000003</v>
      </c>
      <c r="K9" s="22" t="s">
        <v>170</v>
      </c>
    </row>
    <row r="10" spans="1:11" ht="24" customHeight="1">
      <c r="A10" s="5" t="s">
        <v>65</v>
      </c>
      <c r="B10" s="5" t="s">
        <v>18</v>
      </c>
      <c r="C10" s="5" t="s">
        <v>8</v>
      </c>
      <c r="D10" s="5" t="s">
        <v>7</v>
      </c>
      <c r="E10" s="5" t="s">
        <v>9</v>
      </c>
      <c r="F10" s="4">
        <v>66.3</v>
      </c>
      <c r="G10" s="20">
        <f>VLOOKUP(A10,Sheet2!A:L,10,0)</f>
        <v>81.099999999999994</v>
      </c>
      <c r="H10" s="20">
        <f>VLOOKUP(A10,Sheet2!A:L,11,0)</f>
        <v>0.97</v>
      </c>
      <c r="I10" s="20">
        <f>VLOOKUP(A10,Sheet2!A:L,12,0)</f>
        <v>78.67</v>
      </c>
      <c r="J10" s="20">
        <f t="shared" si="0"/>
        <v>73.721999999999994</v>
      </c>
      <c r="K10" s="22" t="s">
        <v>170</v>
      </c>
    </row>
    <row r="11" spans="1:11" ht="24" customHeight="1">
      <c r="A11" s="5" t="s">
        <v>77</v>
      </c>
      <c r="B11" s="5" t="s">
        <v>30</v>
      </c>
      <c r="C11" s="5" t="s">
        <v>8</v>
      </c>
      <c r="D11" s="5" t="s">
        <v>7</v>
      </c>
      <c r="E11" s="5" t="s">
        <v>9</v>
      </c>
      <c r="F11" s="4">
        <v>63.3</v>
      </c>
      <c r="G11" s="20">
        <f>VLOOKUP(A11,Sheet2!A:L,10,0)</f>
        <v>81.3</v>
      </c>
      <c r="H11" s="20">
        <f>VLOOKUP(A11,Sheet2!A:L,11,0)</f>
        <v>0.99</v>
      </c>
      <c r="I11" s="20">
        <f>VLOOKUP(A11,Sheet2!A:L,12,0)</f>
        <v>80.489999999999995</v>
      </c>
      <c r="J11" s="20">
        <f t="shared" si="0"/>
        <v>73.614000000000004</v>
      </c>
      <c r="K11" s="22" t="s">
        <v>170</v>
      </c>
    </row>
    <row r="12" spans="1:11" ht="24" customHeight="1">
      <c r="A12" s="5" t="s">
        <v>58</v>
      </c>
      <c r="B12" s="5" t="s">
        <v>11</v>
      </c>
      <c r="C12" s="5" t="s">
        <v>6</v>
      </c>
      <c r="D12" s="5" t="s">
        <v>7</v>
      </c>
      <c r="E12" s="5" t="s">
        <v>9</v>
      </c>
      <c r="F12" s="4">
        <v>69.3</v>
      </c>
      <c r="G12" s="20">
        <f>VLOOKUP(A12,Sheet2!A:L,10,0)</f>
        <v>74.400000000000006</v>
      </c>
      <c r="H12" s="20">
        <f>VLOOKUP(A12,Sheet2!A:L,11,0)</f>
        <v>1</v>
      </c>
      <c r="I12" s="20">
        <f>VLOOKUP(A12,Sheet2!A:L,12,0)</f>
        <v>74.400000000000006</v>
      </c>
      <c r="J12" s="20">
        <f t="shared" si="0"/>
        <v>72.36</v>
      </c>
      <c r="K12" s="22" t="s">
        <v>170</v>
      </c>
    </row>
    <row r="13" spans="1:11" ht="24" customHeight="1">
      <c r="A13" s="5" t="s">
        <v>60</v>
      </c>
      <c r="B13" s="5" t="s">
        <v>13</v>
      </c>
      <c r="C13" s="5" t="s">
        <v>8</v>
      </c>
      <c r="D13" s="5" t="s">
        <v>7</v>
      </c>
      <c r="E13" s="5" t="s">
        <v>9</v>
      </c>
      <c r="F13" s="4">
        <v>67.7</v>
      </c>
      <c r="G13" s="20">
        <f>VLOOKUP(A13,Sheet2!A:L,10,0)</f>
        <v>75.099999999999994</v>
      </c>
      <c r="H13" s="20">
        <f>VLOOKUP(A13,Sheet2!A:L,11,0)</f>
        <v>1</v>
      </c>
      <c r="I13" s="20">
        <f>VLOOKUP(A13,Sheet2!A:L,12,0)</f>
        <v>75.099999999999994</v>
      </c>
      <c r="J13" s="20">
        <f t="shared" si="0"/>
        <v>72.14</v>
      </c>
      <c r="K13" s="22" t="s">
        <v>170</v>
      </c>
    </row>
    <row r="14" spans="1:11" ht="24" customHeight="1">
      <c r="A14" s="5" t="s">
        <v>59</v>
      </c>
      <c r="B14" s="5" t="s">
        <v>12</v>
      </c>
      <c r="C14" s="5" t="s">
        <v>6</v>
      </c>
      <c r="D14" s="5" t="s">
        <v>7</v>
      </c>
      <c r="E14" s="5" t="s">
        <v>9</v>
      </c>
      <c r="F14" s="4">
        <v>68</v>
      </c>
      <c r="G14" s="20">
        <f>VLOOKUP(A14,Sheet2!A:L,10,0)</f>
        <v>75.599999999999994</v>
      </c>
      <c r="H14" s="20">
        <f>VLOOKUP(A14,Sheet2!A:L,11,0)</f>
        <v>0.99</v>
      </c>
      <c r="I14" s="20">
        <f>VLOOKUP(A14,Sheet2!A:L,12,0)</f>
        <v>74.84</v>
      </c>
      <c r="J14" s="20">
        <f t="shared" si="0"/>
        <v>72.104000000000013</v>
      </c>
      <c r="K14" s="22" t="s">
        <v>170</v>
      </c>
    </row>
    <row r="15" spans="1:11" ht="24" customHeight="1">
      <c r="A15" s="5" t="s">
        <v>61</v>
      </c>
      <c r="B15" s="5" t="s">
        <v>14</v>
      </c>
      <c r="C15" s="5" t="s">
        <v>6</v>
      </c>
      <c r="D15" s="5" t="s">
        <v>7</v>
      </c>
      <c r="E15" s="5" t="s">
        <v>9</v>
      </c>
      <c r="F15" s="4">
        <v>67.599999999999994</v>
      </c>
      <c r="G15" s="20">
        <f>VLOOKUP(A15,Sheet2!A:L,10,0)</f>
        <v>75.3</v>
      </c>
      <c r="H15" s="20">
        <f>VLOOKUP(A15,Sheet2!A:L,11,0)</f>
        <v>0.99</v>
      </c>
      <c r="I15" s="20">
        <f>VLOOKUP(A15,Sheet2!A:L,12,0)</f>
        <v>74.55</v>
      </c>
      <c r="J15" s="20">
        <f t="shared" si="0"/>
        <v>71.77</v>
      </c>
      <c r="K15" s="22" t="s">
        <v>170</v>
      </c>
    </row>
    <row r="16" spans="1:11" ht="24" customHeight="1">
      <c r="A16" s="5" t="s">
        <v>93</v>
      </c>
      <c r="B16" s="5" t="s">
        <v>46</v>
      </c>
      <c r="C16" s="5" t="s">
        <v>8</v>
      </c>
      <c r="D16" s="5" t="s">
        <v>7</v>
      </c>
      <c r="E16" s="5" t="s">
        <v>9</v>
      </c>
      <c r="F16" s="4">
        <v>58.7</v>
      </c>
      <c r="G16" s="20">
        <f>VLOOKUP(A16,Sheet2!A:L,10,0)</f>
        <v>81.900000000000006</v>
      </c>
      <c r="H16" s="20">
        <f>VLOOKUP(A16,Sheet2!A:L,11,0)</f>
        <v>0.97</v>
      </c>
      <c r="I16" s="20">
        <f>VLOOKUP(A16,Sheet2!A:L,12,0)</f>
        <v>79.44</v>
      </c>
      <c r="J16" s="20">
        <f t="shared" si="0"/>
        <v>71.144000000000005</v>
      </c>
      <c r="K16" s="22" t="s">
        <v>170</v>
      </c>
    </row>
    <row r="17" spans="1:11" ht="24" customHeight="1">
      <c r="A17" s="5" t="s">
        <v>71</v>
      </c>
      <c r="B17" s="5" t="s">
        <v>24</v>
      </c>
      <c r="C17" s="5" t="s">
        <v>6</v>
      </c>
      <c r="D17" s="5" t="s">
        <v>7</v>
      </c>
      <c r="E17" s="5" t="s">
        <v>9</v>
      </c>
      <c r="F17" s="4">
        <v>64.5</v>
      </c>
      <c r="G17" s="20">
        <f>VLOOKUP(A17,Sheet2!A:L,10,0)</f>
        <v>73.599999999999994</v>
      </c>
      <c r="H17" s="20">
        <f>VLOOKUP(A17,Sheet2!A:L,11,0)</f>
        <v>1</v>
      </c>
      <c r="I17" s="20">
        <f>VLOOKUP(A17,Sheet2!A:L,12,0)</f>
        <v>73.599999999999994</v>
      </c>
      <c r="J17" s="20">
        <f t="shared" si="0"/>
        <v>69.959999999999994</v>
      </c>
      <c r="K17" s="22" t="s">
        <v>170</v>
      </c>
    </row>
    <row r="18" spans="1:11" ht="24" customHeight="1">
      <c r="A18" s="5" t="s">
        <v>72</v>
      </c>
      <c r="B18" s="5" t="s">
        <v>25</v>
      </c>
      <c r="C18" s="5" t="s">
        <v>6</v>
      </c>
      <c r="D18" s="5" t="s">
        <v>7</v>
      </c>
      <c r="E18" s="5" t="s">
        <v>9</v>
      </c>
      <c r="F18" s="4">
        <v>64.2</v>
      </c>
      <c r="G18" s="20">
        <f>VLOOKUP(A18,Sheet2!A:L,10,0)</f>
        <v>73.3</v>
      </c>
      <c r="H18" s="20">
        <f>VLOOKUP(A18,Sheet2!A:L,11,0)</f>
        <v>1</v>
      </c>
      <c r="I18" s="20">
        <f>VLOOKUP(A18,Sheet2!A:L,12,0)</f>
        <v>73.3</v>
      </c>
      <c r="J18" s="20">
        <f t="shared" si="0"/>
        <v>69.66</v>
      </c>
      <c r="K18" s="22" t="s">
        <v>170</v>
      </c>
    </row>
    <row r="19" spans="1:11" ht="24" customHeight="1">
      <c r="A19" s="5" t="s">
        <v>102</v>
      </c>
      <c r="B19" s="5" t="s">
        <v>55</v>
      </c>
      <c r="C19" s="5" t="s">
        <v>6</v>
      </c>
      <c r="D19" s="5" t="s">
        <v>7</v>
      </c>
      <c r="E19" s="5" t="s">
        <v>9</v>
      </c>
      <c r="F19" s="4">
        <v>55</v>
      </c>
      <c r="G19" s="20">
        <f>VLOOKUP(A19,Sheet2!A:L,10,0)</f>
        <v>80.099999999999994</v>
      </c>
      <c r="H19" s="20">
        <f>VLOOKUP(A19,Sheet2!A:L,11,0)</f>
        <v>0.99</v>
      </c>
      <c r="I19" s="20">
        <f>VLOOKUP(A19,Sheet2!A:L,12,0)</f>
        <v>79.3</v>
      </c>
      <c r="J19" s="20">
        <f t="shared" si="0"/>
        <v>69.58</v>
      </c>
      <c r="K19" s="22" t="s">
        <v>170</v>
      </c>
    </row>
    <row r="20" spans="1:11" ht="24" customHeight="1">
      <c r="A20" s="5" t="s">
        <v>74</v>
      </c>
      <c r="B20" s="5" t="s">
        <v>27</v>
      </c>
      <c r="C20" s="5" t="s">
        <v>8</v>
      </c>
      <c r="D20" s="5" t="s">
        <v>7</v>
      </c>
      <c r="E20" s="5" t="s">
        <v>9</v>
      </c>
      <c r="F20" s="4">
        <v>63.9</v>
      </c>
      <c r="G20" s="20">
        <f>VLOOKUP(A20,Sheet2!A:L,10,0)</f>
        <v>72.599999999999994</v>
      </c>
      <c r="H20" s="20">
        <f>VLOOKUP(A20,Sheet2!A:L,11,0)</f>
        <v>1</v>
      </c>
      <c r="I20" s="20">
        <f>VLOOKUP(A20,Sheet2!A:L,12,0)</f>
        <v>72.599999999999994</v>
      </c>
      <c r="J20" s="20">
        <f t="shared" si="0"/>
        <v>69.12</v>
      </c>
      <c r="K20" s="22" t="s">
        <v>170</v>
      </c>
    </row>
    <row r="21" spans="1:11" ht="24" customHeight="1">
      <c r="A21" s="5" t="s">
        <v>80</v>
      </c>
      <c r="B21" s="5" t="s">
        <v>33</v>
      </c>
      <c r="C21" s="5" t="s">
        <v>6</v>
      </c>
      <c r="D21" s="5" t="s">
        <v>7</v>
      </c>
      <c r="E21" s="5" t="s">
        <v>9</v>
      </c>
      <c r="F21" s="4">
        <v>62.7</v>
      </c>
      <c r="G21" s="20">
        <f>VLOOKUP(A21,Sheet2!A:L,10,0)</f>
        <v>75.5</v>
      </c>
      <c r="H21" s="20">
        <f>VLOOKUP(A21,Sheet2!A:L,11,0)</f>
        <v>0.97</v>
      </c>
      <c r="I21" s="20">
        <f>VLOOKUP(A21,Sheet2!A:L,12,0)</f>
        <v>73.239999999999995</v>
      </c>
      <c r="J21" s="20">
        <f t="shared" si="0"/>
        <v>69.024000000000001</v>
      </c>
      <c r="K21" s="22" t="s">
        <v>170</v>
      </c>
    </row>
    <row r="22" spans="1:11" ht="24" customHeight="1">
      <c r="A22" s="5" t="s">
        <v>96</v>
      </c>
      <c r="B22" s="5" t="s">
        <v>49</v>
      </c>
      <c r="C22" s="5" t="s">
        <v>6</v>
      </c>
      <c r="D22" s="5" t="s">
        <v>7</v>
      </c>
      <c r="E22" s="5" t="s">
        <v>9</v>
      </c>
      <c r="F22" s="4">
        <v>57.1</v>
      </c>
      <c r="G22" s="20">
        <f>VLOOKUP(A22,Sheet2!A:L,10,0)</f>
        <v>71.400000000000006</v>
      </c>
      <c r="H22" s="20">
        <f>VLOOKUP(A22,Sheet2!A:L,11,0)</f>
        <v>1.07</v>
      </c>
      <c r="I22" s="20">
        <f>VLOOKUP(A22,Sheet2!A:L,12,0)</f>
        <v>76.400000000000006</v>
      </c>
      <c r="J22" s="20">
        <f t="shared" si="0"/>
        <v>68.680000000000007</v>
      </c>
      <c r="K22" s="22" t="s">
        <v>170</v>
      </c>
    </row>
    <row r="23" spans="1:11" ht="24" customHeight="1">
      <c r="A23" s="5" t="s">
        <v>64</v>
      </c>
      <c r="B23" s="5" t="s">
        <v>17</v>
      </c>
      <c r="C23" s="5" t="s">
        <v>8</v>
      </c>
      <c r="D23" s="5" t="s">
        <v>7</v>
      </c>
      <c r="E23" s="5" t="s">
        <v>9</v>
      </c>
      <c r="F23" s="4">
        <v>66.400000000000006</v>
      </c>
      <c r="G23" s="20">
        <f>VLOOKUP(A23,Sheet2!A:L,10,0)</f>
        <v>70.099999999999994</v>
      </c>
      <c r="H23" s="20">
        <f>VLOOKUP(A23,Sheet2!A:L,11,0)</f>
        <v>1</v>
      </c>
      <c r="I23" s="20">
        <f>VLOOKUP(A23,Sheet2!A:L,12,0)</f>
        <v>70.099999999999994</v>
      </c>
      <c r="J23" s="20">
        <f t="shared" si="0"/>
        <v>68.62</v>
      </c>
      <c r="K23" s="22" t="s">
        <v>170</v>
      </c>
    </row>
    <row r="24" spans="1:11" ht="24" customHeight="1">
      <c r="A24" s="5" t="s">
        <v>78</v>
      </c>
      <c r="B24" s="5" t="s">
        <v>31</v>
      </c>
      <c r="C24" s="5" t="s">
        <v>6</v>
      </c>
      <c r="D24" s="5" t="s">
        <v>7</v>
      </c>
      <c r="E24" s="5" t="s">
        <v>9</v>
      </c>
      <c r="F24" s="4">
        <v>62.9</v>
      </c>
      <c r="G24" s="20">
        <f>VLOOKUP(A24,Sheet2!A:L,10,0)</f>
        <v>67.599999999999994</v>
      </c>
      <c r="H24" s="20">
        <f>VLOOKUP(A24,Sheet2!A:L,11,0)</f>
        <v>1.07</v>
      </c>
      <c r="I24" s="20">
        <f>VLOOKUP(A24,Sheet2!A:L,12,0)</f>
        <v>72.33</v>
      </c>
      <c r="J24" s="20">
        <f t="shared" si="0"/>
        <v>68.557999999999993</v>
      </c>
      <c r="K24" s="22" t="s">
        <v>170</v>
      </c>
    </row>
    <row r="25" spans="1:11" ht="24" customHeight="1">
      <c r="A25" s="5" t="s">
        <v>73</v>
      </c>
      <c r="B25" s="5" t="s">
        <v>26</v>
      </c>
      <c r="C25" s="5" t="s">
        <v>8</v>
      </c>
      <c r="D25" s="5" t="s">
        <v>7</v>
      </c>
      <c r="E25" s="5" t="s">
        <v>9</v>
      </c>
      <c r="F25" s="4">
        <v>64.099999999999994</v>
      </c>
      <c r="G25" s="20">
        <f>VLOOKUP(A25,Sheet2!A:L,10,0)</f>
        <v>71</v>
      </c>
      <c r="H25" s="20">
        <f>VLOOKUP(A25,Sheet2!A:L,11,0)</f>
        <v>1</v>
      </c>
      <c r="I25" s="20">
        <f>VLOOKUP(A25,Sheet2!A:L,12,0)</f>
        <v>71</v>
      </c>
      <c r="J25" s="20">
        <f t="shared" si="0"/>
        <v>68.240000000000009</v>
      </c>
      <c r="K25" s="22" t="s">
        <v>170</v>
      </c>
    </row>
    <row r="26" spans="1:11" ht="24" customHeight="1">
      <c r="A26" s="5" t="s">
        <v>82</v>
      </c>
      <c r="B26" s="5" t="s">
        <v>35</v>
      </c>
      <c r="C26" s="5" t="s">
        <v>8</v>
      </c>
      <c r="D26" s="5" t="s">
        <v>7</v>
      </c>
      <c r="E26" s="5" t="s">
        <v>9</v>
      </c>
      <c r="F26" s="4">
        <v>61.2</v>
      </c>
      <c r="G26" s="20">
        <f>VLOOKUP(A26,Sheet2!A:L,10,0)</f>
        <v>74.8</v>
      </c>
      <c r="H26" s="20">
        <f>VLOOKUP(A26,Sheet2!A:L,11,0)</f>
        <v>0.97</v>
      </c>
      <c r="I26" s="20">
        <f>VLOOKUP(A26,Sheet2!A:L,12,0)</f>
        <v>72.56</v>
      </c>
      <c r="J26" s="20">
        <f t="shared" si="0"/>
        <v>68.016000000000005</v>
      </c>
      <c r="K26" s="22" t="s">
        <v>170</v>
      </c>
    </row>
    <row r="27" spans="1:11" ht="24" customHeight="1">
      <c r="A27" s="5" t="s">
        <v>94</v>
      </c>
      <c r="B27" s="5" t="s">
        <v>47</v>
      </c>
      <c r="C27" s="5" t="s">
        <v>6</v>
      </c>
      <c r="D27" s="5" t="s">
        <v>7</v>
      </c>
      <c r="E27" s="5" t="s">
        <v>9</v>
      </c>
      <c r="F27" s="4">
        <v>57.7</v>
      </c>
      <c r="G27" s="20">
        <f>VLOOKUP(A27,Sheet2!A:L,10,0)</f>
        <v>75</v>
      </c>
      <c r="H27" s="20">
        <f>VLOOKUP(A27,Sheet2!A:L,11,0)</f>
        <v>0.99</v>
      </c>
      <c r="I27" s="20">
        <f>VLOOKUP(A27,Sheet2!A:L,12,0)</f>
        <v>74.25</v>
      </c>
      <c r="J27" s="20">
        <f t="shared" si="0"/>
        <v>67.63</v>
      </c>
      <c r="K27" s="22" t="s">
        <v>170</v>
      </c>
    </row>
    <row r="28" spans="1:11" ht="24" customHeight="1">
      <c r="A28" s="5" t="s">
        <v>81</v>
      </c>
      <c r="B28" s="5" t="s">
        <v>34</v>
      </c>
      <c r="C28" s="5" t="s">
        <v>8</v>
      </c>
      <c r="D28" s="5" t="s">
        <v>7</v>
      </c>
      <c r="E28" s="5" t="s">
        <v>9</v>
      </c>
      <c r="F28" s="4">
        <v>62.6</v>
      </c>
      <c r="G28" s="20">
        <f>VLOOKUP(A28,Sheet2!A:L,10,0)</f>
        <v>72.8</v>
      </c>
      <c r="H28" s="20">
        <f>VLOOKUP(A28,Sheet2!A:L,11,0)</f>
        <v>0.97</v>
      </c>
      <c r="I28" s="20">
        <f>VLOOKUP(A28,Sheet2!A:L,12,0)</f>
        <v>70.62</v>
      </c>
      <c r="J28" s="20">
        <f t="shared" si="0"/>
        <v>67.412000000000006</v>
      </c>
      <c r="K28" s="22" t="s">
        <v>171</v>
      </c>
    </row>
    <row r="29" spans="1:11" ht="24" customHeight="1">
      <c r="A29" s="5" t="s">
        <v>91</v>
      </c>
      <c r="B29" s="5" t="s">
        <v>44</v>
      </c>
      <c r="C29" s="5" t="s">
        <v>8</v>
      </c>
      <c r="D29" s="5" t="s">
        <v>7</v>
      </c>
      <c r="E29" s="5" t="s">
        <v>9</v>
      </c>
      <c r="F29" s="4">
        <v>58.9</v>
      </c>
      <c r="G29" s="20">
        <f>VLOOKUP(A29,Sheet2!A:L,10,0)</f>
        <v>72.5</v>
      </c>
      <c r="H29" s="20">
        <f>VLOOKUP(A29,Sheet2!A:L,11,0)</f>
        <v>1</v>
      </c>
      <c r="I29" s="20">
        <f>VLOOKUP(A29,Sheet2!A:L,12,0)</f>
        <v>72.5</v>
      </c>
      <c r="J29" s="20">
        <f t="shared" si="0"/>
        <v>67.06</v>
      </c>
      <c r="K29" s="22" t="s">
        <v>171</v>
      </c>
    </row>
    <row r="30" spans="1:11" ht="24" customHeight="1">
      <c r="A30" s="5" t="s">
        <v>85</v>
      </c>
      <c r="B30" s="5" t="s">
        <v>38</v>
      </c>
      <c r="C30" s="5" t="s">
        <v>6</v>
      </c>
      <c r="D30" s="5" t="s">
        <v>7</v>
      </c>
      <c r="E30" s="5" t="s">
        <v>9</v>
      </c>
      <c r="F30" s="4">
        <v>61</v>
      </c>
      <c r="G30" s="20">
        <f>VLOOKUP(A30,Sheet2!A:L,10,0)</f>
        <v>72.3</v>
      </c>
      <c r="H30" s="20">
        <f>VLOOKUP(A30,Sheet2!A:L,11,0)</f>
        <v>0.97</v>
      </c>
      <c r="I30" s="20">
        <f>VLOOKUP(A30,Sheet2!A:L,12,0)</f>
        <v>70.13</v>
      </c>
      <c r="J30" s="20">
        <f t="shared" si="0"/>
        <v>66.477999999999994</v>
      </c>
      <c r="K30" s="22" t="s">
        <v>171</v>
      </c>
    </row>
    <row r="31" spans="1:11" ht="24" customHeight="1">
      <c r="A31" s="5" t="s">
        <v>84</v>
      </c>
      <c r="B31" s="5" t="s">
        <v>37</v>
      </c>
      <c r="C31" s="5" t="s">
        <v>6</v>
      </c>
      <c r="D31" s="5" t="s">
        <v>7</v>
      </c>
      <c r="E31" s="5" t="s">
        <v>9</v>
      </c>
      <c r="F31" s="4">
        <v>61.2</v>
      </c>
      <c r="G31" s="20">
        <f>VLOOKUP(A31,Sheet2!A:L,10,0)</f>
        <v>71.7</v>
      </c>
      <c r="H31" s="20">
        <f>VLOOKUP(A31,Sheet2!A:L,11,0)</f>
        <v>0.97</v>
      </c>
      <c r="I31" s="20">
        <f>VLOOKUP(A31,Sheet2!A:L,12,0)</f>
        <v>69.55</v>
      </c>
      <c r="J31" s="20">
        <f t="shared" si="0"/>
        <v>66.210000000000008</v>
      </c>
      <c r="K31" s="22" t="s">
        <v>171</v>
      </c>
    </row>
    <row r="32" spans="1:11" ht="24" customHeight="1">
      <c r="A32" s="5" t="s">
        <v>88</v>
      </c>
      <c r="B32" s="5" t="s">
        <v>41</v>
      </c>
      <c r="C32" s="5" t="s">
        <v>6</v>
      </c>
      <c r="D32" s="5" t="s">
        <v>7</v>
      </c>
      <c r="E32" s="5" t="s">
        <v>9</v>
      </c>
      <c r="F32" s="4">
        <v>59.8</v>
      </c>
      <c r="G32" s="20">
        <f>VLOOKUP(A32,Sheet2!A:L,10,0)</f>
        <v>70</v>
      </c>
      <c r="H32" s="20">
        <f>VLOOKUP(A32,Sheet2!A:L,11,0)</f>
        <v>1</v>
      </c>
      <c r="I32" s="20">
        <f>VLOOKUP(A32,Sheet2!A:L,12,0)</f>
        <v>70</v>
      </c>
      <c r="J32" s="20">
        <f t="shared" si="0"/>
        <v>65.92</v>
      </c>
      <c r="K32" s="22" t="s">
        <v>171</v>
      </c>
    </row>
    <row r="33" spans="1:11" ht="24" customHeight="1">
      <c r="A33" s="5" t="s">
        <v>89</v>
      </c>
      <c r="B33" s="5" t="s">
        <v>42</v>
      </c>
      <c r="C33" s="5" t="s">
        <v>8</v>
      </c>
      <c r="D33" s="5" t="s">
        <v>7</v>
      </c>
      <c r="E33" s="5" t="s">
        <v>9</v>
      </c>
      <c r="F33" s="4">
        <v>59.6</v>
      </c>
      <c r="G33" s="20">
        <f>VLOOKUP(A33,Sheet2!A:L,10,0)</f>
        <v>72</v>
      </c>
      <c r="H33" s="20">
        <f>VLOOKUP(A33,Sheet2!A:L,11,0)</f>
        <v>0.97</v>
      </c>
      <c r="I33" s="20">
        <f>VLOOKUP(A33,Sheet2!A:L,12,0)</f>
        <v>69.84</v>
      </c>
      <c r="J33" s="20">
        <f t="shared" si="0"/>
        <v>65.744</v>
      </c>
      <c r="K33" s="22" t="s">
        <v>171</v>
      </c>
    </row>
    <row r="34" spans="1:11" ht="24" customHeight="1">
      <c r="A34" s="5" t="s">
        <v>68</v>
      </c>
      <c r="B34" s="5" t="s">
        <v>21</v>
      </c>
      <c r="C34" s="5" t="s">
        <v>6</v>
      </c>
      <c r="D34" s="5" t="s">
        <v>7</v>
      </c>
      <c r="E34" s="5" t="s">
        <v>9</v>
      </c>
      <c r="F34" s="4">
        <v>65.7</v>
      </c>
      <c r="G34" s="20">
        <f>VLOOKUP(A34,Sheet2!A:L,10,0)</f>
        <v>61</v>
      </c>
      <c r="H34" s="20">
        <f>VLOOKUP(A34,Sheet2!A:L,11,0)</f>
        <v>1.07</v>
      </c>
      <c r="I34" s="20">
        <f>VLOOKUP(A34,Sheet2!A:L,12,0)</f>
        <v>65.27</v>
      </c>
      <c r="J34" s="20">
        <f t="shared" si="0"/>
        <v>65.442000000000007</v>
      </c>
      <c r="K34" s="22" t="s">
        <v>171</v>
      </c>
    </row>
    <row r="35" spans="1:11" ht="24" customHeight="1">
      <c r="A35" s="5" t="s">
        <v>75</v>
      </c>
      <c r="B35" s="5" t="s">
        <v>28</v>
      </c>
      <c r="C35" s="5" t="s">
        <v>8</v>
      </c>
      <c r="D35" s="5" t="s">
        <v>7</v>
      </c>
      <c r="E35" s="5" t="s">
        <v>9</v>
      </c>
      <c r="F35" s="4">
        <v>63.9</v>
      </c>
      <c r="G35" s="20">
        <f>VLOOKUP(A35,Sheet2!A:L,10,0)</f>
        <v>66.5</v>
      </c>
      <c r="H35" s="20">
        <f>VLOOKUP(A35,Sheet2!A:L,11,0)</f>
        <v>0.99</v>
      </c>
      <c r="I35" s="20">
        <f>VLOOKUP(A35,Sheet2!A:L,12,0)</f>
        <v>65.84</v>
      </c>
      <c r="J35" s="20">
        <f t="shared" si="0"/>
        <v>65.063999999999993</v>
      </c>
      <c r="K35" s="22" t="s">
        <v>171</v>
      </c>
    </row>
    <row r="36" spans="1:11" ht="24" customHeight="1">
      <c r="A36" s="5" t="s">
        <v>86</v>
      </c>
      <c r="B36" s="5" t="s">
        <v>39</v>
      </c>
      <c r="C36" s="5" t="s">
        <v>6</v>
      </c>
      <c r="D36" s="5" t="s">
        <v>7</v>
      </c>
      <c r="E36" s="5" t="s">
        <v>9</v>
      </c>
      <c r="F36" s="4">
        <v>60.6</v>
      </c>
      <c r="G36" s="20">
        <f>VLOOKUP(A36,Sheet2!A:L,10,0)</f>
        <v>68.7</v>
      </c>
      <c r="H36" s="20">
        <f>VLOOKUP(A36,Sheet2!A:L,11,0)</f>
        <v>0.99</v>
      </c>
      <c r="I36" s="20">
        <f>VLOOKUP(A36,Sheet2!A:L,12,0)</f>
        <v>68.010000000000005</v>
      </c>
      <c r="J36" s="20">
        <f t="shared" si="0"/>
        <v>65.046000000000006</v>
      </c>
      <c r="K36" s="22" t="s">
        <v>171</v>
      </c>
    </row>
    <row r="37" spans="1:11" ht="24" customHeight="1">
      <c r="A37" s="5" t="s">
        <v>97</v>
      </c>
      <c r="B37" s="5" t="s">
        <v>50</v>
      </c>
      <c r="C37" s="5" t="s">
        <v>8</v>
      </c>
      <c r="D37" s="5" t="s">
        <v>7</v>
      </c>
      <c r="E37" s="5" t="s">
        <v>9</v>
      </c>
      <c r="F37" s="4">
        <v>56.6</v>
      </c>
      <c r="G37" s="20">
        <f>VLOOKUP(A37,Sheet2!A:L,10,0)</f>
        <v>65.8</v>
      </c>
      <c r="H37" s="20">
        <f>VLOOKUP(A37,Sheet2!A:L,11,0)</f>
        <v>1.07</v>
      </c>
      <c r="I37" s="20">
        <f>VLOOKUP(A37,Sheet2!A:L,12,0)</f>
        <v>70.41</v>
      </c>
      <c r="J37" s="20">
        <f t="shared" si="0"/>
        <v>64.885999999999996</v>
      </c>
      <c r="K37" s="22" t="s">
        <v>171</v>
      </c>
    </row>
    <row r="38" spans="1:11" ht="24" customHeight="1">
      <c r="A38" s="5" t="s">
        <v>63</v>
      </c>
      <c r="B38" s="5" t="s">
        <v>16</v>
      </c>
      <c r="C38" s="5" t="s">
        <v>8</v>
      </c>
      <c r="D38" s="5" t="s">
        <v>7</v>
      </c>
      <c r="E38" s="5" t="s">
        <v>9</v>
      </c>
      <c r="F38" s="4">
        <v>67</v>
      </c>
      <c r="G38" s="20">
        <f>VLOOKUP(A38,Sheet2!A:L,10,0)</f>
        <v>64.099999999999994</v>
      </c>
      <c r="H38" s="20">
        <f>VLOOKUP(A38,Sheet2!A:L,11,0)</f>
        <v>0.99</v>
      </c>
      <c r="I38" s="20">
        <f>VLOOKUP(A38,Sheet2!A:L,12,0)</f>
        <v>63.46</v>
      </c>
      <c r="J38" s="20">
        <f t="shared" si="0"/>
        <v>64.876000000000005</v>
      </c>
      <c r="K38" s="22" t="s">
        <v>171</v>
      </c>
    </row>
    <row r="39" spans="1:11" ht="24" customHeight="1">
      <c r="A39" s="5" t="s">
        <v>76</v>
      </c>
      <c r="B39" s="5" t="s">
        <v>29</v>
      </c>
      <c r="C39" s="5" t="s">
        <v>6</v>
      </c>
      <c r="D39" s="5" t="s">
        <v>7</v>
      </c>
      <c r="E39" s="5" t="s">
        <v>9</v>
      </c>
      <c r="F39" s="4">
        <v>63.7</v>
      </c>
      <c r="G39" s="20">
        <f>VLOOKUP(A39,Sheet2!A:L,10,0)</f>
        <v>60.8</v>
      </c>
      <c r="H39" s="20">
        <f>VLOOKUP(A39,Sheet2!A:L,11,0)</f>
        <v>1.07</v>
      </c>
      <c r="I39" s="20">
        <f>VLOOKUP(A39,Sheet2!A:L,12,0)</f>
        <v>65.06</v>
      </c>
      <c r="J39" s="20">
        <f t="shared" si="0"/>
        <v>64.516000000000005</v>
      </c>
      <c r="K39" s="22" t="s">
        <v>171</v>
      </c>
    </row>
    <row r="40" spans="1:11" ht="24" customHeight="1">
      <c r="A40" s="5" t="s">
        <v>62</v>
      </c>
      <c r="B40" s="5" t="s">
        <v>15</v>
      </c>
      <c r="C40" s="5" t="s">
        <v>6</v>
      </c>
      <c r="D40" s="5" t="s">
        <v>7</v>
      </c>
      <c r="E40" s="5" t="s">
        <v>9</v>
      </c>
      <c r="F40" s="4">
        <v>67.400000000000006</v>
      </c>
      <c r="G40" s="20">
        <f>VLOOKUP(A40,Sheet2!A:L,10,0)</f>
        <v>63</v>
      </c>
      <c r="H40" s="20">
        <f>VLOOKUP(A40,Sheet2!A:L,11,0)</f>
        <v>0.99</v>
      </c>
      <c r="I40" s="20">
        <f>VLOOKUP(A40,Sheet2!A:L,12,0)</f>
        <v>62.37</v>
      </c>
      <c r="J40" s="20">
        <f t="shared" si="0"/>
        <v>64.382000000000005</v>
      </c>
      <c r="K40" s="22" t="s">
        <v>171</v>
      </c>
    </row>
    <row r="41" spans="1:11" ht="24" customHeight="1">
      <c r="A41" s="5" t="s">
        <v>98</v>
      </c>
      <c r="B41" s="5" t="s">
        <v>51</v>
      </c>
      <c r="C41" s="5" t="s">
        <v>8</v>
      </c>
      <c r="D41" s="5" t="s">
        <v>7</v>
      </c>
      <c r="E41" s="5" t="s">
        <v>9</v>
      </c>
      <c r="F41" s="4">
        <v>56.4</v>
      </c>
      <c r="G41" s="20">
        <f>VLOOKUP(A41,Sheet2!A:L,10,0)</f>
        <v>66.3</v>
      </c>
      <c r="H41" s="20">
        <f>VLOOKUP(A41,Sheet2!A:L,11,0)</f>
        <v>1</v>
      </c>
      <c r="I41" s="20">
        <f>VLOOKUP(A41,Sheet2!A:L,12,0)</f>
        <v>66.3</v>
      </c>
      <c r="J41" s="20">
        <f t="shared" si="0"/>
        <v>62.339999999999996</v>
      </c>
      <c r="K41" s="22"/>
    </row>
    <row r="42" spans="1:11" ht="24" customHeight="1">
      <c r="A42" s="5" t="s">
        <v>90</v>
      </c>
      <c r="B42" s="5" t="s">
        <v>43</v>
      </c>
      <c r="C42" s="5" t="s">
        <v>6</v>
      </c>
      <c r="D42" s="5" t="s">
        <v>7</v>
      </c>
      <c r="E42" s="5" t="s">
        <v>9</v>
      </c>
      <c r="F42" s="4">
        <v>59.3</v>
      </c>
      <c r="G42" s="20">
        <f>VLOOKUP(A42,Sheet2!A:L,10,0)</f>
        <v>63.3</v>
      </c>
      <c r="H42" s="20">
        <f>VLOOKUP(A42,Sheet2!A:L,11,0)</f>
        <v>1</v>
      </c>
      <c r="I42" s="20">
        <f>VLOOKUP(A42,Sheet2!A:L,12,0)</f>
        <v>63.3</v>
      </c>
      <c r="J42" s="20">
        <f t="shared" si="0"/>
        <v>61.699999999999996</v>
      </c>
      <c r="K42" s="20"/>
    </row>
    <row r="43" spans="1:11" ht="24" customHeight="1">
      <c r="A43" s="5" t="s">
        <v>103</v>
      </c>
      <c r="B43" s="5" t="s">
        <v>56</v>
      </c>
      <c r="C43" s="5" t="s">
        <v>8</v>
      </c>
      <c r="D43" s="5" t="s">
        <v>7</v>
      </c>
      <c r="E43" s="5" t="s">
        <v>9</v>
      </c>
      <c r="F43" s="4">
        <v>54.1</v>
      </c>
      <c r="G43" s="20">
        <f>VLOOKUP(A43,Sheet2!A:L,10,0)</f>
        <v>65.5</v>
      </c>
      <c r="H43" s="20">
        <f>VLOOKUP(A43,Sheet2!A:L,11,0)</f>
        <v>1</v>
      </c>
      <c r="I43" s="20">
        <f>VLOOKUP(A43,Sheet2!A:L,12,0)</f>
        <v>65.5</v>
      </c>
      <c r="J43" s="20">
        <f t="shared" si="0"/>
        <v>60.94</v>
      </c>
      <c r="K43" s="20"/>
    </row>
    <row r="44" spans="1:11" ht="24" customHeight="1">
      <c r="A44" s="5" t="s">
        <v>83</v>
      </c>
      <c r="B44" s="5" t="s">
        <v>36</v>
      </c>
      <c r="C44" s="5" t="s">
        <v>8</v>
      </c>
      <c r="D44" s="5" t="s">
        <v>7</v>
      </c>
      <c r="E44" s="5" t="s">
        <v>9</v>
      </c>
      <c r="F44" s="4">
        <v>61.2</v>
      </c>
      <c r="G44" s="20">
        <f>VLOOKUP(A44,Sheet2!A:L,10,0)</f>
        <v>61.4</v>
      </c>
      <c r="H44" s="20">
        <f>VLOOKUP(A44,Sheet2!A:L,11,0)</f>
        <v>0.97</v>
      </c>
      <c r="I44" s="20">
        <f>VLOOKUP(A44,Sheet2!A:L,12,0)</f>
        <v>59.56</v>
      </c>
      <c r="J44" s="20">
        <f t="shared" si="0"/>
        <v>60.216000000000001</v>
      </c>
      <c r="K44" s="20"/>
    </row>
    <row r="45" spans="1:11" ht="24" customHeight="1">
      <c r="A45" s="5" t="s">
        <v>92</v>
      </c>
      <c r="B45" s="5" t="s">
        <v>45</v>
      </c>
      <c r="C45" s="5" t="s">
        <v>8</v>
      </c>
      <c r="D45" s="5" t="s">
        <v>7</v>
      </c>
      <c r="E45" s="5" t="s">
        <v>9</v>
      </c>
      <c r="F45" s="4">
        <v>58.7</v>
      </c>
      <c r="G45" s="20">
        <f>VLOOKUP(A45,Sheet2!A:L,10,0)</f>
        <v>61.6</v>
      </c>
      <c r="H45" s="20">
        <f>VLOOKUP(A45,Sheet2!A:L,11,0)</f>
        <v>0.99</v>
      </c>
      <c r="I45" s="20">
        <f>VLOOKUP(A45,Sheet2!A:L,12,0)</f>
        <v>60.98</v>
      </c>
      <c r="J45" s="20">
        <f t="shared" si="0"/>
        <v>60.067999999999998</v>
      </c>
      <c r="K45" s="20"/>
    </row>
    <row r="46" spans="1:11" ht="24" customHeight="1">
      <c r="A46" s="5" t="s">
        <v>95</v>
      </c>
      <c r="B46" s="5" t="s">
        <v>48</v>
      </c>
      <c r="C46" s="5" t="s">
        <v>8</v>
      </c>
      <c r="D46" s="5" t="s">
        <v>7</v>
      </c>
      <c r="E46" s="5" t="s">
        <v>9</v>
      </c>
      <c r="F46" s="4">
        <v>57.7</v>
      </c>
      <c r="G46" s="20">
        <f>VLOOKUP(A46,Sheet2!A:L,10,0)</f>
        <v>63.2</v>
      </c>
      <c r="H46" s="20">
        <f>VLOOKUP(A46,Sheet2!A:L,11,0)</f>
        <v>0.97</v>
      </c>
      <c r="I46" s="20">
        <f>VLOOKUP(A46,Sheet2!A:L,12,0)</f>
        <v>61.3</v>
      </c>
      <c r="J46" s="20">
        <f t="shared" si="0"/>
        <v>59.86</v>
      </c>
      <c r="K46" s="20"/>
    </row>
    <row r="47" spans="1:11" ht="24" customHeight="1">
      <c r="A47" s="5" t="s">
        <v>99</v>
      </c>
      <c r="B47" s="5" t="s">
        <v>52</v>
      </c>
      <c r="C47" s="5" t="s">
        <v>8</v>
      </c>
      <c r="D47" s="5" t="s">
        <v>7</v>
      </c>
      <c r="E47" s="5" t="s">
        <v>9</v>
      </c>
      <c r="F47" s="4">
        <v>56.3</v>
      </c>
      <c r="G47" s="20">
        <f>VLOOKUP(A47,Sheet2!A:L,10,0)</f>
        <v>62</v>
      </c>
      <c r="H47" s="20">
        <f>VLOOKUP(A47,Sheet2!A:L,11,0)</f>
        <v>0.97</v>
      </c>
      <c r="I47" s="20">
        <f>VLOOKUP(A47,Sheet2!A:L,12,0)</f>
        <v>60.14</v>
      </c>
      <c r="J47" s="20">
        <f t="shared" si="0"/>
        <v>58.603999999999999</v>
      </c>
      <c r="K47" s="20"/>
    </row>
    <row r="48" spans="1:11" ht="24" customHeight="1">
      <c r="A48" s="24" t="s">
        <v>169</v>
      </c>
      <c r="B48" s="25"/>
      <c r="C48" s="25"/>
      <c r="D48" s="25"/>
      <c r="E48" s="25"/>
      <c r="F48" s="25"/>
      <c r="G48" s="25"/>
      <c r="H48" s="25"/>
      <c r="I48" s="25"/>
    </row>
  </sheetData>
  <sortState ref="A3:K183">
    <sortCondition descending="1" ref="J3:J183"/>
  </sortState>
  <mergeCells count="2">
    <mergeCell ref="A1:K1"/>
    <mergeCell ref="A48:I48"/>
  </mergeCells>
  <phoneticPr fontId="18"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L48"/>
  <sheetViews>
    <sheetView topLeftCell="A37" workbookViewId="0">
      <selection activeCell="B2" sqref="B2:B48"/>
    </sheetView>
  </sheetViews>
  <sheetFormatPr defaultRowHeight="13.5"/>
  <sheetData>
    <row r="1" spans="1:12" ht="57">
      <c r="A1" s="6" t="s">
        <v>0</v>
      </c>
      <c r="B1" s="6" t="s">
        <v>1</v>
      </c>
      <c r="C1" s="6" t="s">
        <v>109</v>
      </c>
      <c r="D1" s="6" t="s">
        <v>2</v>
      </c>
      <c r="E1" s="6" t="s">
        <v>3</v>
      </c>
      <c r="F1" s="6" t="s">
        <v>4</v>
      </c>
      <c r="G1" s="7" t="s">
        <v>110</v>
      </c>
      <c r="H1" s="7" t="s">
        <v>111</v>
      </c>
      <c r="I1" s="7" t="s">
        <v>112</v>
      </c>
      <c r="J1" s="14" t="s">
        <v>113</v>
      </c>
      <c r="K1" s="18" t="s">
        <v>114</v>
      </c>
      <c r="L1" s="18" t="s">
        <v>115</v>
      </c>
    </row>
    <row r="2" spans="1:12" ht="40.5">
      <c r="A2" s="8" t="s">
        <v>69</v>
      </c>
      <c r="B2" s="19" t="s">
        <v>22</v>
      </c>
      <c r="C2" s="8" t="s">
        <v>116</v>
      </c>
      <c r="D2" s="8" t="s">
        <v>6</v>
      </c>
      <c r="E2" s="8" t="s">
        <v>7</v>
      </c>
      <c r="F2" s="8" t="s">
        <v>9</v>
      </c>
      <c r="G2" s="9" t="s">
        <v>117</v>
      </c>
      <c r="H2" s="12" t="s">
        <v>118</v>
      </c>
      <c r="I2" s="10">
        <v>33</v>
      </c>
      <c r="J2" s="16">
        <v>90.2</v>
      </c>
      <c r="K2" s="18">
        <v>0.99</v>
      </c>
      <c r="L2" s="18">
        <v>89.3</v>
      </c>
    </row>
    <row r="3" spans="1:12" ht="40.5">
      <c r="A3" s="8" t="s">
        <v>101</v>
      </c>
      <c r="B3" s="19" t="s">
        <v>54</v>
      </c>
      <c r="C3" s="8" t="s">
        <v>119</v>
      </c>
      <c r="D3" s="8" t="s">
        <v>8</v>
      </c>
      <c r="E3" s="8" t="s">
        <v>7</v>
      </c>
      <c r="F3" s="8" t="s">
        <v>9</v>
      </c>
      <c r="G3" s="9" t="s">
        <v>117</v>
      </c>
      <c r="H3" s="13" t="s">
        <v>120</v>
      </c>
      <c r="I3" s="10">
        <v>26</v>
      </c>
      <c r="J3" s="16">
        <v>80.8</v>
      </c>
      <c r="K3" s="18">
        <v>1.07</v>
      </c>
      <c r="L3" s="18">
        <v>86.46</v>
      </c>
    </row>
    <row r="4" spans="1:12" ht="40.5">
      <c r="A4" s="8" t="s">
        <v>79</v>
      </c>
      <c r="B4" s="19" t="s">
        <v>32</v>
      </c>
      <c r="C4" s="8" t="s">
        <v>121</v>
      </c>
      <c r="D4" s="8" t="s">
        <v>8</v>
      </c>
      <c r="E4" s="8" t="s">
        <v>7</v>
      </c>
      <c r="F4" s="8" t="s">
        <v>9</v>
      </c>
      <c r="G4" s="9" t="s">
        <v>117</v>
      </c>
      <c r="H4" s="13" t="s">
        <v>122</v>
      </c>
      <c r="I4" s="10">
        <v>56</v>
      </c>
      <c r="J4" s="16">
        <v>87.3</v>
      </c>
      <c r="K4" s="18">
        <v>0.97</v>
      </c>
      <c r="L4" s="18">
        <v>84.68</v>
      </c>
    </row>
    <row r="5" spans="1:12" ht="40.5">
      <c r="A5" s="8" t="s">
        <v>67</v>
      </c>
      <c r="B5" s="19" t="s">
        <v>20</v>
      </c>
      <c r="C5" s="8" t="s">
        <v>123</v>
      </c>
      <c r="D5" s="8" t="s">
        <v>8</v>
      </c>
      <c r="E5" s="8" t="s">
        <v>7</v>
      </c>
      <c r="F5" s="8" t="s">
        <v>9</v>
      </c>
      <c r="G5" s="9" t="s">
        <v>117</v>
      </c>
      <c r="H5" s="11" t="s">
        <v>124</v>
      </c>
      <c r="I5" s="9">
        <v>11</v>
      </c>
      <c r="J5" s="15">
        <v>83.1</v>
      </c>
      <c r="K5" s="18">
        <v>1</v>
      </c>
      <c r="L5" s="18">
        <v>83.1</v>
      </c>
    </row>
    <row r="6" spans="1:12" ht="40.5">
      <c r="A6" s="8" t="s">
        <v>70</v>
      </c>
      <c r="B6" s="19" t="s">
        <v>23</v>
      </c>
      <c r="C6" s="8" t="s">
        <v>125</v>
      </c>
      <c r="D6" s="8" t="s">
        <v>8</v>
      </c>
      <c r="E6" s="8" t="s">
        <v>7</v>
      </c>
      <c r="F6" s="8" t="s">
        <v>9</v>
      </c>
      <c r="G6" s="9" t="s">
        <v>117</v>
      </c>
      <c r="H6" s="13" t="s">
        <v>122</v>
      </c>
      <c r="I6" s="10">
        <v>59</v>
      </c>
      <c r="J6" s="16">
        <v>84.3</v>
      </c>
      <c r="K6" s="18">
        <v>0.97</v>
      </c>
      <c r="L6" s="18">
        <v>81.77</v>
      </c>
    </row>
    <row r="7" spans="1:12" ht="40.5">
      <c r="A7" s="8" t="s">
        <v>77</v>
      </c>
      <c r="B7" s="19" t="s">
        <v>30</v>
      </c>
      <c r="C7" s="8" t="s">
        <v>126</v>
      </c>
      <c r="D7" s="8" t="s">
        <v>8</v>
      </c>
      <c r="E7" s="8" t="s">
        <v>7</v>
      </c>
      <c r="F7" s="8" t="s">
        <v>9</v>
      </c>
      <c r="G7" s="9" t="s">
        <v>117</v>
      </c>
      <c r="H7" s="12" t="s">
        <v>118</v>
      </c>
      <c r="I7" s="10">
        <v>36</v>
      </c>
      <c r="J7" s="16">
        <v>81.3</v>
      </c>
      <c r="K7" s="18">
        <v>0.99</v>
      </c>
      <c r="L7" s="18">
        <v>80.489999999999995</v>
      </c>
    </row>
    <row r="8" spans="1:12" ht="40.5">
      <c r="A8" s="8" t="s">
        <v>66</v>
      </c>
      <c r="B8" s="19" t="s">
        <v>19</v>
      </c>
      <c r="C8" s="8" t="s">
        <v>127</v>
      </c>
      <c r="D8" s="8" t="s">
        <v>6</v>
      </c>
      <c r="E8" s="8" t="s">
        <v>7</v>
      </c>
      <c r="F8" s="8" t="s">
        <v>9</v>
      </c>
      <c r="G8" s="9" t="s">
        <v>117</v>
      </c>
      <c r="H8" s="11" t="s">
        <v>124</v>
      </c>
      <c r="I8" s="9">
        <v>1</v>
      </c>
      <c r="J8" s="15">
        <v>80.400000000000006</v>
      </c>
      <c r="K8" s="18">
        <v>1</v>
      </c>
      <c r="L8" s="18">
        <v>80.400000000000006</v>
      </c>
    </row>
    <row r="9" spans="1:12" ht="40.5">
      <c r="A9" s="8" t="s">
        <v>93</v>
      </c>
      <c r="B9" s="19" t="s">
        <v>46</v>
      </c>
      <c r="C9" s="8" t="s">
        <v>128</v>
      </c>
      <c r="D9" s="8" t="s">
        <v>8</v>
      </c>
      <c r="E9" s="8" t="s">
        <v>7</v>
      </c>
      <c r="F9" s="8" t="s">
        <v>9</v>
      </c>
      <c r="G9" s="9" t="s">
        <v>117</v>
      </c>
      <c r="H9" s="13" t="s">
        <v>122</v>
      </c>
      <c r="I9" s="10">
        <v>57</v>
      </c>
      <c r="J9" s="16">
        <v>81.900000000000006</v>
      </c>
      <c r="K9" s="18">
        <v>0.97</v>
      </c>
      <c r="L9" s="18">
        <v>79.44</v>
      </c>
    </row>
    <row r="10" spans="1:12" ht="40.5">
      <c r="A10" s="8" t="s">
        <v>102</v>
      </c>
      <c r="B10" s="19" t="s">
        <v>55</v>
      </c>
      <c r="C10" s="8" t="s">
        <v>129</v>
      </c>
      <c r="D10" s="8" t="s">
        <v>6</v>
      </c>
      <c r="E10" s="8" t="s">
        <v>7</v>
      </c>
      <c r="F10" s="8" t="s">
        <v>9</v>
      </c>
      <c r="G10" s="9" t="s">
        <v>117</v>
      </c>
      <c r="H10" s="12" t="s">
        <v>118</v>
      </c>
      <c r="I10" s="10">
        <v>43</v>
      </c>
      <c r="J10" s="16">
        <v>80.099999999999994</v>
      </c>
      <c r="K10" s="18">
        <v>0.99</v>
      </c>
      <c r="L10" s="18">
        <v>79.3</v>
      </c>
    </row>
    <row r="11" spans="1:12" ht="40.5">
      <c r="A11" s="8" t="s">
        <v>57</v>
      </c>
      <c r="B11" s="19" t="s">
        <v>10</v>
      </c>
      <c r="C11" s="8" t="s">
        <v>130</v>
      </c>
      <c r="D11" s="8" t="s">
        <v>6</v>
      </c>
      <c r="E11" s="8" t="s">
        <v>7</v>
      </c>
      <c r="F11" s="8" t="s">
        <v>9</v>
      </c>
      <c r="G11" s="9" t="s">
        <v>117</v>
      </c>
      <c r="H11" s="13" t="s">
        <v>122</v>
      </c>
      <c r="I11" s="10">
        <v>52</v>
      </c>
      <c r="J11" s="16">
        <v>81.2</v>
      </c>
      <c r="K11" s="18">
        <v>0.97</v>
      </c>
      <c r="L11" s="18">
        <v>78.760000000000005</v>
      </c>
    </row>
    <row r="12" spans="1:12" ht="40.5">
      <c r="A12" s="8" t="s">
        <v>65</v>
      </c>
      <c r="B12" s="19" t="s">
        <v>18</v>
      </c>
      <c r="C12" s="8" t="s">
        <v>131</v>
      </c>
      <c r="D12" s="8" t="s">
        <v>8</v>
      </c>
      <c r="E12" s="8" t="s">
        <v>7</v>
      </c>
      <c r="F12" s="8" t="s">
        <v>9</v>
      </c>
      <c r="G12" s="9" t="s">
        <v>117</v>
      </c>
      <c r="H12" s="13" t="s">
        <v>122</v>
      </c>
      <c r="I12" s="10">
        <v>47</v>
      </c>
      <c r="J12" s="16">
        <v>81.099999999999994</v>
      </c>
      <c r="K12" s="18">
        <v>0.97</v>
      </c>
      <c r="L12" s="18">
        <v>78.67</v>
      </c>
    </row>
    <row r="13" spans="1:12" ht="40.5">
      <c r="A13" s="8" t="s">
        <v>96</v>
      </c>
      <c r="B13" s="19" t="s">
        <v>49</v>
      </c>
      <c r="C13" s="8" t="s">
        <v>132</v>
      </c>
      <c r="D13" s="8" t="s">
        <v>6</v>
      </c>
      <c r="E13" s="8" t="s">
        <v>7</v>
      </c>
      <c r="F13" s="8" t="s">
        <v>9</v>
      </c>
      <c r="G13" s="9" t="s">
        <v>117</v>
      </c>
      <c r="H13" s="13" t="s">
        <v>120</v>
      </c>
      <c r="I13" s="9">
        <v>29</v>
      </c>
      <c r="J13" s="15">
        <v>71.400000000000006</v>
      </c>
      <c r="K13" s="18">
        <v>1.07</v>
      </c>
      <c r="L13" s="18">
        <v>76.400000000000006</v>
      </c>
    </row>
    <row r="14" spans="1:12" ht="40.5">
      <c r="A14" s="8" t="s">
        <v>60</v>
      </c>
      <c r="B14" s="19" t="s">
        <v>13</v>
      </c>
      <c r="C14" s="8" t="s">
        <v>133</v>
      </c>
      <c r="D14" s="8" t="s">
        <v>8</v>
      </c>
      <c r="E14" s="8" t="s">
        <v>7</v>
      </c>
      <c r="F14" s="8" t="s">
        <v>9</v>
      </c>
      <c r="G14" s="9" t="s">
        <v>117</v>
      </c>
      <c r="H14" s="11" t="s">
        <v>124</v>
      </c>
      <c r="I14" s="9">
        <v>4</v>
      </c>
      <c r="J14" s="15">
        <v>75.099999999999994</v>
      </c>
      <c r="K14" s="18">
        <v>1</v>
      </c>
      <c r="L14" s="18">
        <v>75.099999999999994</v>
      </c>
    </row>
    <row r="15" spans="1:12" ht="40.5">
      <c r="A15" s="8" t="s">
        <v>59</v>
      </c>
      <c r="B15" s="19" t="s">
        <v>12</v>
      </c>
      <c r="C15" s="8" t="s">
        <v>134</v>
      </c>
      <c r="D15" s="8" t="s">
        <v>6</v>
      </c>
      <c r="E15" s="8" t="s">
        <v>7</v>
      </c>
      <c r="F15" s="8" t="s">
        <v>9</v>
      </c>
      <c r="G15" s="9" t="s">
        <v>117</v>
      </c>
      <c r="H15" s="12" t="s">
        <v>118</v>
      </c>
      <c r="I15" s="10">
        <v>39</v>
      </c>
      <c r="J15" s="16">
        <v>75.599999999999994</v>
      </c>
      <c r="K15" s="18">
        <v>0.99</v>
      </c>
      <c r="L15" s="18">
        <v>74.84</v>
      </c>
    </row>
    <row r="16" spans="1:12" ht="40.5">
      <c r="A16" s="8" t="s">
        <v>61</v>
      </c>
      <c r="B16" s="19" t="s">
        <v>14</v>
      </c>
      <c r="C16" s="8" t="s">
        <v>135</v>
      </c>
      <c r="D16" s="8" t="s">
        <v>6</v>
      </c>
      <c r="E16" s="8" t="s">
        <v>7</v>
      </c>
      <c r="F16" s="8" t="s">
        <v>9</v>
      </c>
      <c r="G16" s="9" t="s">
        <v>117</v>
      </c>
      <c r="H16" s="12" t="s">
        <v>118</v>
      </c>
      <c r="I16" s="10">
        <v>31</v>
      </c>
      <c r="J16" s="16">
        <v>75.3</v>
      </c>
      <c r="K16" s="18">
        <v>0.99</v>
      </c>
      <c r="L16" s="18">
        <v>74.55</v>
      </c>
    </row>
    <row r="17" spans="1:12" ht="40.5">
      <c r="A17" s="8" t="s">
        <v>58</v>
      </c>
      <c r="B17" s="19" t="s">
        <v>11</v>
      </c>
      <c r="C17" s="8" t="s">
        <v>136</v>
      </c>
      <c r="D17" s="8" t="s">
        <v>6</v>
      </c>
      <c r="E17" s="8" t="s">
        <v>7</v>
      </c>
      <c r="F17" s="8" t="s">
        <v>9</v>
      </c>
      <c r="G17" s="9" t="s">
        <v>117</v>
      </c>
      <c r="H17" s="11" t="s">
        <v>124</v>
      </c>
      <c r="I17" s="9">
        <v>9</v>
      </c>
      <c r="J17" s="15">
        <v>74.400000000000006</v>
      </c>
      <c r="K17" s="18">
        <v>1</v>
      </c>
      <c r="L17" s="18">
        <v>74.400000000000006</v>
      </c>
    </row>
    <row r="18" spans="1:12" ht="40.5">
      <c r="A18" s="8" t="s">
        <v>94</v>
      </c>
      <c r="B18" s="19" t="s">
        <v>47</v>
      </c>
      <c r="C18" s="8" t="s">
        <v>137</v>
      </c>
      <c r="D18" s="8" t="s">
        <v>6</v>
      </c>
      <c r="E18" s="8" t="s">
        <v>7</v>
      </c>
      <c r="F18" s="8" t="s">
        <v>9</v>
      </c>
      <c r="G18" s="9" t="s">
        <v>117</v>
      </c>
      <c r="H18" s="12" t="s">
        <v>118</v>
      </c>
      <c r="I18" s="10">
        <v>35</v>
      </c>
      <c r="J18" s="16">
        <v>75</v>
      </c>
      <c r="K18" s="18">
        <v>0.99</v>
      </c>
      <c r="L18" s="18">
        <v>74.25</v>
      </c>
    </row>
    <row r="19" spans="1:12" ht="40.5">
      <c r="A19" s="8" t="s">
        <v>71</v>
      </c>
      <c r="B19" s="19" t="s">
        <v>24</v>
      </c>
      <c r="C19" s="8" t="s">
        <v>138</v>
      </c>
      <c r="D19" s="8" t="s">
        <v>6</v>
      </c>
      <c r="E19" s="8" t="s">
        <v>7</v>
      </c>
      <c r="F19" s="8" t="s">
        <v>9</v>
      </c>
      <c r="G19" s="9" t="s">
        <v>117</v>
      </c>
      <c r="H19" s="11" t="s">
        <v>124</v>
      </c>
      <c r="I19" s="9">
        <v>14</v>
      </c>
      <c r="J19" s="15">
        <v>73.599999999999994</v>
      </c>
      <c r="K19" s="18">
        <v>1</v>
      </c>
      <c r="L19" s="18">
        <v>73.599999999999994</v>
      </c>
    </row>
    <row r="20" spans="1:12" ht="40.5">
      <c r="A20" s="8" t="s">
        <v>72</v>
      </c>
      <c r="B20" s="19" t="s">
        <v>25</v>
      </c>
      <c r="C20" s="8" t="s">
        <v>139</v>
      </c>
      <c r="D20" s="8" t="s">
        <v>6</v>
      </c>
      <c r="E20" s="8" t="s">
        <v>7</v>
      </c>
      <c r="F20" s="8" t="s">
        <v>9</v>
      </c>
      <c r="G20" s="9" t="s">
        <v>117</v>
      </c>
      <c r="H20" s="11" t="s">
        <v>124</v>
      </c>
      <c r="I20" s="9">
        <v>10</v>
      </c>
      <c r="J20" s="15">
        <v>73.3</v>
      </c>
      <c r="K20" s="18">
        <v>1</v>
      </c>
      <c r="L20" s="18">
        <v>73.3</v>
      </c>
    </row>
    <row r="21" spans="1:12" ht="40.5">
      <c r="A21" s="8" t="s">
        <v>80</v>
      </c>
      <c r="B21" s="19" t="s">
        <v>33</v>
      </c>
      <c r="C21" s="8" t="s">
        <v>140</v>
      </c>
      <c r="D21" s="8" t="s">
        <v>6</v>
      </c>
      <c r="E21" s="8" t="s">
        <v>7</v>
      </c>
      <c r="F21" s="8" t="s">
        <v>9</v>
      </c>
      <c r="G21" s="9" t="s">
        <v>117</v>
      </c>
      <c r="H21" s="13" t="s">
        <v>122</v>
      </c>
      <c r="I21" s="10">
        <v>53</v>
      </c>
      <c r="J21" s="16">
        <v>75.5</v>
      </c>
      <c r="K21" s="18">
        <v>0.97</v>
      </c>
      <c r="L21" s="18">
        <v>73.239999999999995</v>
      </c>
    </row>
    <row r="22" spans="1:12" ht="40.5">
      <c r="A22" s="8" t="s">
        <v>74</v>
      </c>
      <c r="B22" s="19" t="s">
        <v>27</v>
      </c>
      <c r="C22" s="8" t="s">
        <v>141</v>
      </c>
      <c r="D22" s="8" t="s">
        <v>8</v>
      </c>
      <c r="E22" s="8" t="s">
        <v>7</v>
      </c>
      <c r="F22" s="8" t="s">
        <v>9</v>
      </c>
      <c r="G22" s="9" t="s">
        <v>117</v>
      </c>
      <c r="H22" s="11" t="s">
        <v>124</v>
      </c>
      <c r="I22" s="9">
        <v>13</v>
      </c>
      <c r="J22" s="15">
        <v>72.599999999999994</v>
      </c>
      <c r="K22" s="18">
        <v>1</v>
      </c>
      <c r="L22" s="18">
        <v>72.599999999999994</v>
      </c>
    </row>
    <row r="23" spans="1:12" ht="40.5">
      <c r="A23" s="8" t="s">
        <v>82</v>
      </c>
      <c r="B23" s="19" t="s">
        <v>35</v>
      </c>
      <c r="C23" s="8" t="s">
        <v>142</v>
      </c>
      <c r="D23" s="8" t="s">
        <v>8</v>
      </c>
      <c r="E23" s="8" t="s">
        <v>7</v>
      </c>
      <c r="F23" s="8" t="s">
        <v>9</v>
      </c>
      <c r="G23" s="9" t="s">
        <v>117</v>
      </c>
      <c r="H23" s="13" t="s">
        <v>122</v>
      </c>
      <c r="I23" s="10">
        <v>48</v>
      </c>
      <c r="J23" s="16">
        <v>74.8</v>
      </c>
      <c r="K23" s="18">
        <v>0.97</v>
      </c>
      <c r="L23" s="18">
        <v>72.56</v>
      </c>
    </row>
    <row r="24" spans="1:12" ht="40.5">
      <c r="A24" s="8" t="s">
        <v>91</v>
      </c>
      <c r="B24" s="19" t="s">
        <v>44</v>
      </c>
      <c r="C24" s="8" t="s">
        <v>143</v>
      </c>
      <c r="D24" s="8" t="s">
        <v>8</v>
      </c>
      <c r="E24" s="8" t="s">
        <v>7</v>
      </c>
      <c r="F24" s="8" t="s">
        <v>9</v>
      </c>
      <c r="G24" s="9" t="s">
        <v>117</v>
      </c>
      <c r="H24" s="11" t="s">
        <v>124</v>
      </c>
      <c r="I24" s="9">
        <v>3</v>
      </c>
      <c r="J24" s="15">
        <v>72.5</v>
      </c>
      <c r="K24" s="18">
        <v>1</v>
      </c>
      <c r="L24" s="18">
        <v>72.5</v>
      </c>
    </row>
    <row r="25" spans="1:12" ht="40.5">
      <c r="A25" s="8" t="s">
        <v>78</v>
      </c>
      <c r="B25" s="19" t="s">
        <v>31</v>
      </c>
      <c r="C25" s="8" t="s">
        <v>144</v>
      </c>
      <c r="D25" s="8" t="s">
        <v>6</v>
      </c>
      <c r="E25" s="8" t="s">
        <v>7</v>
      </c>
      <c r="F25" s="8" t="s">
        <v>9</v>
      </c>
      <c r="G25" s="9" t="s">
        <v>117</v>
      </c>
      <c r="H25" s="13" t="s">
        <v>120</v>
      </c>
      <c r="I25" s="10">
        <v>25</v>
      </c>
      <c r="J25" s="16">
        <v>67.599999999999994</v>
      </c>
      <c r="K25" s="18">
        <v>1.07</v>
      </c>
      <c r="L25" s="18">
        <v>72.33</v>
      </c>
    </row>
    <row r="26" spans="1:12" ht="40.5">
      <c r="A26" s="8" t="s">
        <v>73</v>
      </c>
      <c r="B26" s="19" t="s">
        <v>26</v>
      </c>
      <c r="C26" s="8" t="s">
        <v>145</v>
      </c>
      <c r="D26" s="8" t="s">
        <v>8</v>
      </c>
      <c r="E26" s="8" t="s">
        <v>7</v>
      </c>
      <c r="F26" s="8" t="s">
        <v>9</v>
      </c>
      <c r="G26" s="9" t="s">
        <v>117</v>
      </c>
      <c r="H26" s="11" t="s">
        <v>124</v>
      </c>
      <c r="I26" s="9">
        <v>12</v>
      </c>
      <c r="J26" s="15">
        <v>71</v>
      </c>
      <c r="K26" s="18">
        <v>1</v>
      </c>
      <c r="L26" s="18">
        <v>71</v>
      </c>
    </row>
    <row r="27" spans="1:12" ht="40.5">
      <c r="A27" s="8" t="s">
        <v>81</v>
      </c>
      <c r="B27" s="8" t="s">
        <v>34</v>
      </c>
      <c r="C27" s="8" t="s">
        <v>146</v>
      </c>
      <c r="D27" s="8" t="s">
        <v>8</v>
      </c>
      <c r="E27" s="8" t="s">
        <v>7</v>
      </c>
      <c r="F27" s="8" t="s">
        <v>9</v>
      </c>
      <c r="G27" s="9" t="s">
        <v>117</v>
      </c>
      <c r="H27" s="13" t="s">
        <v>122</v>
      </c>
      <c r="I27" s="10">
        <v>46</v>
      </c>
      <c r="J27" s="16">
        <v>72.8</v>
      </c>
      <c r="K27" s="18">
        <v>0.97</v>
      </c>
      <c r="L27" s="18">
        <v>70.62</v>
      </c>
    </row>
    <row r="28" spans="1:12" ht="40.5">
      <c r="A28" s="8" t="s">
        <v>97</v>
      </c>
      <c r="B28" s="8" t="s">
        <v>50</v>
      </c>
      <c r="C28" s="8" t="s">
        <v>147</v>
      </c>
      <c r="D28" s="8" t="s">
        <v>8</v>
      </c>
      <c r="E28" s="8" t="s">
        <v>7</v>
      </c>
      <c r="F28" s="8" t="s">
        <v>9</v>
      </c>
      <c r="G28" s="9" t="s">
        <v>117</v>
      </c>
      <c r="H28" s="13" t="s">
        <v>120</v>
      </c>
      <c r="I28" s="9">
        <v>17</v>
      </c>
      <c r="J28" s="15">
        <v>65.8</v>
      </c>
      <c r="K28" s="18">
        <v>1.07</v>
      </c>
      <c r="L28" s="18">
        <v>70.41</v>
      </c>
    </row>
    <row r="29" spans="1:12" ht="40.5">
      <c r="A29" s="8" t="s">
        <v>85</v>
      </c>
      <c r="B29" s="8" t="s">
        <v>38</v>
      </c>
      <c r="C29" s="8" t="s">
        <v>148</v>
      </c>
      <c r="D29" s="8" t="s">
        <v>6</v>
      </c>
      <c r="E29" s="8" t="s">
        <v>7</v>
      </c>
      <c r="F29" s="8" t="s">
        <v>9</v>
      </c>
      <c r="G29" s="9" t="s">
        <v>117</v>
      </c>
      <c r="H29" s="13" t="s">
        <v>122</v>
      </c>
      <c r="I29" s="10">
        <v>50</v>
      </c>
      <c r="J29" s="16">
        <v>72.3</v>
      </c>
      <c r="K29" s="18">
        <v>0.97</v>
      </c>
      <c r="L29" s="18">
        <v>70.13</v>
      </c>
    </row>
    <row r="30" spans="1:12" ht="40.5">
      <c r="A30" s="8" t="s">
        <v>64</v>
      </c>
      <c r="B30" s="8" t="s">
        <v>17</v>
      </c>
      <c r="C30" s="8" t="s">
        <v>149</v>
      </c>
      <c r="D30" s="8" t="s">
        <v>8</v>
      </c>
      <c r="E30" s="8" t="s">
        <v>7</v>
      </c>
      <c r="F30" s="8" t="s">
        <v>9</v>
      </c>
      <c r="G30" s="9" t="s">
        <v>117</v>
      </c>
      <c r="H30" s="11" t="s">
        <v>124</v>
      </c>
      <c r="I30" s="9">
        <v>7</v>
      </c>
      <c r="J30" s="15">
        <v>70.099999999999994</v>
      </c>
      <c r="K30" s="18">
        <v>1</v>
      </c>
      <c r="L30" s="18">
        <v>70.099999999999994</v>
      </c>
    </row>
    <row r="31" spans="1:12" ht="40.5">
      <c r="A31" s="8" t="s">
        <v>88</v>
      </c>
      <c r="B31" s="8" t="s">
        <v>41</v>
      </c>
      <c r="C31" s="8" t="s">
        <v>150</v>
      </c>
      <c r="D31" s="8" t="s">
        <v>6</v>
      </c>
      <c r="E31" s="8" t="s">
        <v>7</v>
      </c>
      <c r="F31" s="8" t="s">
        <v>9</v>
      </c>
      <c r="G31" s="9" t="s">
        <v>117</v>
      </c>
      <c r="H31" s="11" t="s">
        <v>124</v>
      </c>
      <c r="I31" s="9">
        <v>5</v>
      </c>
      <c r="J31" s="15">
        <v>70</v>
      </c>
      <c r="K31" s="18">
        <v>1</v>
      </c>
      <c r="L31" s="18">
        <v>70</v>
      </c>
    </row>
    <row r="32" spans="1:12" ht="40.5">
      <c r="A32" s="8" t="s">
        <v>89</v>
      </c>
      <c r="B32" s="8" t="s">
        <v>42</v>
      </c>
      <c r="C32" s="8" t="s">
        <v>151</v>
      </c>
      <c r="D32" s="8" t="s">
        <v>8</v>
      </c>
      <c r="E32" s="8" t="s">
        <v>7</v>
      </c>
      <c r="F32" s="8" t="s">
        <v>9</v>
      </c>
      <c r="G32" s="9" t="s">
        <v>117</v>
      </c>
      <c r="H32" s="13" t="s">
        <v>122</v>
      </c>
      <c r="I32" s="10">
        <v>49</v>
      </c>
      <c r="J32" s="16">
        <v>72</v>
      </c>
      <c r="K32" s="18">
        <v>0.97</v>
      </c>
      <c r="L32" s="18">
        <v>69.84</v>
      </c>
    </row>
    <row r="33" spans="1:12" ht="40.5">
      <c r="A33" s="8" t="s">
        <v>84</v>
      </c>
      <c r="B33" s="8" t="s">
        <v>37</v>
      </c>
      <c r="C33" s="8" t="s">
        <v>152</v>
      </c>
      <c r="D33" s="8" t="s">
        <v>6</v>
      </c>
      <c r="E33" s="8" t="s">
        <v>7</v>
      </c>
      <c r="F33" s="8" t="s">
        <v>9</v>
      </c>
      <c r="G33" s="9" t="s">
        <v>117</v>
      </c>
      <c r="H33" s="13" t="s">
        <v>122</v>
      </c>
      <c r="I33" s="10">
        <v>54</v>
      </c>
      <c r="J33" s="16">
        <v>71.7</v>
      </c>
      <c r="K33" s="18">
        <v>0.97</v>
      </c>
      <c r="L33" s="18">
        <v>69.55</v>
      </c>
    </row>
    <row r="34" spans="1:12" ht="40.5">
      <c r="A34" s="8" t="s">
        <v>86</v>
      </c>
      <c r="B34" s="8" t="s">
        <v>39</v>
      </c>
      <c r="C34" s="8" t="s">
        <v>153</v>
      </c>
      <c r="D34" s="8" t="s">
        <v>6</v>
      </c>
      <c r="E34" s="8" t="s">
        <v>7</v>
      </c>
      <c r="F34" s="8" t="s">
        <v>9</v>
      </c>
      <c r="G34" s="9" t="s">
        <v>117</v>
      </c>
      <c r="H34" s="12" t="s">
        <v>118</v>
      </c>
      <c r="I34" s="10">
        <v>32</v>
      </c>
      <c r="J34" s="16">
        <v>68.7</v>
      </c>
      <c r="K34" s="18">
        <v>0.99</v>
      </c>
      <c r="L34" s="18">
        <v>68.010000000000005</v>
      </c>
    </row>
    <row r="35" spans="1:12" ht="40.5">
      <c r="A35" s="8" t="s">
        <v>98</v>
      </c>
      <c r="B35" s="8" t="s">
        <v>51</v>
      </c>
      <c r="C35" s="8" t="s">
        <v>154</v>
      </c>
      <c r="D35" s="8" t="s">
        <v>8</v>
      </c>
      <c r="E35" s="8" t="s">
        <v>7</v>
      </c>
      <c r="F35" s="8" t="s">
        <v>9</v>
      </c>
      <c r="G35" s="9" t="s">
        <v>117</v>
      </c>
      <c r="H35" s="11" t="s">
        <v>124</v>
      </c>
      <c r="I35" s="9">
        <v>8</v>
      </c>
      <c r="J35" s="15">
        <v>66.3</v>
      </c>
      <c r="K35" s="18">
        <v>1</v>
      </c>
      <c r="L35" s="18">
        <v>66.3</v>
      </c>
    </row>
    <row r="36" spans="1:12" ht="40.5">
      <c r="A36" s="8" t="s">
        <v>75</v>
      </c>
      <c r="B36" s="8" t="s">
        <v>28</v>
      </c>
      <c r="C36" s="8" t="s">
        <v>155</v>
      </c>
      <c r="D36" s="8" t="s">
        <v>8</v>
      </c>
      <c r="E36" s="8" t="s">
        <v>7</v>
      </c>
      <c r="F36" s="8" t="s">
        <v>9</v>
      </c>
      <c r="G36" s="9" t="s">
        <v>117</v>
      </c>
      <c r="H36" s="12" t="s">
        <v>118</v>
      </c>
      <c r="I36" s="10">
        <v>45</v>
      </c>
      <c r="J36" s="16">
        <v>66.5</v>
      </c>
      <c r="K36" s="18">
        <v>0.99</v>
      </c>
      <c r="L36" s="18">
        <v>65.84</v>
      </c>
    </row>
    <row r="37" spans="1:12" ht="40.5">
      <c r="A37" s="8" t="s">
        <v>103</v>
      </c>
      <c r="B37" s="8" t="s">
        <v>56</v>
      </c>
      <c r="C37" s="8" t="s">
        <v>156</v>
      </c>
      <c r="D37" s="8" t="s">
        <v>8</v>
      </c>
      <c r="E37" s="8" t="s">
        <v>7</v>
      </c>
      <c r="F37" s="8" t="s">
        <v>9</v>
      </c>
      <c r="G37" s="9" t="s">
        <v>117</v>
      </c>
      <c r="H37" s="11" t="s">
        <v>124</v>
      </c>
      <c r="I37" s="9">
        <v>2</v>
      </c>
      <c r="J37" s="15">
        <v>65.5</v>
      </c>
      <c r="K37" s="18">
        <v>1</v>
      </c>
      <c r="L37" s="18">
        <v>65.5</v>
      </c>
    </row>
    <row r="38" spans="1:12" ht="40.5">
      <c r="A38" s="8" t="s">
        <v>68</v>
      </c>
      <c r="B38" s="8" t="s">
        <v>21</v>
      </c>
      <c r="C38" s="8" t="s">
        <v>157</v>
      </c>
      <c r="D38" s="8" t="s">
        <v>6</v>
      </c>
      <c r="E38" s="8" t="s">
        <v>7</v>
      </c>
      <c r="F38" s="8" t="s">
        <v>9</v>
      </c>
      <c r="G38" s="9" t="s">
        <v>117</v>
      </c>
      <c r="H38" s="13" t="s">
        <v>120</v>
      </c>
      <c r="I38" s="9">
        <v>22</v>
      </c>
      <c r="J38" s="15">
        <v>61</v>
      </c>
      <c r="K38" s="18">
        <v>1.07</v>
      </c>
      <c r="L38" s="18">
        <v>65.27</v>
      </c>
    </row>
    <row r="39" spans="1:12" ht="40.5">
      <c r="A39" s="8" t="s">
        <v>76</v>
      </c>
      <c r="B39" s="8" t="s">
        <v>29</v>
      </c>
      <c r="C39" s="8" t="s">
        <v>158</v>
      </c>
      <c r="D39" s="8" t="s">
        <v>6</v>
      </c>
      <c r="E39" s="8" t="s">
        <v>7</v>
      </c>
      <c r="F39" s="8" t="s">
        <v>9</v>
      </c>
      <c r="G39" s="9" t="s">
        <v>117</v>
      </c>
      <c r="H39" s="13" t="s">
        <v>120</v>
      </c>
      <c r="I39" s="10">
        <v>18</v>
      </c>
      <c r="J39" s="16">
        <v>60.8</v>
      </c>
      <c r="K39" s="18">
        <v>1.07</v>
      </c>
      <c r="L39" s="18">
        <v>65.06</v>
      </c>
    </row>
    <row r="40" spans="1:12" ht="40.5">
      <c r="A40" s="8" t="s">
        <v>63</v>
      </c>
      <c r="B40" s="8" t="s">
        <v>16</v>
      </c>
      <c r="C40" s="8" t="s">
        <v>159</v>
      </c>
      <c r="D40" s="8" t="s">
        <v>8</v>
      </c>
      <c r="E40" s="8" t="s">
        <v>7</v>
      </c>
      <c r="F40" s="8" t="s">
        <v>9</v>
      </c>
      <c r="G40" s="9" t="s">
        <v>117</v>
      </c>
      <c r="H40" s="12" t="s">
        <v>118</v>
      </c>
      <c r="I40" s="10">
        <v>38</v>
      </c>
      <c r="J40" s="16">
        <v>64.099999999999994</v>
      </c>
      <c r="K40" s="18">
        <v>0.99</v>
      </c>
      <c r="L40" s="18">
        <v>63.46</v>
      </c>
    </row>
    <row r="41" spans="1:12" ht="40.5">
      <c r="A41" s="8" t="s">
        <v>90</v>
      </c>
      <c r="B41" s="8" t="s">
        <v>43</v>
      </c>
      <c r="C41" s="8" t="s">
        <v>160</v>
      </c>
      <c r="D41" s="8" t="s">
        <v>6</v>
      </c>
      <c r="E41" s="8" t="s">
        <v>7</v>
      </c>
      <c r="F41" s="8" t="s">
        <v>9</v>
      </c>
      <c r="G41" s="9" t="s">
        <v>117</v>
      </c>
      <c r="H41" s="11" t="s">
        <v>124</v>
      </c>
      <c r="I41" s="9">
        <v>6</v>
      </c>
      <c r="J41" s="15">
        <v>63.3</v>
      </c>
      <c r="K41" s="18">
        <v>1</v>
      </c>
      <c r="L41" s="18">
        <v>63.3</v>
      </c>
    </row>
    <row r="42" spans="1:12" ht="40.5">
      <c r="A42" s="8" t="s">
        <v>62</v>
      </c>
      <c r="B42" s="8" t="s">
        <v>15</v>
      </c>
      <c r="C42" s="8" t="s">
        <v>161</v>
      </c>
      <c r="D42" s="8" t="s">
        <v>6</v>
      </c>
      <c r="E42" s="8" t="s">
        <v>7</v>
      </c>
      <c r="F42" s="8" t="s">
        <v>9</v>
      </c>
      <c r="G42" s="9" t="s">
        <v>117</v>
      </c>
      <c r="H42" s="12" t="s">
        <v>118</v>
      </c>
      <c r="I42" s="10">
        <v>34</v>
      </c>
      <c r="J42" s="16">
        <v>63</v>
      </c>
      <c r="K42" s="18">
        <v>0.99</v>
      </c>
      <c r="L42" s="18">
        <v>62.37</v>
      </c>
    </row>
    <row r="43" spans="1:12" ht="40.5">
      <c r="A43" s="8" t="s">
        <v>95</v>
      </c>
      <c r="B43" s="8" t="s">
        <v>48</v>
      </c>
      <c r="C43" s="8" t="s">
        <v>162</v>
      </c>
      <c r="D43" s="8" t="s">
        <v>8</v>
      </c>
      <c r="E43" s="8" t="s">
        <v>7</v>
      </c>
      <c r="F43" s="8" t="s">
        <v>9</v>
      </c>
      <c r="G43" s="9" t="s">
        <v>117</v>
      </c>
      <c r="H43" s="13" t="s">
        <v>122</v>
      </c>
      <c r="I43" s="10">
        <v>55</v>
      </c>
      <c r="J43" s="16">
        <v>63.2</v>
      </c>
      <c r="K43" s="18">
        <v>0.97</v>
      </c>
      <c r="L43" s="18">
        <v>61.3</v>
      </c>
    </row>
    <row r="44" spans="1:12" ht="40.5">
      <c r="A44" s="8" t="s">
        <v>92</v>
      </c>
      <c r="B44" s="8" t="s">
        <v>45</v>
      </c>
      <c r="C44" s="8" t="s">
        <v>163</v>
      </c>
      <c r="D44" s="8" t="s">
        <v>8</v>
      </c>
      <c r="E44" s="8" t="s">
        <v>7</v>
      </c>
      <c r="F44" s="8" t="s">
        <v>9</v>
      </c>
      <c r="G44" s="9" t="s">
        <v>117</v>
      </c>
      <c r="H44" s="12" t="s">
        <v>118</v>
      </c>
      <c r="I44" s="10">
        <v>41</v>
      </c>
      <c r="J44" s="16">
        <v>61.6</v>
      </c>
      <c r="K44" s="18">
        <v>0.99</v>
      </c>
      <c r="L44" s="18">
        <v>60.98</v>
      </c>
    </row>
    <row r="45" spans="1:12" ht="40.5">
      <c r="A45" s="8" t="s">
        <v>99</v>
      </c>
      <c r="B45" s="8" t="s">
        <v>52</v>
      </c>
      <c r="C45" s="8" t="s">
        <v>164</v>
      </c>
      <c r="D45" s="8" t="s">
        <v>8</v>
      </c>
      <c r="E45" s="8" t="s">
        <v>7</v>
      </c>
      <c r="F45" s="8" t="s">
        <v>9</v>
      </c>
      <c r="G45" s="9" t="s">
        <v>117</v>
      </c>
      <c r="H45" s="13" t="s">
        <v>122</v>
      </c>
      <c r="I45" s="10">
        <v>60</v>
      </c>
      <c r="J45" s="16">
        <v>62</v>
      </c>
      <c r="K45" s="18">
        <v>0.97</v>
      </c>
      <c r="L45" s="18">
        <v>60.14</v>
      </c>
    </row>
    <row r="46" spans="1:12" ht="40.5">
      <c r="A46" s="8" t="s">
        <v>83</v>
      </c>
      <c r="B46" s="8" t="s">
        <v>36</v>
      </c>
      <c r="C46" s="8" t="s">
        <v>165</v>
      </c>
      <c r="D46" s="8" t="s">
        <v>8</v>
      </c>
      <c r="E46" s="8" t="s">
        <v>7</v>
      </c>
      <c r="F46" s="8" t="s">
        <v>9</v>
      </c>
      <c r="G46" s="9" t="s">
        <v>117</v>
      </c>
      <c r="H46" s="13" t="s">
        <v>122</v>
      </c>
      <c r="I46" s="10">
        <v>58</v>
      </c>
      <c r="J46" s="16">
        <v>61.4</v>
      </c>
      <c r="K46" s="18">
        <v>0.97</v>
      </c>
      <c r="L46" s="18">
        <v>59.56</v>
      </c>
    </row>
    <row r="47" spans="1:12" ht="40.5">
      <c r="A47" s="8" t="s">
        <v>87</v>
      </c>
      <c r="B47" s="8" t="s">
        <v>40</v>
      </c>
      <c r="C47" s="8" t="s">
        <v>166</v>
      </c>
      <c r="D47" s="8" t="s">
        <v>8</v>
      </c>
      <c r="E47" s="8" t="s">
        <v>7</v>
      </c>
      <c r="F47" s="8" t="s">
        <v>9</v>
      </c>
      <c r="G47" s="9" t="s">
        <v>117</v>
      </c>
      <c r="H47" s="11" t="s">
        <v>124</v>
      </c>
      <c r="I47" s="9"/>
      <c r="J47" s="15"/>
      <c r="K47" s="18">
        <v>1</v>
      </c>
      <c r="L47" s="18">
        <v>0</v>
      </c>
    </row>
    <row r="48" spans="1:12" ht="40.5">
      <c r="A48" s="8" t="s">
        <v>100</v>
      </c>
      <c r="B48" s="8" t="s">
        <v>53</v>
      </c>
      <c r="C48" s="8" t="s">
        <v>167</v>
      </c>
      <c r="D48" s="8" t="s">
        <v>8</v>
      </c>
      <c r="E48" s="8" t="s">
        <v>7</v>
      </c>
      <c r="F48" s="8" t="s">
        <v>9</v>
      </c>
      <c r="G48" s="9" t="s">
        <v>117</v>
      </c>
      <c r="H48" s="13" t="s">
        <v>122</v>
      </c>
      <c r="I48" s="10"/>
      <c r="J48" s="16"/>
      <c r="K48" s="18">
        <v>0.97</v>
      </c>
      <c r="L48" s="18">
        <v>0</v>
      </c>
    </row>
  </sheetData>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2019-08-02T09:03:07Z</cp:lastPrinted>
  <dcterms:created xsi:type="dcterms:W3CDTF">2019-07-30T02:16:25Z</dcterms:created>
  <dcterms:modified xsi:type="dcterms:W3CDTF">2019-08-11T03:03:01Z</dcterms:modified>
</cp:coreProperties>
</file>