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1" sheetId="1" r:id="rId1"/>
    <sheet name="附件2" sheetId="2" r:id="rId2"/>
    <sheet name="数据校验表" sheetId="3" state="hidden" r:id="rId3"/>
    <sheet name="Sheet3" sheetId="4" state="hidden" r:id="rId4"/>
  </sheets>
  <definedNames/>
  <calcPr fullCalcOnLoad="1"/>
</workbook>
</file>

<file path=xl/comments2.xml><?xml version="1.0" encoding="utf-8"?>
<comments xmlns="http://schemas.openxmlformats.org/spreadsheetml/2006/main">
  <authors>
    <author>MagicJQQ</author>
  </authors>
  <commentList>
    <comment ref="M1" authorId="0">
      <text>
        <r>
          <rPr>
            <sz val="12"/>
            <rFont val="黑体"/>
            <family val="3"/>
          </rPr>
          <t>请认真阅读 填报说明</t>
        </r>
        <r>
          <rPr>
            <sz val="9"/>
            <rFont val="宋体"/>
            <family val="0"/>
          </rPr>
          <t xml:space="preserve">
</t>
        </r>
        <r>
          <rPr>
            <sz val="12"/>
            <rFont val="仿宋"/>
            <family val="3"/>
          </rPr>
          <t>1.测评表只上报纸质版及相关奖励材料。
2.汇总表同时上报纸质版及电子版。3.表格标题已经设置，请不要插入标题。打印预览可见。
4.行不够时，如使用Excel,可直接选择插入行，公式会自动复制。；如使用WPS需复制上一行或多行粘贴，直接插入行无公式。
5.请尽量不要修改单元设置和公式，以免数据出错。
6.自动计算项为浅灰色区域，请不要修改对应公式。（工龄、文化程度得分、工作资历得分、合计得分。）
7.文化程度请使用下拉列表内容，其他无效。
8.报送截至日期2020年6月30日。测评成绩关系最后考核总分，请认真如实填写。</t>
        </r>
      </text>
    </comment>
  </commentList>
</comments>
</file>

<file path=xl/sharedStrings.xml><?xml version="1.0" encoding="utf-8"?>
<sst xmlns="http://schemas.openxmlformats.org/spreadsheetml/2006/main" count="104" uniqueCount="70">
  <si>
    <t>附件1</t>
  </si>
  <si>
    <t>机关事业单位工勤技能岗位综合素养考核测评表</t>
  </si>
  <si>
    <t>主管部门：（盖章）</t>
  </si>
  <si>
    <t>单位：（盖章）</t>
  </si>
  <si>
    <t>编号：</t>
  </si>
  <si>
    <t>姓名：</t>
  </si>
  <si>
    <t>申报工种：</t>
  </si>
  <si>
    <t>申报等级：</t>
  </si>
  <si>
    <t>序号</t>
  </si>
  <si>
    <t>考核项目</t>
  </si>
  <si>
    <t>考核内容</t>
  </si>
  <si>
    <t>分值</t>
  </si>
  <si>
    <t>考核人1</t>
  </si>
  <si>
    <t>考核人2</t>
  </si>
  <si>
    <t>得分</t>
  </si>
  <si>
    <t>政治品行
道德素养</t>
  </si>
  <si>
    <t>道德高尚，大公无私，积极进取，在工作岗位作出突出贡献。</t>
  </si>
  <si>
    <t>爱岗敬业，忠于职守，诚实守信，对工作表现出积极的态度。</t>
  </si>
  <si>
    <t>尊敬领导，团结同事，为人正直，正常完成本职工作。</t>
  </si>
  <si>
    <t>团队精神和大局意识欠缺，责任心需进一步提高。</t>
  </si>
  <si>
    <t>工作态度消极，不能和领导、同事和睦相处。</t>
  </si>
  <si>
    <t>工作能力
现实表现</t>
  </si>
  <si>
    <t>专业技能娴熟，能优质解决实际工作中的有深难度问题，并作出突出贡献。责任感强，严格遵守工作纪律和规章制度。</t>
  </si>
  <si>
    <t>专业技能较好，能处理实际工作中的一般技术难题和故障。比较有责任心，遵守工作纪律和规章制度。</t>
  </si>
  <si>
    <t>专业技能普通，能处理实际工作中的一般问题，需要进一步学习。责任心一般，有时不遵守工作纪律和规章制度。</t>
  </si>
  <si>
    <t>专业技能较弱，无法独立完成工作，工作需有人督促完成。责任心弱，经常不遵守工作纪律和规章制度。</t>
  </si>
  <si>
    <t>专业技能无，无法正常完成工作。无责任心，不遵守工作纪律和规章制度，长期不在岗。</t>
  </si>
  <si>
    <t>文化程度
知识水平</t>
  </si>
  <si>
    <t>大专及以上学历</t>
  </si>
  <si>
    <t>中专、技校、高中毕业</t>
  </si>
  <si>
    <t>初中及以下学历</t>
  </si>
  <si>
    <t>工作资历
从业年限</t>
  </si>
  <si>
    <t>工作年限35年及以上（女性工作年限30年及以上）</t>
  </si>
  <si>
    <t>工作年限30年及以上（女性工作年限28年及以上）</t>
  </si>
  <si>
    <t>工作年限25年及以上（女性工作年限23年及以上）</t>
  </si>
  <si>
    <t>工作年限20年及以上（女性工作年限18年及以上）</t>
  </si>
  <si>
    <t>工作年限15年及以上</t>
  </si>
  <si>
    <t>工作年限10年及以上</t>
  </si>
  <si>
    <t>工作年限10年以下</t>
  </si>
  <si>
    <t>表彰奖励</t>
  </si>
  <si>
    <t>获市厅级及以上表彰奖励（市厅级奖指省部级所属厅、局和市委、市政府颁发的奖项）。</t>
  </si>
  <si>
    <t>荣获县级（县委、县政府或市直相关部门）及以上工人技术比赛取得规定名次。</t>
  </si>
  <si>
    <t>2017—2019年度考核优秀（获得一次3分，两次6分，三次9分）。</t>
  </si>
  <si>
    <t>其他一般奖项(获得一次2分，两次4分，三次6分，多于三次按6分计算)。</t>
  </si>
  <si>
    <t>合计</t>
  </si>
  <si>
    <t>100分</t>
  </si>
  <si>
    <r>
      <rPr>
        <sz val="9"/>
        <rFont val="楷体"/>
        <family val="3"/>
      </rPr>
      <t>备注：</t>
    </r>
    <r>
      <rPr>
        <sz val="9"/>
        <rFont val="Times New Roman"/>
        <family val="1"/>
      </rPr>
      <t xml:space="preserve">1. </t>
    </r>
    <r>
      <rPr>
        <sz val="9"/>
        <rFont val="楷体"/>
        <family val="3"/>
      </rPr>
      <t>此项考核测评工作由参加考核人员所在单位负责组织，测评表、汇总表及各项考核材料于</t>
    </r>
    <r>
      <rPr>
        <sz val="9"/>
        <rFont val="Times New Roman"/>
        <family val="1"/>
      </rPr>
      <t>2020</t>
    </r>
    <r>
      <rPr>
        <sz val="9"/>
        <rFont val="楷体"/>
        <family val="3"/>
      </rPr>
      <t>年6月</t>
    </r>
    <r>
      <rPr>
        <sz val="9"/>
        <rFont val="Times New Roman"/>
        <family val="1"/>
      </rPr>
      <t>30</t>
    </r>
    <r>
      <rPr>
        <sz val="9"/>
        <rFont val="楷体"/>
        <family val="3"/>
      </rPr>
      <t>日前报市人事考试服务中心，县区报县区人社局。其中测评表仅上报纸质版，汇总表同时上报纸质和电子版。</t>
    </r>
    <r>
      <rPr>
        <sz val="9"/>
        <rFont val="Times New Roman"/>
        <family val="1"/>
      </rPr>
      <t xml:space="preserve">
            2. </t>
    </r>
    <r>
      <rPr>
        <sz val="9"/>
        <rFont val="楷体"/>
        <family val="3"/>
      </rPr>
      <t>此表仅限参加2020年度工勤岗位技术等级考核的人员填报。考核人应选拔资历高、专业能力强、思想品质好的人员担任（至少</t>
    </r>
    <r>
      <rPr>
        <sz val="9"/>
        <rFont val="Times New Roman"/>
        <family val="1"/>
      </rPr>
      <t>2</t>
    </r>
    <r>
      <rPr>
        <sz val="9"/>
        <rFont val="楷体"/>
        <family val="3"/>
      </rPr>
      <t>人）。</t>
    </r>
    <r>
      <rPr>
        <sz val="9"/>
        <rFont val="Times New Roman"/>
        <family val="1"/>
      </rPr>
      <t xml:space="preserve">
            3. “</t>
    </r>
    <r>
      <rPr>
        <sz val="9"/>
        <rFont val="楷体"/>
        <family val="3"/>
      </rPr>
      <t>表彰奖励</t>
    </r>
    <r>
      <rPr>
        <sz val="9"/>
        <rFont val="Times New Roman"/>
        <family val="1"/>
      </rPr>
      <t>”</t>
    </r>
    <r>
      <rPr>
        <sz val="9"/>
        <rFont val="楷体"/>
        <family val="3"/>
      </rPr>
      <t>附所获最高荣誉证书及发文原件，复印件需主管部门确认盖章；年度考核结果以同级组织人事部门机关事业单位人员年度考核结果备案为准，报送时附近</t>
    </r>
    <r>
      <rPr>
        <sz val="9"/>
        <rFont val="Times New Roman"/>
        <family val="1"/>
      </rPr>
      <t>3</t>
    </r>
    <r>
      <rPr>
        <sz val="9"/>
        <rFont val="楷体"/>
        <family val="3"/>
      </rPr>
      <t>年年度考核优秀的参加考核的工勤人员名单和年度考核备案花名册复印件并由主管部门确认盖章。</t>
    </r>
    <r>
      <rPr>
        <sz val="9"/>
        <rFont val="Times New Roman"/>
        <family val="1"/>
      </rPr>
      <t xml:space="preserve">
            4. </t>
    </r>
    <r>
      <rPr>
        <sz val="9"/>
        <rFont val="楷体"/>
        <family val="3"/>
      </rPr>
      <t>各考核项目除表彰奖励，只可选择一个子项目进行打分，多项打分无效，超过子项分值打分无效。表彰奖励多项打分分值合计超过15分的按15分计算。得分为考核人给出评分的平均值。</t>
    </r>
    <r>
      <rPr>
        <sz val="9"/>
        <rFont val="Times New Roman"/>
        <family val="1"/>
      </rPr>
      <t xml:space="preserve">
            5.</t>
    </r>
    <r>
      <rPr>
        <sz val="9"/>
        <rFont val="楷体"/>
        <family val="3"/>
      </rPr>
      <t>请认真如实填写，字迹清晰、工整，不得出现涂改、模糊等现象。工作年限及文化程度请与报名表保持一致。</t>
    </r>
    <r>
      <rPr>
        <sz val="9"/>
        <rFont val="Times New Roman"/>
        <family val="1"/>
      </rPr>
      <t xml:space="preserve">
            6.  </t>
    </r>
    <r>
      <rPr>
        <sz val="9"/>
        <rFont val="楷体"/>
        <family val="3"/>
      </rPr>
      <t>坚持公平、公正、公开的原则，邀请相关人员全程监督。考核结果需在本单位公示不少于</t>
    </r>
    <r>
      <rPr>
        <sz val="9"/>
        <rFont val="Times New Roman"/>
        <family val="1"/>
      </rPr>
      <t>5</t>
    </r>
    <r>
      <rPr>
        <sz val="9"/>
        <rFont val="楷体"/>
        <family val="3"/>
      </rPr>
      <t>个工作日。</t>
    </r>
  </si>
  <si>
    <t>考核人签字：</t>
  </si>
  <si>
    <r>
      <rPr>
        <sz val="9"/>
        <rFont val="Times New Roman"/>
        <family val="1"/>
      </rPr>
      <t>1</t>
    </r>
    <r>
      <rPr>
        <sz val="9"/>
        <rFont val="宋体"/>
        <family val="0"/>
      </rPr>
      <t>、</t>
    </r>
    <r>
      <rPr>
        <sz val="9"/>
        <rFont val="Times New Roman"/>
        <family val="1"/>
      </rPr>
      <t xml:space="preserve">                      2</t>
    </r>
    <r>
      <rPr>
        <sz val="9"/>
        <rFont val="宋体"/>
        <family val="0"/>
      </rPr>
      <t>、</t>
    </r>
  </si>
  <si>
    <t>监督人签字：</t>
  </si>
  <si>
    <r>
      <rPr>
        <sz val="9"/>
        <rFont val="宋体"/>
        <family val="0"/>
      </rPr>
      <t>考核日期：</t>
    </r>
    <r>
      <rPr>
        <sz val="9"/>
        <rFont val="Times New Roman"/>
        <family val="1"/>
      </rPr>
      <t xml:space="preserve">       </t>
    </r>
    <r>
      <rPr>
        <sz val="9"/>
        <rFont val="宋体"/>
        <family val="0"/>
      </rPr>
      <t>年</t>
    </r>
    <r>
      <rPr>
        <sz val="9"/>
        <rFont val="Times New Roman"/>
        <family val="1"/>
      </rPr>
      <t xml:space="preserve">       </t>
    </r>
    <r>
      <rPr>
        <sz val="9"/>
        <rFont val="宋体"/>
        <family val="0"/>
      </rPr>
      <t>月</t>
    </r>
    <r>
      <rPr>
        <sz val="9"/>
        <rFont val="Times New Roman"/>
        <family val="1"/>
      </rPr>
      <t xml:space="preserve">       </t>
    </r>
    <r>
      <rPr>
        <sz val="9"/>
        <rFont val="宋体"/>
        <family val="0"/>
      </rPr>
      <t>日</t>
    </r>
  </si>
  <si>
    <t>姓名</t>
  </si>
  <si>
    <t>身份证号</t>
  </si>
  <si>
    <t>参加工作时间</t>
  </si>
  <si>
    <t>截至2020年12月31日计算工龄</t>
  </si>
  <si>
    <t>文化程度</t>
  </si>
  <si>
    <t>政治品行道德素养得分</t>
  </si>
  <si>
    <t>工作能力现实表现得分</t>
  </si>
  <si>
    <t>文化程度知识水平得分</t>
  </si>
  <si>
    <t>工作资历从业年限得分</t>
  </si>
  <si>
    <t>表彰奖励得分</t>
  </si>
  <si>
    <t>合计得分</t>
  </si>
  <si>
    <t>备注</t>
  </si>
  <si>
    <t>校验结果</t>
  </si>
  <si>
    <t>截至日期</t>
  </si>
  <si>
    <t>中专技校高中</t>
  </si>
  <si>
    <t>参加工作时间截至日期</t>
  </si>
  <si>
    <t>身份证系数</t>
  </si>
  <si>
    <t>IF(LEN(C2)=18,IF(MID("10X98765432",MOD(S+AY2UMPRODUCT(VALUE(MID($C2,ROW(Sheet3!$1:$17),1)),Sheet3!$A$18:$A$34),11)+1,1)=RIGHT(C2,1),TRUE,FALSE),FALSE)</t>
  </si>
  <si>
    <t>IF(LEN(C2)=18,IF(MID("10X98765432",MOD(S+AY2UMPRODUCT(VALUE(MID($C2,ROW(INDIRECT("1:17")),1)),Sheet3!$A$18:$A$34),11)+1,1)=RIGHT(C2,1),TRUE,FALSE),FALSE)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</si>
</sst>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7">
    <font>
      <sz val="11"/>
      <color theme="1"/>
      <name val="Calibri"/>
      <family val="0"/>
    </font>
    <font>
      <sz val="11"/>
      <name val="宋体"/>
      <family val="0"/>
    </font>
    <font>
      <sz val="9"/>
      <name val="仿宋"/>
      <family val="3"/>
    </font>
    <font>
      <b/>
      <sz val="9"/>
      <name val="仿宋"/>
      <family val="3"/>
    </font>
    <font>
      <b/>
      <sz val="11"/>
      <color indexed="8"/>
      <name val="仿宋"/>
      <family val="3"/>
    </font>
    <font>
      <sz val="11"/>
      <color indexed="8"/>
      <name val="仿宋"/>
      <family val="3"/>
    </font>
    <font>
      <sz val="14"/>
      <name val="黑体"/>
      <family val="3"/>
    </font>
    <font>
      <sz val="12"/>
      <name val="Times New Roman"/>
      <family val="1"/>
    </font>
    <font>
      <sz val="16"/>
      <name val="方正小标宋简体"/>
      <family val="0"/>
    </font>
    <font>
      <sz val="16"/>
      <name val="Times New Roman"/>
      <family val="1"/>
    </font>
    <font>
      <sz val="9"/>
      <name val="宋体"/>
      <family val="0"/>
    </font>
    <font>
      <sz val="9"/>
      <name val="Times New Roman"/>
      <family val="1"/>
    </font>
    <font>
      <sz val="9"/>
      <name val="楷体"/>
      <family val="3"/>
    </font>
    <font>
      <sz val="11"/>
      <name val="Times New Roman"/>
      <family val="1"/>
    </font>
    <font>
      <b/>
      <sz val="11"/>
      <name val="Times New Roman"/>
      <family val="1"/>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2"/>
      <name val="黑体"/>
      <family val="3"/>
    </font>
    <font>
      <sz val="12"/>
      <name val="仿宋"/>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仿宋"/>
      <family val="3"/>
    </font>
    <font>
      <sz val="11"/>
      <color theme="1"/>
      <name val="仿宋"/>
      <family val="3"/>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6"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54">
    <xf numFmtId="0" fontId="0" fillId="0" borderId="0" xfId="0" applyFont="1" applyAlignment="1">
      <alignment vertical="center"/>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xf>
    <xf numFmtId="176" fontId="0" fillId="0" borderId="0" xfId="0" applyNumberFormat="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4" fillId="0" borderId="9" xfId="0" applyFont="1" applyFill="1" applyBorder="1" applyAlignment="1" applyProtection="1">
      <alignment horizontal="center" vertical="center"/>
      <protection/>
    </xf>
    <xf numFmtId="0" fontId="54" fillId="0" borderId="9" xfId="0" applyFont="1" applyFill="1" applyBorder="1" applyAlignment="1" applyProtection="1">
      <alignment horizontal="center" vertical="center" wrapText="1"/>
      <protection/>
    </xf>
    <xf numFmtId="0" fontId="54" fillId="33" borderId="9" xfId="0" applyFont="1" applyFill="1" applyBorder="1" applyAlignment="1" applyProtection="1">
      <alignment horizontal="center" vertical="center" wrapText="1"/>
      <protection/>
    </xf>
    <xf numFmtId="0" fontId="55" fillId="0" borderId="9" xfId="0" applyFont="1" applyFill="1" applyBorder="1" applyAlignment="1" applyProtection="1">
      <alignment horizontal="center" vertical="center"/>
      <protection locked="0"/>
    </xf>
    <xf numFmtId="176" fontId="55" fillId="0" borderId="9" xfId="0" applyNumberFormat="1" applyFont="1" applyFill="1" applyBorder="1" applyAlignment="1" applyProtection="1">
      <alignment horizontal="center" vertical="center"/>
      <protection locked="0"/>
    </xf>
    <xf numFmtId="0" fontId="55" fillId="33" borderId="9" xfId="0" applyNumberFormat="1" applyFont="1" applyFill="1" applyBorder="1" applyAlignment="1" applyProtection="1">
      <alignment horizontal="center" vertical="center"/>
      <protection/>
    </xf>
    <xf numFmtId="0" fontId="54" fillId="33" borderId="9" xfId="0" applyFont="1" applyFill="1" applyBorder="1" applyAlignment="1" applyProtection="1">
      <alignment horizontal="center" vertical="center"/>
      <protection/>
    </xf>
    <xf numFmtId="0" fontId="55" fillId="33" borderId="9" xfId="0" applyFont="1" applyFill="1" applyBorder="1" applyAlignment="1" applyProtection="1">
      <alignment horizontal="center" vertical="center"/>
      <protection hidden="1"/>
    </xf>
    <xf numFmtId="0" fontId="55" fillId="33" borderId="9" xfId="0" applyFont="1" applyFill="1" applyBorder="1" applyAlignment="1" applyProtection="1">
      <alignment horizontal="center" vertical="center"/>
      <protection/>
    </xf>
    <xf numFmtId="0" fontId="0" fillId="0" borderId="0" xfId="0" applyFont="1" applyFill="1" applyAlignment="1">
      <alignment vertical="center"/>
    </xf>
    <xf numFmtId="49" fontId="55" fillId="0" borderId="9" xfId="0" applyNumberFormat="1" applyFont="1" applyFill="1" applyBorder="1" applyAlignment="1" applyProtection="1">
      <alignment horizontal="center" vertical="center"/>
      <protection locked="0"/>
    </xf>
    <xf numFmtId="0" fontId="55" fillId="33" borderId="9" xfId="0" applyNumberFormat="1" applyFont="1" applyFill="1" applyBorder="1" applyAlignment="1" applyProtection="1">
      <alignment horizontal="center" vertical="center"/>
      <protection hidden="1"/>
    </xf>
    <xf numFmtId="0" fontId="55" fillId="0" borderId="0" xfId="0" applyFont="1" applyFill="1" applyAlignment="1">
      <alignment vertical="center"/>
    </xf>
    <xf numFmtId="14" fontId="55" fillId="0" borderId="0" xfId="0" applyNumberFormat="1"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xf>
    <xf numFmtId="49" fontId="11" fillId="0" borderId="0" xfId="0" applyNumberFormat="1" applyFont="1" applyFill="1" applyAlignment="1">
      <alignment vertical="center"/>
    </xf>
    <xf numFmtId="0" fontId="10" fillId="0" borderId="13" xfId="0" applyFont="1" applyFill="1" applyBorder="1" applyAlignment="1">
      <alignment horizontal="left" vertical="center"/>
    </xf>
    <xf numFmtId="0" fontId="11" fillId="0" borderId="13" xfId="0" applyFont="1" applyFill="1" applyBorder="1" applyAlignment="1">
      <alignment horizontal="left" vertical="center"/>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49" fontId="2" fillId="0" borderId="1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0" xfId="0" applyFont="1" applyFill="1" applyAlignment="1">
      <alignment vertical="center" wrapText="1"/>
    </xf>
    <xf numFmtId="0" fontId="3" fillId="0" borderId="10" xfId="0" applyFont="1" applyFill="1" applyBorder="1" applyAlignment="1">
      <alignment horizontal="center" vertical="center"/>
    </xf>
    <xf numFmtId="0" fontId="2" fillId="0" borderId="0" xfId="0" applyFont="1" applyFill="1" applyAlignment="1">
      <alignment vertical="center"/>
    </xf>
    <xf numFmtId="49" fontId="2" fillId="0" borderId="9" xfId="0" applyNumberFormat="1" applyFont="1" applyFill="1" applyBorder="1" applyAlignment="1">
      <alignment vertical="center"/>
    </xf>
    <xf numFmtId="0" fontId="12" fillId="0" borderId="14" xfId="0" applyFont="1" applyFill="1" applyBorder="1" applyAlignment="1">
      <alignment vertical="center" wrapText="1"/>
    </xf>
    <xf numFmtId="0" fontId="11" fillId="0" borderId="14" xfId="0" applyFont="1" applyFill="1" applyBorder="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FF0000"/>
      </font>
      <fill>
        <patternFill patternType="solid">
          <fgColor indexed="65"/>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19</xdr:row>
      <xdr:rowOff>9525</xdr:rowOff>
    </xdr:from>
    <xdr:to>
      <xdr:col>10</xdr:col>
      <xdr:colOff>85725</xdr:colOff>
      <xdr:row>24</xdr:row>
      <xdr:rowOff>123825</xdr:rowOff>
    </xdr:to>
    <xdr:pic>
      <xdr:nvPicPr>
        <xdr:cNvPr id="1" name="Picture 1"/>
        <xdr:cNvPicPr preferRelativeResize="1">
          <a:picLocks noChangeAspect="1"/>
        </xdr:cNvPicPr>
      </xdr:nvPicPr>
      <xdr:blipFill>
        <a:blip r:embed="rId1"/>
        <a:stretch>
          <a:fillRect/>
        </a:stretch>
      </xdr:blipFill>
      <xdr:spPr>
        <a:xfrm>
          <a:off x="4362450" y="3952875"/>
          <a:ext cx="5734050" cy="1066800"/>
        </a:xfrm>
        <a:prstGeom prst="rect">
          <a:avLst/>
        </a:prstGeom>
        <a:noFill/>
        <a:ln w="9525" cmpd="sng">
          <a:noFill/>
        </a:ln>
      </xdr:spPr>
    </xdr:pic>
    <xdr:clientData/>
  </xdr:twoCellAnchor>
  <xdr:twoCellAnchor editAs="oneCell">
    <xdr:from>
      <xdr:col>3</xdr:col>
      <xdr:colOff>600075</xdr:colOff>
      <xdr:row>11</xdr:row>
      <xdr:rowOff>85725</xdr:rowOff>
    </xdr:from>
    <xdr:to>
      <xdr:col>7</xdr:col>
      <xdr:colOff>638175</xdr:colOff>
      <xdr:row>18</xdr:row>
      <xdr:rowOff>47625</xdr:rowOff>
    </xdr:to>
    <xdr:pic>
      <xdr:nvPicPr>
        <xdr:cNvPr id="2" name="Picture 2"/>
        <xdr:cNvPicPr preferRelativeResize="1">
          <a:picLocks noChangeAspect="1"/>
        </xdr:cNvPicPr>
      </xdr:nvPicPr>
      <xdr:blipFill>
        <a:blip r:embed="rId2"/>
        <a:stretch>
          <a:fillRect/>
        </a:stretch>
      </xdr:blipFill>
      <xdr:spPr>
        <a:xfrm>
          <a:off x="4352925" y="2505075"/>
          <a:ext cx="4057650" cy="1295400"/>
        </a:xfrm>
        <a:prstGeom prst="rect">
          <a:avLst/>
        </a:prstGeom>
        <a:noFill/>
        <a:ln w="9525" cmpd="sng">
          <a:noFill/>
        </a:ln>
      </xdr:spPr>
    </xdr:pic>
    <xdr:clientData/>
  </xdr:twoCellAnchor>
  <xdr:twoCellAnchor editAs="oneCell">
    <xdr:from>
      <xdr:col>4</xdr:col>
      <xdr:colOff>9525</xdr:colOff>
      <xdr:row>27</xdr:row>
      <xdr:rowOff>9525</xdr:rowOff>
    </xdr:from>
    <xdr:to>
      <xdr:col>8</xdr:col>
      <xdr:colOff>495300</xdr:colOff>
      <xdr:row>56</xdr:row>
      <xdr:rowOff>66675</xdr:rowOff>
    </xdr:to>
    <xdr:pic>
      <xdr:nvPicPr>
        <xdr:cNvPr id="3" name="Picture 3"/>
        <xdr:cNvPicPr preferRelativeResize="1">
          <a:picLocks noChangeAspect="1"/>
        </xdr:cNvPicPr>
      </xdr:nvPicPr>
      <xdr:blipFill>
        <a:blip r:embed="rId3"/>
        <a:stretch>
          <a:fillRect/>
        </a:stretch>
      </xdr:blipFill>
      <xdr:spPr>
        <a:xfrm>
          <a:off x="4362450" y="5457825"/>
          <a:ext cx="4943475" cy="5581650"/>
        </a:xfrm>
        <a:prstGeom prst="rect">
          <a:avLst/>
        </a:prstGeom>
        <a:noFill/>
        <a:ln w="9525" cmpd="sng">
          <a:noFill/>
        </a:ln>
      </xdr:spPr>
    </xdr:pic>
    <xdr:clientData/>
  </xdr:twoCellAnchor>
</xdr:wsDr>
</file>

<file path=xl/tables/table1.xml><?xml version="1.0" encoding="utf-8"?>
<table xmlns="http://schemas.openxmlformats.org/spreadsheetml/2006/main" id="3" name="表3" displayName="表3" ref="A1:M21" comment="" totalsRowCount="1">
  <autoFilter ref="A1:M21"/>
  <tableColumns count="13">
    <tableColumn id="1" name="序号"/>
    <tableColumn id="2" name="姓名"/>
    <tableColumn id="3" name="身份证号"/>
    <tableColumn id="4" name="参加工作时间"/>
    <tableColumn id="5" name="截至2020年12月31日计算工龄"/>
    <tableColumn id="6" name="文化程度"/>
    <tableColumn id="7" name="政治品行道德素养得分"/>
    <tableColumn id="8" name="工作能力现实表现得分"/>
    <tableColumn id="9" name="文化程度知识水平得分"/>
    <tableColumn id="10" name="工作资历从业年限得分"/>
    <tableColumn id="11" name="表彰奖励得分"/>
    <tableColumn id="12" name="合计得分"/>
    <tableColumn id="13" name="备注" totalsRowFunction="cou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4"/>
  <sheetViews>
    <sheetView tabSelected="1" zoomScaleSheetLayoutView="100" workbookViewId="0" topLeftCell="A1">
      <selection activeCell="E12" sqref="E12"/>
    </sheetView>
  </sheetViews>
  <sheetFormatPr defaultColWidth="9.00390625" defaultRowHeight="15"/>
  <cols>
    <col min="1" max="1" width="3.8515625" style="0" customWidth="1"/>
    <col min="2" max="2" width="10.7109375" style="0" customWidth="1"/>
    <col min="3" max="3" width="51.57421875" style="0" customWidth="1"/>
    <col min="4" max="4" width="6.28125" style="0" customWidth="1"/>
    <col min="5" max="5" width="7.8515625" style="0" customWidth="1"/>
    <col min="6" max="6" width="8.28125" style="0" customWidth="1"/>
    <col min="7" max="7" width="7.421875" style="0" customWidth="1"/>
  </cols>
  <sheetData>
    <row r="1" spans="1:7" ht="17.25">
      <c r="A1" s="22" t="s">
        <v>0</v>
      </c>
      <c r="B1" s="22"/>
      <c r="C1" s="23"/>
      <c r="D1" s="24"/>
      <c r="E1" s="24"/>
      <c r="F1" s="24"/>
      <c r="G1" s="24"/>
    </row>
    <row r="2" spans="1:7" ht="20.25">
      <c r="A2" s="25" t="s">
        <v>1</v>
      </c>
      <c r="B2" s="26"/>
      <c r="C2" s="26"/>
      <c r="D2" s="26"/>
      <c r="E2" s="26"/>
      <c r="F2" s="26"/>
      <c r="G2" s="26"/>
    </row>
    <row r="3" spans="1:7" ht="14.25">
      <c r="A3" s="27" t="s">
        <v>2</v>
      </c>
      <c r="B3" s="28"/>
      <c r="C3" s="29" t="s">
        <v>3</v>
      </c>
      <c r="D3" s="30" t="s">
        <v>4</v>
      </c>
      <c r="E3" s="31"/>
      <c r="F3" s="31"/>
      <c r="G3" s="31"/>
    </row>
    <row r="4" spans="1:7" ht="14.25">
      <c r="A4" s="32" t="s">
        <v>5</v>
      </c>
      <c r="B4" s="33"/>
      <c r="C4" s="29" t="s">
        <v>6</v>
      </c>
      <c r="D4" s="30" t="s">
        <v>7</v>
      </c>
      <c r="E4" s="31"/>
      <c r="F4" s="31"/>
      <c r="G4" s="31"/>
    </row>
    <row r="5" spans="1:7" ht="15" customHeight="1">
      <c r="A5" s="34" t="s">
        <v>8</v>
      </c>
      <c r="B5" s="34" t="s">
        <v>9</v>
      </c>
      <c r="C5" s="34" t="s">
        <v>10</v>
      </c>
      <c r="D5" s="35" t="s">
        <v>11</v>
      </c>
      <c r="E5" s="35" t="s">
        <v>12</v>
      </c>
      <c r="F5" s="35" t="s">
        <v>13</v>
      </c>
      <c r="G5" s="35" t="s">
        <v>14</v>
      </c>
    </row>
    <row r="6" spans="1:7" ht="15" customHeight="1">
      <c r="A6" s="36">
        <v>1</v>
      </c>
      <c r="B6" s="4" t="s">
        <v>15</v>
      </c>
      <c r="C6" s="37" t="s">
        <v>16</v>
      </c>
      <c r="D6" s="2">
        <v>25</v>
      </c>
      <c r="E6" s="2"/>
      <c r="F6" s="2"/>
      <c r="G6" s="38"/>
    </row>
    <row r="7" spans="1:7" ht="15" customHeight="1">
      <c r="A7" s="36">
        <v>2</v>
      </c>
      <c r="B7" s="5"/>
      <c r="C7" s="37" t="s">
        <v>17</v>
      </c>
      <c r="D7" s="2">
        <v>18</v>
      </c>
      <c r="E7" s="39"/>
      <c r="F7" s="39"/>
      <c r="G7" s="40"/>
    </row>
    <row r="8" spans="1:7" ht="15" customHeight="1">
      <c r="A8" s="36">
        <v>3</v>
      </c>
      <c r="B8" s="5"/>
      <c r="C8" s="37" t="s">
        <v>18</v>
      </c>
      <c r="D8" s="2">
        <v>12</v>
      </c>
      <c r="E8" s="39"/>
      <c r="F8" s="39"/>
      <c r="G8" s="40"/>
    </row>
    <row r="9" spans="1:7" ht="15" customHeight="1">
      <c r="A9" s="36">
        <v>4</v>
      </c>
      <c r="B9" s="5"/>
      <c r="C9" s="37" t="s">
        <v>19</v>
      </c>
      <c r="D9" s="2">
        <v>6</v>
      </c>
      <c r="E9" s="39"/>
      <c r="F9" s="39"/>
      <c r="G9" s="40"/>
    </row>
    <row r="10" spans="1:7" ht="15" customHeight="1">
      <c r="A10" s="36">
        <v>5</v>
      </c>
      <c r="B10" s="5"/>
      <c r="C10" s="37" t="s">
        <v>20</v>
      </c>
      <c r="D10" s="2">
        <v>0</v>
      </c>
      <c r="E10" s="39"/>
      <c r="F10" s="39"/>
      <c r="G10" s="41"/>
    </row>
    <row r="11" spans="1:7" ht="30" customHeight="1">
      <c r="A11" s="36">
        <v>6</v>
      </c>
      <c r="B11" s="4" t="s">
        <v>21</v>
      </c>
      <c r="C11" s="37" t="s">
        <v>22</v>
      </c>
      <c r="D11" s="2">
        <v>25</v>
      </c>
      <c r="E11" s="2"/>
      <c r="F11" s="2"/>
      <c r="G11" s="38"/>
    </row>
    <row r="12" spans="1:7" ht="30" customHeight="1">
      <c r="A12" s="36">
        <v>7</v>
      </c>
      <c r="B12" s="5"/>
      <c r="C12" s="37" t="s">
        <v>23</v>
      </c>
      <c r="D12" s="2">
        <v>18</v>
      </c>
      <c r="E12" s="39"/>
      <c r="F12" s="2"/>
      <c r="G12" s="40"/>
    </row>
    <row r="13" spans="1:7" ht="30" customHeight="1">
      <c r="A13" s="36">
        <v>8</v>
      </c>
      <c r="B13" s="5"/>
      <c r="C13" s="37" t="s">
        <v>24</v>
      </c>
      <c r="D13" s="2">
        <v>12</v>
      </c>
      <c r="E13" s="39"/>
      <c r="F13" s="39"/>
      <c r="G13" s="40"/>
    </row>
    <row r="14" spans="1:7" ht="30" customHeight="1">
      <c r="A14" s="36">
        <v>9</v>
      </c>
      <c r="B14" s="5"/>
      <c r="C14" s="42" t="s">
        <v>25</v>
      </c>
      <c r="D14" s="2">
        <v>6</v>
      </c>
      <c r="E14" s="39"/>
      <c r="F14" s="39"/>
      <c r="G14" s="40"/>
    </row>
    <row r="15" spans="1:7" ht="30" customHeight="1">
      <c r="A15" s="36">
        <v>10</v>
      </c>
      <c r="B15" s="5"/>
      <c r="C15" s="37" t="s">
        <v>26</v>
      </c>
      <c r="D15" s="2">
        <v>0</v>
      </c>
      <c r="E15" s="39"/>
      <c r="F15" s="39"/>
      <c r="G15" s="41"/>
    </row>
    <row r="16" spans="1:7" ht="15" customHeight="1">
      <c r="A16" s="36">
        <v>11</v>
      </c>
      <c r="B16" s="4" t="s">
        <v>27</v>
      </c>
      <c r="C16" s="1" t="s">
        <v>28</v>
      </c>
      <c r="D16" s="2">
        <v>5</v>
      </c>
      <c r="E16" s="2"/>
      <c r="F16" s="2"/>
      <c r="G16" s="38"/>
    </row>
    <row r="17" spans="1:7" ht="15" customHeight="1">
      <c r="A17" s="36">
        <v>12</v>
      </c>
      <c r="B17" s="6"/>
      <c r="C17" s="1" t="s">
        <v>29</v>
      </c>
      <c r="D17" s="2">
        <v>3</v>
      </c>
      <c r="E17" s="39"/>
      <c r="F17" s="39"/>
      <c r="G17" s="40"/>
    </row>
    <row r="18" spans="1:7" ht="15" customHeight="1">
      <c r="A18" s="36">
        <v>13</v>
      </c>
      <c r="B18" s="6"/>
      <c r="C18" s="1" t="s">
        <v>30</v>
      </c>
      <c r="D18" s="2">
        <v>1</v>
      </c>
      <c r="E18" s="39"/>
      <c r="F18" s="39"/>
      <c r="G18" s="41"/>
    </row>
    <row r="19" spans="1:7" ht="15" customHeight="1">
      <c r="A19" s="36">
        <v>14</v>
      </c>
      <c r="B19" s="4" t="s">
        <v>31</v>
      </c>
      <c r="C19" s="1" t="s">
        <v>32</v>
      </c>
      <c r="D19" s="2">
        <v>30</v>
      </c>
      <c r="E19" s="2"/>
      <c r="F19" s="2"/>
      <c r="G19" s="38"/>
    </row>
    <row r="20" spans="1:7" ht="15" customHeight="1">
      <c r="A20" s="36">
        <v>15</v>
      </c>
      <c r="B20" s="6"/>
      <c r="C20" s="1" t="s">
        <v>33</v>
      </c>
      <c r="D20" s="2">
        <v>25</v>
      </c>
      <c r="E20" s="39"/>
      <c r="F20" s="2"/>
      <c r="G20" s="40"/>
    </row>
    <row r="21" spans="1:7" ht="15" customHeight="1">
      <c r="A21" s="36">
        <v>16</v>
      </c>
      <c r="B21" s="6"/>
      <c r="C21" s="1" t="s">
        <v>34</v>
      </c>
      <c r="D21" s="2">
        <v>20</v>
      </c>
      <c r="E21" s="39"/>
      <c r="F21" s="39"/>
      <c r="G21" s="40"/>
    </row>
    <row r="22" spans="1:7" ht="15" customHeight="1">
      <c r="A22" s="36">
        <v>17</v>
      </c>
      <c r="B22" s="6"/>
      <c r="C22" s="1" t="s">
        <v>35</v>
      </c>
      <c r="D22" s="2">
        <v>16</v>
      </c>
      <c r="E22" s="39"/>
      <c r="F22" s="39"/>
      <c r="G22" s="40"/>
    </row>
    <row r="23" spans="1:7" ht="15" customHeight="1">
      <c r="A23" s="36">
        <v>18</v>
      </c>
      <c r="B23" s="6"/>
      <c r="C23" s="1" t="s">
        <v>36</v>
      </c>
      <c r="D23" s="2">
        <v>12</v>
      </c>
      <c r="E23" s="39"/>
      <c r="F23" s="39"/>
      <c r="G23" s="40"/>
    </row>
    <row r="24" spans="1:7" ht="15" customHeight="1">
      <c r="A24" s="36">
        <v>19</v>
      </c>
      <c r="B24" s="6"/>
      <c r="C24" s="1" t="s">
        <v>37</v>
      </c>
      <c r="D24" s="2">
        <v>8</v>
      </c>
      <c r="E24" s="39"/>
      <c r="F24" s="39"/>
      <c r="G24" s="40"/>
    </row>
    <row r="25" spans="1:7" ht="15" customHeight="1">
      <c r="A25" s="36">
        <v>20</v>
      </c>
      <c r="B25" s="7"/>
      <c r="C25" s="1" t="s">
        <v>38</v>
      </c>
      <c r="D25" s="2">
        <v>4</v>
      </c>
      <c r="E25" s="39"/>
      <c r="F25" s="39"/>
      <c r="G25" s="41"/>
    </row>
    <row r="26" spans="1:7" ht="30" customHeight="1">
      <c r="A26" s="36">
        <v>21</v>
      </c>
      <c r="B26" s="43" t="s">
        <v>39</v>
      </c>
      <c r="C26" s="37" t="s">
        <v>40</v>
      </c>
      <c r="D26" s="2">
        <v>15</v>
      </c>
      <c r="E26" s="2"/>
      <c r="F26" s="2"/>
      <c r="G26" s="38"/>
    </row>
    <row r="27" spans="1:7" ht="30" customHeight="1">
      <c r="A27" s="36">
        <v>22</v>
      </c>
      <c r="B27" s="6"/>
      <c r="C27" s="37" t="s">
        <v>41</v>
      </c>
      <c r="D27" s="2">
        <v>12</v>
      </c>
      <c r="E27" s="39"/>
      <c r="F27" s="39"/>
      <c r="G27" s="40"/>
    </row>
    <row r="28" spans="1:7" ht="30" customHeight="1">
      <c r="A28" s="36">
        <v>23</v>
      </c>
      <c r="B28" s="6"/>
      <c r="C28" s="37" t="s">
        <v>42</v>
      </c>
      <c r="D28" s="2">
        <v>9</v>
      </c>
      <c r="E28" s="39"/>
      <c r="F28" s="2"/>
      <c r="G28" s="40"/>
    </row>
    <row r="29" spans="1:7" ht="30" customHeight="1">
      <c r="A29" s="36">
        <v>24</v>
      </c>
      <c r="B29" s="7"/>
      <c r="C29" s="37" t="s">
        <v>43</v>
      </c>
      <c r="D29" s="2">
        <v>6</v>
      </c>
      <c r="E29" s="39"/>
      <c r="F29" s="2"/>
      <c r="G29" s="41"/>
    </row>
    <row r="30" spans="1:7" ht="15" customHeight="1">
      <c r="A30" s="36">
        <v>25</v>
      </c>
      <c r="B30" s="34" t="s">
        <v>44</v>
      </c>
      <c r="C30" s="44"/>
      <c r="D30" s="39" t="s">
        <v>45</v>
      </c>
      <c r="E30" s="45"/>
      <c r="F30" s="39"/>
      <c r="G30" s="45"/>
    </row>
    <row r="31" spans="1:7" ht="123.75" customHeight="1">
      <c r="A31" s="46" t="s">
        <v>46</v>
      </c>
      <c r="B31" s="47"/>
      <c r="C31" s="47"/>
      <c r="D31" s="47"/>
      <c r="E31" s="47"/>
      <c r="F31" s="47"/>
      <c r="G31" s="47"/>
    </row>
    <row r="32" spans="1:7" ht="14.25">
      <c r="A32" s="48" t="s">
        <v>47</v>
      </c>
      <c r="B32" s="49"/>
      <c r="C32" s="50" t="s">
        <v>48</v>
      </c>
      <c r="D32" s="31"/>
      <c r="E32" s="31"/>
      <c r="F32" s="31"/>
      <c r="G32" s="31"/>
    </row>
    <row r="33" spans="1:7" ht="14.25">
      <c r="A33" s="48" t="s">
        <v>49</v>
      </c>
      <c r="B33" s="49"/>
      <c r="C33" s="50" t="s">
        <v>48</v>
      </c>
      <c r="D33" s="29" t="s">
        <v>50</v>
      </c>
      <c r="E33" s="51"/>
      <c r="F33" s="51"/>
      <c r="G33" s="51"/>
    </row>
    <row r="34" spans="1:3" ht="14.25">
      <c r="A34" s="52"/>
      <c r="B34" s="53"/>
      <c r="C34" s="52"/>
    </row>
  </sheetData>
  <sheetProtection/>
  <mergeCells count="18">
    <mergeCell ref="A1:B1"/>
    <mergeCell ref="A2:G2"/>
    <mergeCell ref="A3:B3"/>
    <mergeCell ref="A4:B4"/>
    <mergeCell ref="A31:G31"/>
    <mergeCell ref="A32:B32"/>
    <mergeCell ref="A33:B33"/>
    <mergeCell ref="D33:G33"/>
    <mergeCell ref="B6:B10"/>
    <mergeCell ref="B11:B15"/>
    <mergeCell ref="B16:B18"/>
    <mergeCell ref="B19:B25"/>
    <mergeCell ref="B26:B29"/>
    <mergeCell ref="G6:G10"/>
    <mergeCell ref="G11:G15"/>
    <mergeCell ref="G16:G18"/>
    <mergeCell ref="G19:G25"/>
    <mergeCell ref="G26:G29"/>
  </mergeCells>
  <printOptions horizontalCentered="1" verticalCentered="1"/>
  <pageMargins left="0.4326388888888891" right="0.275" top="0.354166666666667" bottom="0.236111111111111" header="0.275" footer="0.19652777777777802"/>
  <pageSetup orientation="portrait" paperSize="9"/>
</worksheet>
</file>

<file path=xl/worksheets/sheet2.xml><?xml version="1.0" encoding="utf-8"?>
<worksheet xmlns="http://schemas.openxmlformats.org/spreadsheetml/2006/main" xmlns:r="http://schemas.openxmlformats.org/officeDocument/2006/relationships">
  <dimension ref="A1:N22"/>
  <sheetViews>
    <sheetView zoomScaleSheetLayoutView="100" workbookViewId="0" topLeftCell="A1">
      <selection activeCell="S19" sqref="S19"/>
    </sheetView>
  </sheetViews>
  <sheetFormatPr defaultColWidth="9.00390625" defaultRowHeight="15"/>
  <cols>
    <col min="1" max="1" width="4.57421875" style="17" customWidth="1"/>
    <col min="2" max="2" width="10.00390625" style="17" customWidth="1"/>
    <col min="3" max="3" width="19.421875" style="17" customWidth="1"/>
    <col min="4" max="4" width="13.57421875" style="17" customWidth="1"/>
    <col min="5" max="5" width="11.57421875" style="17" customWidth="1"/>
    <col min="6" max="6" width="16.00390625" style="17" customWidth="1"/>
    <col min="7" max="8" width="10.421875" style="17" customWidth="1"/>
    <col min="9" max="9" width="9.421875" style="17" customWidth="1"/>
    <col min="10" max="10" width="9.140625" style="17" customWidth="1"/>
    <col min="11" max="11" width="10.28125" style="17" customWidth="1"/>
    <col min="12" max="12" width="10.421875" style="17" customWidth="1"/>
    <col min="13" max="13" width="6.28125" style="17" customWidth="1"/>
    <col min="14" max="16384" width="9.00390625" style="17" customWidth="1"/>
  </cols>
  <sheetData>
    <row r="1" spans="1:13" s="17" customFormat="1" ht="60" customHeight="1">
      <c r="A1" s="8" t="s">
        <v>8</v>
      </c>
      <c r="B1" s="8" t="s">
        <v>51</v>
      </c>
      <c r="C1" s="8" t="s">
        <v>52</v>
      </c>
      <c r="D1" s="9" t="s">
        <v>53</v>
      </c>
      <c r="E1" s="10" t="s">
        <v>54</v>
      </c>
      <c r="F1" s="9" t="s">
        <v>55</v>
      </c>
      <c r="G1" s="9" t="s">
        <v>56</v>
      </c>
      <c r="H1" s="9" t="s">
        <v>57</v>
      </c>
      <c r="I1" s="10" t="s">
        <v>58</v>
      </c>
      <c r="J1" s="10" t="s">
        <v>59</v>
      </c>
      <c r="K1" s="9" t="s">
        <v>60</v>
      </c>
      <c r="L1" s="14" t="s">
        <v>61</v>
      </c>
      <c r="M1" s="8" t="s">
        <v>62</v>
      </c>
    </row>
    <row r="2" spans="1:13" ht="18" customHeight="1">
      <c r="A2" s="11">
        <v>1</v>
      </c>
      <c r="B2" s="11"/>
      <c r="C2" s="18"/>
      <c r="D2" s="12"/>
      <c r="E2" s="19">
        <f>IF(D2="","",DATEDIF(D2,Sheet3!$H$4,"Y"))</f>
      </c>
      <c r="F2" s="11"/>
      <c r="G2" s="11"/>
      <c r="H2" s="11"/>
      <c r="I2" s="15">
        <f>IF(F2="","",VLOOKUP(F2,Sheet3!$E$4:$F$6,2,FALSE))</f>
      </c>
      <c r="J2" s="15">
        <f>IF(OR(C2="",D2=""),"",IF(MOD(MID(C2,17,1),2)=1,VLOOKUP(E2,Sheet3!$A$1:$C$7,3,TRUE),VLOOKUP(E2,Sheet3!$A$8:$C$14,3,TRUE)))</f>
      </c>
      <c r="K2" s="11"/>
      <c r="L2" s="15">
        <f aca="true" t="shared" si="0" ref="L2:L21">IF(OR(G2="",H2="",I2="",J2="",K2="",),"",G2+H2+I2+J2+K2)</f>
      </c>
      <c r="M2" s="11"/>
    </row>
    <row r="3" spans="1:13" ht="18" customHeight="1">
      <c r="A3" s="11">
        <v>2</v>
      </c>
      <c r="B3" s="11"/>
      <c r="C3" s="18"/>
      <c r="D3" s="12"/>
      <c r="E3" s="19">
        <f>IF(D3="","",DATEDIF(D3,Sheet3!$H$4,"Y"))</f>
      </c>
      <c r="F3" s="11"/>
      <c r="G3" s="11"/>
      <c r="H3" s="11"/>
      <c r="I3" s="15">
        <f>IF(F3="","",VLOOKUP(F3,Sheet3!$E$4:$F$6,2,FALSE))</f>
      </c>
      <c r="J3" s="15">
        <f>IF(OR(C3="",D3=""),"",IF(MOD(MID(C3,17,1),2)=1,VLOOKUP(E3,Sheet3!$A$1:$C$7,3,TRUE),VLOOKUP(E3,Sheet3!$A$8:$C$14,3,TRUE)))</f>
      </c>
      <c r="K3" s="11"/>
      <c r="L3" s="15">
        <f t="shared" si="0"/>
      </c>
      <c r="M3" s="11"/>
    </row>
    <row r="4" spans="1:13" ht="18" customHeight="1">
      <c r="A4" s="11">
        <v>3</v>
      </c>
      <c r="B4" s="11"/>
      <c r="C4" s="18"/>
      <c r="D4" s="12"/>
      <c r="E4" s="19">
        <f>IF(D4="","",DATEDIF(D4,Sheet3!$H$4,"Y"))</f>
      </c>
      <c r="F4" s="11"/>
      <c r="G4" s="11"/>
      <c r="H4" s="11"/>
      <c r="I4" s="15">
        <f>IF(F4="","",VLOOKUP(F4,Sheet3!$E$4:$F$6,2,FALSE))</f>
      </c>
      <c r="J4" s="15">
        <f>IF(OR(C4="",D4=""),"",IF(MOD(MID(C4,17,1),2)=1,VLOOKUP(E4,Sheet3!$A$1:$C$7,3,TRUE),VLOOKUP(E4,Sheet3!$A$8:$C$14,3,TRUE)))</f>
      </c>
      <c r="K4" s="11"/>
      <c r="L4" s="15">
        <f t="shared" si="0"/>
      </c>
      <c r="M4" s="11"/>
    </row>
    <row r="5" spans="1:13" ht="18" customHeight="1">
      <c r="A5" s="11">
        <v>4</v>
      </c>
      <c r="B5" s="11"/>
      <c r="C5" s="18"/>
      <c r="D5" s="12"/>
      <c r="E5" s="19">
        <f>IF(D5="","",DATEDIF(D5,Sheet3!$H$4,"Y"))</f>
      </c>
      <c r="F5" s="11"/>
      <c r="G5" s="11"/>
      <c r="H5" s="11"/>
      <c r="I5" s="15">
        <f>IF(F5="","",VLOOKUP(F5,Sheet3!$E$4:$F$6,2,FALSE))</f>
      </c>
      <c r="J5" s="15">
        <f>IF(OR(C5="",D5=""),"",IF(MOD(MID(C5,17,1),2)=1,VLOOKUP(E5,Sheet3!$A$1:$C$7,3,TRUE),VLOOKUP(E5,Sheet3!$A$8:$C$14,3,TRUE)))</f>
      </c>
      <c r="K5" s="11"/>
      <c r="L5" s="15">
        <f t="shared" si="0"/>
      </c>
      <c r="M5" s="11"/>
    </row>
    <row r="6" spans="1:13" ht="18" customHeight="1">
      <c r="A6" s="11">
        <v>5</v>
      </c>
      <c r="B6" s="11"/>
      <c r="C6" s="18"/>
      <c r="D6" s="12"/>
      <c r="E6" s="19">
        <f>IF(D6="","",DATEDIF(D6,Sheet3!$H$4,"Y"))</f>
      </c>
      <c r="F6" s="11"/>
      <c r="G6" s="11"/>
      <c r="H6" s="11"/>
      <c r="I6" s="15">
        <f>IF(F6="","",VLOOKUP(F6,Sheet3!$E$4:$F$6,2,FALSE))</f>
      </c>
      <c r="J6" s="15">
        <f>IF(OR(C6="",D6=""),"",IF(MOD(MID(C6,17,1),2)=1,VLOOKUP(E6,Sheet3!$A$1:$C$7,3,TRUE),VLOOKUP(E6,Sheet3!$A$8:$C$14,3,TRUE)))</f>
      </c>
      <c r="K6" s="11"/>
      <c r="L6" s="15">
        <f t="shared" si="0"/>
      </c>
      <c r="M6" s="11"/>
    </row>
    <row r="7" spans="1:13" ht="18" customHeight="1">
      <c r="A7" s="11">
        <v>6</v>
      </c>
      <c r="B7" s="11"/>
      <c r="C7" s="18"/>
      <c r="D7" s="12"/>
      <c r="E7" s="19">
        <f>IF(D7="","",DATEDIF(D7,Sheet3!$H$4,"Y"))</f>
      </c>
      <c r="F7" s="11"/>
      <c r="G7" s="11"/>
      <c r="H7" s="11"/>
      <c r="I7" s="15">
        <f>IF(F7="","",VLOOKUP(F7,Sheet3!$E$4:$F$6,2,FALSE))</f>
      </c>
      <c r="J7" s="15">
        <f>IF(OR(C7="",D7=""),"",IF(MOD(MID(C7,17,1),2)=1,VLOOKUP(E7,Sheet3!$A$1:$C$7,3,TRUE),VLOOKUP(E7,Sheet3!$A$8:$C$14,3,TRUE)))</f>
      </c>
      <c r="K7" s="11"/>
      <c r="L7" s="15">
        <f t="shared" si="0"/>
      </c>
      <c r="M7" s="11"/>
    </row>
    <row r="8" spans="1:13" ht="18" customHeight="1">
      <c r="A8" s="11">
        <v>7</v>
      </c>
      <c r="B8" s="11"/>
      <c r="C8" s="18"/>
      <c r="D8" s="12"/>
      <c r="E8" s="19">
        <f>IF(D8="","",DATEDIF(D8,Sheet3!$H$4,"Y"))</f>
      </c>
      <c r="F8" s="11"/>
      <c r="G8" s="11"/>
      <c r="H8" s="11"/>
      <c r="I8" s="15">
        <f>IF(F8="","",VLOOKUP(F8,Sheet3!$E$4:$F$6,2,FALSE))</f>
      </c>
      <c r="J8" s="15">
        <f>IF(OR(C8="",D8=""),"",IF(MOD(MID(C8,17,1),2)=1,VLOOKUP(E8,Sheet3!$A$1:$C$7,3,TRUE),VLOOKUP(E8,Sheet3!$A$8:$C$14,3,TRUE)))</f>
      </c>
      <c r="K8" s="11"/>
      <c r="L8" s="15">
        <f t="shared" si="0"/>
      </c>
      <c r="M8" s="11"/>
    </row>
    <row r="9" spans="1:13" ht="18" customHeight="1">
      <c r="A9" s="11">
        <v>8</v>
      </c>
      <c r="B9" s="11"/>
      <c r="C9" s="18"/>
      <c r="D9" s="12"/>
      <c r="E9" s="19">
        <f>IF(D9="","",DATEDIF(D9,Sheet3!$H$4,"Y"))</f>
      </c>
      <c r="F9" s="11"/>
      <c r="G9" s="11"/>
      <c r="H9" s="11"/>
      <c r="I9" s="15">
        <f>IF(F9="","",VLOOKUP(F9,Sheet3!$E$4:$F$6,2,FALSE))</f>
      </c>
      <c r="J9" s="15">
        <f>IF(OR(C9="",D9=""),"",IF(MOD(MID(C9,17,1),2)=1,VLOOKUP(E9,Sheet3!$A$1:$C$7,3,TRUE),VLOOKUP(E9,Sheet3!$A$8:$C$14,3,TRUE)))</f>
      </c>
      <c r="K9" s="11"/>
      <c r="L9" s="15">
        <f t="shared" si="0"/>
      </c>
      <c r="M9" s="11"/>
    </row>
    <row r="10" spans="1:13" ht="18" customHeight="1">
      <c r="A10" s="11">
        <v>9</v>
      </c>
      <c r="B10" s="11"/>
      <c r="C10" s="18"/>
      <c r="D10" s="12"/>
      <c r="E10" s="19">
        <f>IF(D10="","",DATEDIF(D10,Sheet3!$H$4,"Y"))</f>
      </c>
      <c r="F10" s="11"/>
      <c r="G10" s="11"/>
      <c r="H10" s="11"/>
      <c r="I10" s="15">
        <f>IF(F10="","",VLOOKUP(F10,Sheet3!$E$4:$F$6,2,FALSE))</f>
      </c>
      <c r="J10" s="15">
        <f>IF(OR(C10="",D10=""),"",IF(MOD(MID(C10,17,1),2)=1,VLOOKUP(E10,Sheet3!$A$1:$C$7,3,TRUE),VLOOKUP(E10,Sheet3!$A$8:$C$14,3,TRUE)))</f>
      </c>
      <c r="K10" s="11"/>
      <c r="L10" s="15">
        <f t="shared" si="0"/>
      </c>
      <c r="M10" s="11"/>
    </row>
    <row r="11" spans="1:14" ht="18" customHeight="1">
      <c r="A11" s="11">
        <v>10</v>
      </c>
      <c r="B11" s="11"/>
      <c r="C11" s="18"/>
      <c r="D11" s="12"/>
      <c r="E11" s="19">
        <f>IF(D11="","",DATEDIF(D11,Sheet3!$H$4,"Y"))</f>
      </c>
      <c r="F11" s="11"/>
      <c r="G11" s="11"/>
      <c r="H11" s="11"/>
      <c r="I11" s="15">
        <f>IF(F11="","",VLOOKUP(F11,Sheet3!$E$4:$F$6,2,FALSE))</f>
      </c>
      <c r="J11" s="15">
        <f>IF(OR(C11="",D11=""),"",IF(MOD(MID(C11,17,1),2)=1,VLOOKUP(E11,Sheet3!$A$1:$C$7,3,TRUE),VLOOKUP(E11,Sheet3!$A$8:$C$14,3,TRUE)))</f>
      </c>
      <c r="K11" s="11"/>
      <c r="L11" s="15">
        <f t="shared" si="0"/>
      </c>
      <c r="M11" s="11"/>
      <c r="N11"/>
    </row>
    <row r="12" spans="1:13" ht="18" customHeight="1">
      <c r="A12" s="11">
        <v>11</v>
      </c>
      <c r="B12" s="11"/>
      <c r="C12" s="18"/>
      <c r="D12" s="12"/>
      <c r="E12" s="19">
        <f>IF(D12="","",DATEDIF(D12,Sheet3!$H$4,"Y"))</f>
      </c>
      <c r="F12" s="11"/>
      <c r="G12" s="11"/>
      <c r="H12" s="11"/>
      <c r="I12" s="15">
        <f>IF(F12="","",VLOOKUP(F12,Sheet3!$E$4:$F$6,2,FALSE))</f>
      </c>
      <c r="J12" s="15">
        <f>IF(OR(C12="",D12=""),"",IF(MOD(MID(C12,17,1),2)=1,VLOOKUP(E12,Sheet3!$A$1:$C$7,3,TRUE),VLOOKUP(E12,Sheet3!$A$8:$C$14,3,TRUE)))</f>
      </c>
      <c r="K12" s="11"/>
      <c r="L12" s="15">
        <f t="shared" si="0"/>
      </c>
      <c r="M12" s="11"/>
    </row>
    <row r="13" spans="1:13" ht="18" customHeight="1">
      <c r="A13" s="11">
        <v>12</v>
      </c>
      <c r="B13" s="11"/>
      <c r="C13" s="18"/>
      <c r="D13" s="12"/>
      <c r="E13" s="19">
        <f>IF(D13="","",DATEDIF(D13,Sheet3!$H$4,"Y"))</f>
      </c>
      <c r="F13" s="11"/>
      <c r="G13" s="11"/>
      <c r="H13" s="11"/>
      <c r="I13" s="15">
        <f>IF(F13="","",VLOOKUP(F13,Sheet3!$E$4:$F$6,2,FALSE))</f>
      </c>
      <c r="J13" s="15">
        <f>IF(OR(C13="",D13=""),"",IF(MOD(MID(C13,17,1),2)=1,VLOOKUP(E13,Sheet3!$A$1:$C$7,3,TRUE),VLOOKUP(E13,Sheet3!$A$8:$C$14,3,TRUE)))</f>
      </c>
      <c r="K13" s="11"/>
      <c r="L13" s="15">
        <f t="shared" si="0"/>
      </c>
      <c r="M13" s="11"/>
    </row>
    <row r="14" spans="1:13" ht="18" customHeight="1">
      <c r="A14" s="11">
        <v>13</v>
      </c>
      <c r="B14" s="11"/>
      <c r="C14" s="18"/>
      <c r="D14" s="12"/>
      <c r="E14" s="19">
        <f>IF(D14="","",DATEDIF(D14,Sheet3!$H$4,"Y"))</f>
      </c>
      <c r="F14" s="11"/>
      <c r="G14" s="11"/>
      <c r="H14" s="11"/>
      <c r="I14" s="15">
        <f>IF(F14="","",VLOOKUP(F14,Sheet3!$E$4:$F$6,2,FALSE))</f>
      </c>
      <c r="J14" s="15">
        <f>IF(OR(C14="",D14=""),"",IF(MOD(MID(C14,17,1),2)=1,VLOOKUP(E14,Sheet3!$A$1:$C$7,3,TRUE),VLOOKUP(E14,Sheet3!$A$8:$C$14,3,TRUE)))</f>
      </c>
      <c r="K14" s="11"/>
      <c r="L14" s="15">
        <f t="shared" si="0"/>
      </c>
      <c r="M14" s="11"/>
    </row>
    <row r="15" spans="1:13" ht="18" customHeight="1">
      <c r="A15" s="11">
        <v>14</v>
      </c>
      <c r="B15" s="11"/>
      <c r="C15" s="18"/>
      <c r="D15" s="12"/>
      <c r="E15" s="19">
        <f>IF(D15="","",DATEDIF(D15,Sheet3!$H$4,"Y"))</f>
      </c>
      <c r="F15" s="11"/>
      <c r="G15" s="11"/>
      <c r="H15" s="11"/>
      <c r="I15" s="15">
        <f>IF(F15="","",VLOOKUP(F15,Sheet3!$E$4:$F$6,2,FALSE))</f>
      </c>
      <c r="J15" s="15">
        <f>IF(OR(C15="",D15=""),"",IF(MOD(MID(C15,17,1),2)=1,VLOOKUP(E15,Sheet3!$A$1:$C$7,3,TRUE),VLOOKUP(E15,Sheet3!$A$8:$C$14,3,TRUE)))</f>
      </c>
      <c r="K15" s="11"/>
      <c r="L15" s="15">
        <f t="shared" si="0"/>
      </c>
      <c r="M15" s="11"/>
    </row>
    <row r="16" spans="1:13" ht="18" customHeight="1">
      <c r="A16" s="11">
        <v>15</v>
      </c>
      <c r="B16" s="11"/>
      <c r="C16" s="18"/>
      <c r="D16" s="12"/>
      <c r="E16" s="19">
        <f>IF(D16="","",DATEDIF(D16,Sheet3!$H$4,"Y"))</f>
      </c>
      <c r="F16" s="11"/>
      <c r="G16" s="11"/>
      <c r="H16" s="11"/>
      <c r="I16" s="15">
        <f>IF(F16="","",VLOOKUP(F16,Sheet3!$E$4:$F$6,2,FALSE))</f>
      </c>
      <c r="J16" s="15">
        <f>IF(OR(C16="",D16=""),"",IF(MOD(MID(C16,17,1),2)=1,VLOOKUP(E16,Sheet3!$A$1:$C$7,3,TRUE),VLOOKUP(E16,Sheet3!$A$8:$C$14,3,TRUE)))</f>
      </c>
      <c r="K16" s="11"/>
      <c r="L16" s="15">
        <f t="shared" si="0"/>
      </c>
      <c r="M16" s="11"/>
    </row>
    <row r="17" spans="1:13" ht="18" customHeight="1">
      <c r="A17" s="11">
        <v>16</v>
      </c>
      <c r="B17" s="11"/>
      <c r="C17" s="18"/>
      <c r="D17" s="12"/>
      <c r="E17" s="19">
        <f>IF(D17="","",DATEDIF(D17,Sheet3!$H$4,"Y"))</f>
      </c>
      <c r="F17" s="11"/>
      <c r="G17" s="11"/>
      <c r="H17" s="11"/>
      <c r="I17" s="15">
        <f>IF(F17="","",VLOOKUP(F17,Sheet3!$E$4:$F$6,2,FALSE))</f>
      </c>
      <c r="J17" s="15">
        <f>IF(OR(C17="",D17=""),"",IF(MOD(MID(C17,17,1),2)=1,VLOOKUP(E17,Sheet3!$A$1:$C$7,3,TRUE),VLOOKUP(E17,Sheet3!$A$8:$C$14,3,TRUE)))</f>
      </c>
      <c r="K17" s="11"/>
      <c r="L17" s="15">
        <f t="shared" si="0"/>
      </c>
      <c r="M17" s="11"/>
    </row>
    <row r="18" spans="1:13" ht="18" customHeight="1">
      <c r="A18" s="11">
        <v>17</v>
      </c>
      <c r="B18" s="11"/>
      <c r="C18" s="18"/>
      <c r="D18" s="12"/>
      <c r="E18" s="19">
        <f>IF(D18="","",DATEDIF(D18,Sheet3!$H$4,"Y"))</f>
      </c>
      <c r="F18" s="11"/>
      <c r="G18" s="11"/>
      <c r="H18" s="11"/>
      <c r="I18" s="15">
        <f>IF(F18="","",VLOOKUP(F18,Sheet3!$E$4:$F$6,2,FALSE))</f>
      </c>
      <c r="J18" s="15">
        <f>IF(OR(C18="",D18=""),"",IF(MOD(MID(C18,17,1),2)=1,VLOOKUP(E18,Sheet3!$A$1:$C$7,3,TRUE),VLOOKUP(E18,Sheet3!$A$8:$C$14,3,TRUE)))</f>
      </c>
      <c r="K18" s="11"/>
      <c r="L18" s="15">
        <f t="shared" si="0"/>
      </c>
      <c r="M18" s="11"/>
    </row>
    <row r="19" spans="1:13" ht="18" customHeight="1">
      <c r="A19" s="11">
        <v>18</v>
      </c>
      <c r="B19" s="11"/>
      <c r="C19" s="18"/>
      <c r="D19" s="12"/>
      <c r="E19" s="19">
        <f>IF(D19="","",DATEDIF(D19,Sheet3!$H$4,"Y"))</f>
      </c>
      <c r="F19" s="11"/>
      <c r="G19" s="11"/>
      <c r="H19" s="11"/>
      <c r="I19" s="15">
        <f>IF(F19="","",VLOOKUP(F19,Sheet3!$E$4:$F$6,2,FALSE))</f>
      </c>
      <c r="J19" s="15">
        <f>IF(OR(C19="",D19=""),"",IF(MOD(MID(C19,17,1),2)=1,VLOOKUP(E19,Sheet3!$A$1:$C$7,3,TRUE),VLOOKUP(E19,Sheet3!$A$8:$C$14,3,TRUE)))</f>
      </c>
      <c r="K19" s="11"/>
      <c r="L19" s="15">
        <f t="shared" si="0"/>
      </c>
      <c r="M19" s="11"/>
    </row>
    <row r="20" spans="1:13" ht="18" customHeight="1">
      <c r="A20" s="11">
        <v>19</v>
      </c>
      <c r="B20" s="11"/>
      <c r="C20" s="18"/>
      <c r="D20" s="12"/>
      <c r="E20" s="19">
        <f>IF(D20="","",DATEDIF(D20,Sheet3!$H$4,"Y"))</f>
      </c>
      <c r="F20" s="11"/>
      <c r="G20" s="11"/>
      <c r="H20" s="11"/>
      <c r="I20" s="15">
        <f>IF(F20="","",VLOOKUP(F20,Sheet3!$E$4:$F$6,2,FALSE))</f>
      </c>
      <c r="J20" s="15">
        <f>IF(OR(C20="",D20=""),"",IF(MOD(MID(C20,17,1),2)=1,VLOOKUP(E20,Sheet3!$A$1:$C$7,3,TRUE),VLOOKUP(E20,Sheet3!$A$8:$C$14,3,TRUE)))</f>
      </c>
      <c r="K20" s="11"/>
      <c r="L20" s="15">
        <f t="shared" si="0"/>
      </c>
      <c r="M20" s="11"/>
    </row>
    <row r="21" spans="1:13" ht="18" customHeight="1">
      <c r="A21" s="11">
        <v>20</v>
      </c>
      <c r="B21" s="11"/>
      <c r="C21" s="18"/>
      <c r="D21" s="12"/>
      <c r="E21" s="19">
        <f>IF(D21="","",DATEDIF(D21,Sheet3!$H$4,"Y"))</f>
      </c>
      <c r="F21" s="11"/>
      <c r="G21" s="11"/>
      <c r="H21" s="11"/>
      <c r="I21" s="15">
        <f>IF(F21="","",VLOOKUP(F21,Sheet3!$E$4:$F$6,2,FALSE))</f>
      </c>
      <c r="J21" s="15">
        <f>IF(OR(C21="",D21=""),"",IF(MOD(MID(C21,17,1),2)=1,VLOOKUP(E21,Sheet3!$A$1:$C$7,3,TRUE),VLOOKUP(E21,Sheet3!$A$8:$C$14,3,TRUE)))</f>
      </c>
      <c r="K21" s="11"/>
      <c r="L21" s="15">
        <f t="shared" si="0"/>
      </c>
      <c r="M21" s="11"/>
    </row>
    <row r="22" spans="1:13" ht="18" customHeight="1">
      <c r="A22" s="20"/>
      <c r="B22" s="20"/>
      <c r="C22" s="20"/>
      <c r="D22" s="21"/>
      <c r="E22" s="20"/>
      <c r="F22" s="20"/>
      <c r="G22" s="20"/>
      <c r="H22" s="20"/>
      <c r="I22" s="20"/>
      <c r="J22" s="20"/>
      <c r="K22" s="20"/>
      <c r="L22" s="20"/>
      <c r="M22" s="20"/>
    </row>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sheetData>
  <sheetProtection insertRows="0" deleteRows="0" sort="0" autoFilter="0" pivotTables="0"/>
  <dataValidations count="5">
    <dataValidation type="custom" allowBlank="1" showInputMessage="1" showErrorMessage="1" promptTitle="请输入有效身份证号码" prompt="有效身份证号码为18位，请认真核对。" errorTitle="身份证号码错误" error="身份证号码校验错误，请认真核对信息。" sqref="C2 C3 C11 C14 C4:C10 C12:C13 C15:C21">
      <formula1>#VALUE!</formula1>
    </dataValidation>
    <dataValidation type="decimal" allowBlank="1" showInputMessage="1" showErrorMessage="1" errorTitle="得分标准输入错误：" error="得分必须为0-25之间的有效数字。" sqref="G2 H2 G14:H14 G3:H13 G15:H21">
      <formula1>0</formula1>
      <formula2>25</formula2>
    </dataValidation>
    <dataValidation type="list" allowBlank="1" showInputMessage="1" showErrorMessage="1" sqref="F14 F2:F13 F15:F21">
      <formula1>Sheet3!$E$4:$E$6</formula1>
    </dataValidation>
    <dataValidation type="date" operator="lessThan" allowBlank="1" showInputMessage="1" showErrorMessage="1" promptTitle="日期输入格式：" prompt="2001-01-01或2001/1/1" sqref="D2:D21">
      <formula1>44196</formula1>
    </dataValidation>
    <dataValidation type="decimal" allowBlank="1" showInputMessage="1" showErrorMessage="1" errorTitle="得分标准输入错误：" error="得分必须为0-15之间的有效数字。" sqref="K14 K2:K13 K15:K21">
      <formula1>0</formula1>
      <formula2>15</formula2>
    </dataValidation>
  </dataValidations>
  <printOptions horizontalCentered="1" verticalCentered="1"/>
  <pageMargins left="0.621527777777778" right="0.621527777777778" top="1.37777777777778" bottom="0.747916666666667" header="0.511805555555556" footer="0.472222222222222"/>
  <pageSetup orientation="landscape" paperSize="9" scale="95"/>
  <headerFooter>
    <oddHeader>&amp;L&amp;"黑体"&amp;12附件2
&amp;"仿宋"
用人单位：（盖章）&amp;C&amp;"方正小标宋_GBK"&amp;18
机关事业单位工勤技能岗位综合素养考核测评情况汇总表</oddHeader>
    <oddFooter>&amp;L&amp;"仿宋"&amp;12填表人：&amp;C&amp;"仿宋"&amp;12填报日期：</oddFooter>
  </headerFooter>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M21"/>
  <sheetViews>
    <sheetView zoomScaleSheetLayoutView="100" workbookViewId="0" topLeftCell="A1">
      <selection activeCell="E31" sqref="E31"/>
    </sheetView>
  </sheetViews>
  <sheetFormatPr defaultColWidth="9.00390625" defaultRowHeight="15"/>
  <cols>
    <col min="3" max="3" width="21.57421875" style="0" customWidth="1"/>
    <col min="4" max="4" width="16.00390625" style="0" customWidth="1"/>
    <col min="5" max="5" width="12.140625" style="0" customWidth="1"/>
    <col min="6" max="6" width="15.421875" style="0" customWidth="1"/>
    <col min="10" max="10" width="12.8515625" style="0" customWidth="1"/>
  </cols>
  <sheetData>
    <row r="1" spans="1:13" ht="57">
      <c r="A1" s="8" t="s">
        <v>8</v>
      </c>
      <c r="B1" s="8" t="s">
        <v>51</v>
      </c>
      <c r="C1" s="8" t="s">
        <v>52</v>
      </c>
      <c r="D1" s="9" t="s">
        <v>53</v>
      </c>
      <c r="E1" s="10" t="s">
        <v>54</v>
      </c>
      <c r="F1" s="9" t="s">
        <v>55</v>
      </c>
      <c r="G1" s="9" t="s">
        <v>56</v>
      </c>
      <c r="H1" s="9" t="s">
        <v>57</v>
      </c>
      <c r="I1" s="10" t="s">
        <v>58</v>
      </c>
      <c r="J1" s="10" t="s">
        <v>59</v>
      </c>
      <c r="K1" s="9" t="s">
        <v>60</v>
      </c>
      <c r="L1" s="14" t="s">
        <v>61</v>
      </c>
      <c r="M1" s="8" t="s">
        <v>63</v>
      </c>
    </row>
    <row r="2" spans="1:13" ht="14.25">
      <c r="A2" s="11">
        <f>'附件2'!A2</f>
        <v>1</v>
      </c>
      <c r="B2" s="11">
        <f>'附件2'!B2</f>
        <v>0</v>
      </c>
      <c r="C2" s="11">
        <f>'附件2'!C2</f>
        <v>0</v>
      </c>
      <c r="D2" s="12">
        <f>'附件2'!D2</f>
        <v>0</v>
      </c>
      <c r="E2" s="13">
        <f>IF(D2="","",DATEDIF(D2,Sheet3!$H$4,"Y"))</f>
        <v>120</v>
      </c>
      <c r="F2" s="11">
        <f>'附件2'!F2</f>
        <v>0</v>
      </c>
      <c r="G2" s="11">
        <f>'附件2'!G2</f>
        <v>0</v>
      </c>
      <c r="H2" s="11">
        <f>'附件2'!H2</f>
        <v>0</v>
      </c>
      <c r="I2" s="15" t="e">
        <f>IF(F2="","",VLOOKUP(F2,Sheet3!$E$4:$F$6,2,FALSE))</f>
        <v>#N/A</v>
      </c>
      <c r="J2" s="15" t="e">
        <f>IF(OR(C2="",D2=""),"",IF(MOD(MID(C2,17,1),2)=1,VLOOKUP(E2,Sheet3!$A$1:$C$7,3,TRUE),VLOOKUP(E2,Sheet3!$A$8:$C$14,3,TRUE)))</f>
        <v>#VALUE!</v>
      </c>
      <c r="K2" s="11">
        <f>'附件2'!K2</f>
        <v>0</v>
      </c>
      <c r="L2" s="16" t="e">
        <f>IF(OR(G2="",H2="",I2="",J2="",K2="",),"",G2+H2+I2+J2+K2)</f>
        <v>#N/A</v>
      </c>
      <c r="M2" s="11" t="str">
        <f>IF(ISERROR(L2),"错误",IF(AND(L2='附件2'!L2,'附件2'!E2=E2),"正确","错误"))</f>
        <v>错误</v>
      </c>
    </row>
    <row r="3" spans="1:13" ht="14.25">
      <c r="A3" s="11">
        <f>'附件2'!A3</f>
        <v>2</v>
      </c>
      <c r="B3" s="11">
        <f>'附件2'!B3</f>
        <v>0</v>
      </c>
      <c r="C3" s="11">
        <f>'附件2'!C3</f>
        <v>0</v>
      </c>
      <c r="D3" s="12">
        <f>'附件2'!D3</f>
        <v>0</v>
      </c>
      <c r="E3" s="13">
        <f>IF(D3="","",DATEDIF(D3,Sheet3!$H$4,"Y"))</f>
        <v>120</v>
      </c>
      <c r="F3" s="11">
        <f>'附件2'!F3</f>
        <v>0</v>
      </c>
      <c r="G3" s="11">
        <f>'附件2'!G3</f>
        <v>0</v>
      </c>
      <c r="H3" s="11">
        <f>'附件2'!H3</f>
        <v>0</v>
      </c>
      <c r="I3" s="15" t="e">
        <f>IF(F3="","",VLOOKUP(F3,Sheet3!$E$4:$F$6,2,FALSE))</f>
        <v>#N/A</v>
      </c>
      <c r="J3" s="15" t="e">
        <f>IF(OR(C3="",D3=""),"",IF(MOD(MID(C3,17,1),2)=1,VLOOKUP(E3,Sheet3!$A$1:$C$7,3,TRUE),VLOOKUP(E3,Sheet3!$A$8:$C$14,3,TRUE)))</f>
        <v>#VALUE!</v>
      </c>
      <c r="K3" s="11">
        <f>'附件2'!K3</f>
        <v>0</v>
      </c>
      <c r="L3" s="16" t="e">
        <f aca="true" t="shared" si="0" ref="L3:L21">IF(OR(G3="",H3="",I3="",J3="",K3="",),"",G3+H3+I3+J3+K3)</f>
        <v>#N/A</v>
      </c>
      <c r="M3" s="11" t="str">
        <f>IF(ISERROR(L3),"错误",IF(AND(L3='附件2'!L3,'附件2'!E3=E3),"正确","错误"))</f>
        <v>错误</v>
      </c>
    </row>
    <row r="4" spans="1:13" ht="14.25">
      <c r="A4" s="11">
        <f>'附件2'!A4</f>
        <v>3</v>
      </c>
      <c r="B4" s="11">
        <f>'附件2'!B4</f>
        <v>0</v>
      </c>
      <c r="C4" s="11">
        <f>'附件2'!C4</f>
        <v>0</v>
      </c>
      <c r="D4" s="12">
        <f>'附件2'!D4</f>
        <v>0</v>
      </c>
      <c r="E4" s="13">
        <f>IF(D4="","",DATEDIF(D4,Sheet3!$H$4,"Y"))</f>
        <v>120</v>
      </c>
      <c r="F4" s="11">
        <f>'附件2'!F4</f>
        <v>0</v>
      </c>
      <c r="G4" s="11">
        <f>'附件2'!G4</f>
        <v>0</v>
      </c>
      <c r="H4" s="11">
        <f>'附件2'!H4</f>
        <v>0</v>
      </c>
      <c r="I4" s="15" t="e">
        <f>IF(F4="","",VLOOKUP(F4,Sheet3!$E$4:$F$6,2,FALSE))</f>
        <v>#N/A</v>
      </c>
      <c r="J4" s="15" t="e">
        <f>IF(OR(C4="",D4=""),"",IF(MOD(MID(C4,17,1),2)=1,VLOOKUP(E4,Sheet3!$A$1:$C$7,3,TRUE),VLOOKUP(E4,Sheet3!$A$8:$C$14,3,TRUE)))</f>
        <v>#VALUE!</v>
      </c>
      <c r="K4" s="11">
        <f>'附件2'!K4</f>
        <v>0</v>
      </c>
      <c r="L4" s="16" t="e">
        <f t="shared" si="0"/>
        <v>#N/A</v>
      </c>
      <c r="M4" s="11" t="str">
        <f>IF(ISERROR(L4),"错误",IF(AND(L4='附件2'!L4,'附件2'!E4=E4),"正确","错误"))</f>
        <v>错误</v>
      </c>
    </row>
    <row r="5" spans="1:13" ht="14.25">
      <c r="A5" s="11">
        <f>'附件2'!A5</f>
        <v>4</v>
      </c>
      <c r="B5" s="11">
        <f>'附件2'!B5</f>
        <v>0</v>
      </c>
      <c r="C5" s="11">
        <f>'附件2'!C5</f>
        <v>0</v>
      </c>
      <c r="D5" s="12">
        <f>'附件2'!D5</f>
        <v>0</v>
      </c>
      <c r="E5" s="13">
        <f>IF(D5="","",DATEDIF(D5,Sheet3!$H$4,"Y"))</f>
        <v>120</v>
      </c>
      <c r="F5" s="11">
        <f>'附件2'!F5</f>
        <v>0</v>
      </c>
      <c r="G5" s="11">
        <f>'附件2'!G5</f>
        <v>0</v>
      </c>
      <c r="H5" s="11">
        <f>'附件2'!H5</f>
        <v>0</v>
      </c>
      <c r="I5" s="15" t="e">
        <f>IF(F5="","",VLOOKUP(F5,Sheet3!$E$4:$F$6,2,FALSE))</f>
        <v>#N/A</v>
      </c>
      <c r="J5" s="15" t="e">
        <f>IF(OR(C5="",D5=""),"",IF(MOD(MID(C5,17,1),2)=1,VLOOKUP(E5,Sheet3!$A$1:$C$7,3,TRUE),VLOOKUP(E5,Sheet3!$A$8:$C$14,3,TRUE)))</f>
        <v>#VALUE!</v>
      </c>
      <c r="K5" s="11">
        <f>'附件2'!K5</f>
        <v>0</v>
      </c>
      <c r="L5" s="16" t="e">
        <f t="shared" si="0"/>
        <v>#N/A</v>
      </c>
      <c r="M5" s="11" t="str">
        <f>IF(ISERROR(L5),"错误",IF(AND(L5='附件2'!L5,'附件2'!E5=E5),"正确","错误"))</f>
        <v>错误</v>
      </c>
    </row>
    <row r="6" spans="1:13" ht="14.25">
      <c r="A6" s="11">
        <f>'附件2'!A6</f>
        <v>5</v>
      </c>
      <c r="B6" s="11">
        <f>'附件2'!B6</f>
        <v>0</v>
      </c>
      <c r="C6" s="11">
        <f>'附件2'!C6</f>
        <v>0</v>
      </c>
      <c r="D6" s="12">
        <f>'附件2'!D6</f>
        <v>0</v>
      </c>
      <c r="E6" s="13">
        <f>IF(D6="","",DATEDIF(D6,Sheet3!$H$4,"Y"))</f>
        <v>120</v>
      </c>
      <c r="F6" s="11">
        <f>'附件2'!F6</f>
        <v>0</v>
      </c>
      <c r="G6" s="11">
        <f>'附件2'!G6</f>
        <v>0</v>
      </c>
      <c r="H6" s="11">
        <f>'附件2'!H6</f>
        <v>0</v>
      </c>
      <c r="I6" s="15" t="e">
        <f>IF(F6="","",VLOOKUP(F6,Sheet3!$E$4:$F$6,2,FALSE))</f>
        <v>#N/A</v>
      </c>
      <c r="J6" s="15" t="e">
        <f>IF(OR(C6="",D6=""),"",IF(MOD(MID(C6,17,1),2)=1,VLOOKUP(E6,Sheet3!$A$1:$C$7,3,TRUE),VLOOKUP(E6,Sheet3!$A$8:$C$14,3,TRUE)))</f>
        <v>#VALUE!</v>
      </c>
      <c r="K6" s="11">
        <f>'附件2'!K6</f>
        <v>0</v>
      </c>
      <c r="L6" s="16" t="e">
        <f t="shared" si="0"/>
        <v>#N/A</v>
      </c>
      <c r="M6" s="11" t="str">
        <f>IF(ISERROR(L6),"错误",IF(AND(L6='附件2'!L6,'附件2'!E6=E6),"正确","错误"))</f>
        <v>错误</v>
      </c>
    </row>
    <row r="7" spans="1:13" ht="14.25">
      <c r="A7" s="11">
        <f>'附件2'!A7</f>
        <v>6</v>
      </c>
      <c r="B7" s="11">
        <f>'附件2'!B7</f>
        <v>0</v>
      </c>
      <c r="C7" s="11">
        <f>'附件2'!C7</f>
        <v>0</v>
      </c>
      <c r="D7" s="12">
        <f>'附件2'!D7</f>
        <v>0</v>
      </c>
      <c r="E7" s="13">
        <f>IF(D7="","",DATEDIF(D7,Sheet3!$H$4,"Y"))</f>
        <v>120</v>
      </c>
      <c r="F7" s="11">
        <f>'附件2'!F7</f>
        <v>0</v>
      </c>
      <c r="G7" s="11">
        <f>'附件2'!G7</f>
        <v>0</v>
      </c>
      <c r="H7" s="11">
        <f>'附件2'!H7</f>
        <v>0</v>
      </c>
      <c r="I7" s="15" t="e">
        <f>IF(F7="","",VLOOKUP(F7,Sheet3!$E$4:$F$6,2,FALSE))</f>
        <v>#N/A</v>
      </c>
      <c r="J7" s="15" t="e">
        <f>IF(OR(C7="",D7=""),"",IF(MOD(MID(C7,17,1),2)=1,VLOOKUP(E7,Sheet3!$A$1:$C$7,3,TRUE),VLOOKUP(E7,Sheet3!$A$8:$C$14,3,TRUE)))</f>
        <v>#VALUE!</v>
      </c>
      <c r="K7" s="11">
        <f>'附件2'!K7</f>
        <v>0</v>
      </c>
      <c r="L7" s="16" t="e">
        <f t="shared" si="0"/>
        <v>#N/A</v>
      </c>
      <c r="M7" s="11" t="str">
        <f>IF(ISERROR(L7),"错误",IF(AND(L7='附件2'!L7,'附件2'!E7=E7),"正确","错误"))</f>
        <v>错误</v>
      </c>
    </row>
    <row r="8" spans="1:13" ht="14.25">
      <c r="A8" s="11">
        <f>'附件2'!A8</f>
        <v>7</v>
      </c>
      <c r="B8" s="11">
        <f>'附件2'!B8</f>
        <v>0</v>
      </c>
      <c r="C8" s="11">
        <f>'附件2'!C8</f>
        <v>0</v>
      </c>
      <c r="D8" s="12">
        <f>'附件2'!D8</f>
        <v>0</v>
      </c>
      <c r="E8" s="13">
        <f>IF(D8="","",DATEDIF(D8,Sheet3!$H$4,"Y"))</f>
        <v>120</v>
      </c>
      <c r="F8" s="11">
        <f>'附件2'!F8</f>
        <v>0</v>
      </c>
      <c r="G8" s="11">
        <f>'附件2'!G8</f>
        <v>0</v>
      </c>
      <c r="H8" s="11">
        <f>'附件2'!H8</f>
        <v>0</v>
      </c>
      <c r="I8" s="15" t="e">
        <f>IF(F8="","",VLOOKUP(F8,Sheet3!$E$4:$F$6,2,FALSE))</f>
        <v>#N/A</v>
      </c>
      <c r="J8" s="15" t="e">
        <f>IF(OR(C8="",D8=""),"",IF(MOD(MID(C8,17,1),2)=1,VLOOKUP(E8,Sheet3!$A$1:$C$7,3,TRUE),VLOOKUP(E8,Sheet3!$A$8:$C$14,3,TRUE)))</f>
        <v>#VALUE!</v>
      </c>
      <c r="K8" s="11">
        <f>'附件2'!K8</f>
        <v>0</v>
      </c>
      <c r="L8" s="16" t="e">
        <f t="shared" si="0"/>
        <v>#N/A</v>
      </c>
      <c r="M8" s="11" t="str">
        <f>IF(ISERROR(L8),"错误",IF(AND(L8='附件2'!L8,'附件2'!E8=E8),"正确","错误"))</f>
        <v>错误</v>
      </c>
    </row>
    <row r="9" spans="1:13" ht="14.25">
      <c r="A9" s="11">
        <f>'附件2'!A9</f>
        <v>8</v>
      </c>
      <c r="B9" s="11">
        <f>'附件2'!B9</f>
        <v>0</v>
      </c>
      <c r="C9" s="11">
        <f>'附件2'!C9</f>
        <v>0</v>
      </c>
      <c r="D9" s="12">
        <f>'附件2'!D9</f>
        <v>0</v>
      </c>
      <c r="E9" s="13">
        <f>IF(D9="","",DATEDIF(D9,Sheet3!$H$4,"Y"))</f>
        <v>120</v>
      </c>
      <c r="F9" s="11">
        <f>'附件2'!F9</f>
        <v>0</v>
      </c>
      <c r="G9" s="11">
        <f>'附件2'!G9</f>
        <v>0</v>
      </c>
      <c r="H9" s="11">
        <f>'附件2'!H9</f>
        <v>0</v>
      </c>
      <c r="I9" s="15" t="e">
        <f>IF(F9="","",VLOOKUP(F9,Sheet3!$E$4:$F$6,2,FALSE))</f>
        <v>#N/A</v>
      </c>
      <c r="J9" s="15" t="e">
        <f>IF(OR(C9="",D9=""),"",IF(MOD(MID(C9,17,1),2)=1,VLOOKUP(E9,Sheet3!$A$1:$C$7,3,TRUE),VLOOKUP(E9,Sheet3!$A$8:$C$14,3,TRUE)))</f>
        <v>#VALUE!</v>
      </c>
      <c r="K9" s="11">
        <f>'附件2'!K9</f>
        <v>0</v>
      </c>
      <c r="L9" s="16" t="e">
        <f t="shared" si="0"/>
        <v>#N/A</v>
      </c>
      <c r="M9" s="11" t="str">
        <f>IF(ISERROR(L9),"错误",IF(AND(L9='附件2'!L9,'附件2'!E9=E9),"正确","错误"))</f>
        <v>错误</v>
      </c>
    </row>
    <row r="10" spans="1:13" ht="14.25">
      <c r="A10" s="11">
        <f>'附件2'!A10</f>
        <v>9</v>
      </c>
      <c r="B10" s="11">
        <f>'附件2'!B10</f>
        <v>0</v>
      </c>
      <c r="C10" s="11">
        <f>'附件2'!C10</f>
        <v>0</v>
      </c>
      <c r="D10" s="12">
        <f>'附件2'!D10</f>
        <v>0</v>
      </c>
      <c r="E10" s="13">
        <f>IF(D10="","",DATEDIF(D10,Sheet3!$H$4,"Y"))</f>
        <v>120</v>
      </c>
      <c r="F10" s="11">
        <f>'附件2'!F10</f>
        <v>0</v>
      </c>
      <c r="G10" s="11">
        <f>'附件2'!G10</f>
        <v>0</v>
      </c>
      <c r="H10" s="11">
        <f>'附件2'!H10</f>
        <v>0</v>
      </c>
      <c r="I10" s="15" t="e">
        <f>IF(F10="","",VLOOKUP(F10,Sheet3!$E$4:$F$6,2,FALSE))</f>
        <v>#N/A</v>
      </c>
      <c r="J10" s="15" t="e">
        <f>IF(OR(C10="",D10=""),"",IF(MOD(MID(C10,17,1),2)=1,VLOOKUP(E10,Sheet3!$A$1:$C$7,3,TRUE),VLOOKUP(E10,Sheet3!$A$8:$C$14,3,TRUE)))</f>
        <v>#VALUE!</v>
      </c>
      <c r="K10" s="11">
        <f>'附件2'!K10</f>
        <v>0</v>
      </c>
      <c r="L10" s="16" t="e">
        <f t="shared" si="0"/>
        <v>#N/A</v>
      </c>
      <c r="M10" s="11" t="str">
        <f>IF(ISERROR(L10),"错误",IF(AND(L10='附件2'!L10,'附件2'!E10=E10),"正确","错误"))</f>
        <v>错误</v>
      </c>
    </row>
    <row r="11" spans="1:13" ht="14.25">
      <c r="A11" s="11">
        <f>'附件2'!A11</f>
        <v>10</v>
      </c>
      <c r="B11" s="11">
        <f>'附件2'!B11</f>
        <v>0</v>
      </c>
      <c r="C11" s="11">
        <f>'附件2'!C11</f>
        <v>0</v>
      </c>
      <c r="D11" s="12">
        <f>'附件2'!D11</f>
        <v>0</v>
      </c>
      <c r="E11" s="13">
        <f>IF(D11="","",DATEDIF(D11,Sheet3!$H$4,"Y"))</f>
        <v>120</v>
      </c>
      <c r="F11" s="11">
        <f>'附件2'!F11</f>
        <v>0</v>
      </c>
      <c r="G11" s="11">
        <f>'附件2'!G11</f>
        <v>0</v>
      </c>
      <c r="H11" s="11">
        <f>'附件2'!H11</f>
        <v>0</v>
      </c>
      <c r="I11" s="15" t="e">
        <f>IF(F11="","",VLOOKUP(F11,Sheet3!$E$4:$F$6,2,FALSE))</f>
        <v>#N/A</v>
      </c>
      <c r="J11" s="15" t="e">
        <f>IF(OR(C11="",D11=""),"",IF(MOD(MID(C11,17,1),2)=1,VLOOKUP(E11,Sheet3!$A$1:$C$7,3,TRUE),VLOOKUP(E11,Sheet3!$A$8:$C$14,3,TRUE)))</f>
        <v>#VALUE!</v>
      </c>
      <c r="K11" s="11">
        <f>'附件2'!K11</f>
        <v>0</v>
      </c>
      <c r="L11" s="16" t="e">
        <f t="shared" si="0"/>
        <v>#N/A</v>
      </c>
      <c r="M11" s="11" t="str">
        <f>IF(ISERROR(L11),"错误",IF(AND(L11='附件2'!L11,'附件2'!E11=E11),"正确","错误"))</f>
        <v>错误</v>
      </c>
    </row>
    <row r="12" spans="1:13" ht="14.25">
      <c r="A12" s="11">
        <f>'附件2'!A12</f>
        <v>11</v>
      </c>
      <c r="B12" s="11">
        <f>'附件2'!B12</f>
        <v>0</v>
      </c>
      <c r="C12" s="11">
        <f>'附件2'!C12</f>
        <v>0</v>
      </c>
      <c r="D12" s="12">
        <f>'附件2'!D12</f>
        <v>0</v>
      </c>
      <c r="E12" s="13">
        <f>IF(D12="","",DATEDIF(D12,Sheet3!$H$4,"Y"))</f>
        <v>120</v>
      </c>
      <c r="F12" s="11">
        <f>'附件2'!F12</f>
        <v>0</v>
      </c>
      <c r="G12" s="11">
        <f>'附件2'!G12</f>
        <v>0</v>
      </c>
      <c r="H12" s="11">
        <f>'附件2'!H12</f>
        <v>0</v>
      </c>
      <c r="I12" s="15" t="e">
        <f>IF(F12="","",VLOOKUP(F12,Sheet3!$E$4:$F$6,2,FALSE))</f>
        <v>#N/A</v>
      </c>
      <c r="J12" s="15" t="e">
        <f>IF(OR(C12="",D12=""),"",IF(MOD(MID(C12,17,1),2)=1,VLOOKUP(E12,Sheet3!$A$1:$C$7,3,TRUE),VLOOKUP(E12,Sheet3!$A$8:$C$14,3,TRUE)))</f>
        <v>#VALUE!</v>
      </c>
      <c r="K12" s="11">
        <f>'附件2'!K12</f>
        <v>0</v>
      </c>
      <c r="L12" s="16" t="e">
        <f t="shared" si="0"/>
        <v>#N/A</v>
      </c>
      <c r="M12" s="11" t="str">
        <f>IF(ISERROR(L12),"错误",IF(AND(L12='附件2'!L12,'附件2'!E12=E12),"正确","错误"))</f>
        <v>错误</v>
      </c>
    </row>
    <row r="13" spans="1:13" ht="14.25">
      <c r="A13" s="11">
        <f>'附件2'!A13</f>
        <v>12</v>
      </c>
      <c r="B13" s="11">
        <f>'附件2'!B13</f>
        <v>0</v>
      </c>
      <c r="C13" s="11">
        <f>'附件2'!C13</f>
        <v>0</v>
      </c>
      <c r="D13" s="12">
        <f>'附件2'!D13</f>
        <v>0</v>
      </c>
      <c r="E13" s="13">
        <f>IF(D13="","",DATEDIF(D13,Sheet3!$H$4,"Y"))</f>
        <v>120</v>
      </c>
      <c r="F13" s="11">
        <f>'附件2'!F13</f>
        <v>0</v>
      </c>
      <c r="G13" s="11">
        <f>'附件2'!G13</f>
        <v>0</v>
      </c>
      <c r="H13" s="11">
        <f>'附件2'!H13</f>
        <v>0</v>
      </c>
      <c r="I13" s="15" t="e">
        <f>IF(F13="","",VLOOKUP(F13,Sheet3!$E$4:$F$6,2,FALSE))</f>
        <v>#N/A</v>
      </c>
      <c r="J13" s="15" t="e">
        <f>IF(OR(C13="",D13=""),"",IF(MOD(MID(C13,17,1),2)=1,VLOOKUP(E13,Sheet3!$A$1:$C$7,3,TRUE),VLOOKUP(E13,Sheet3!$A$8:$C$14,3,TRUE)))</f>
        <v>#VALUE!</v>
      </c>
      <c r="K13" s="11">
        <f>'附件2'!K13</f>
        <v>0</v>
      </c>
      <c r="L13" s="16" t="e">
        <f t="shared" si="0"/>
        <v>#N/A</v>
      </c>
      <c r="M13" s="11" t="str">
        <f>IF(ISERROR(L13),"错误",IF(AND(L13='附件2'!L13,'附件2'!E13=E13),"正确","错误"))</f>
        <v>错误</v>
      </c>
    </row>
    <row r="14" spans="1:13" ht="14.25">
      <c r="A14" s="11">
        <f>'附件2'!A14</f>
        <v>13</v>
      </c>
      <c r="B14" s="11">
        <f>'附件2'!B14</f>
        <v>0</v>
      </c>
      <c r="C14" s="11">
        <f>'附件2'!C14</f>
        <v>0</v>
      </c>
      <c r="D14" s="12">
        <f>'附件2'!D14</f>
        <v>0</v>
      </c>
      <c r="E14" s="13">
        <f>IF(D14="","",DATEDIF(D14,Sheet3!$H$4,"Y"))</f>
        <v>120</v>
      </c>
      <c r="F14" s="11">
        <f>'附件2'!F14</f>
        <v>0</v>
      </c>
      <c r="G14" s="11">
        <f>'附件2'!G14</f>
        <v>0</v>
      </c>
      <c r="H14" s="11">
        <f>'附件2'!H14</f>
        <v>0</v>
      </c>
      <c r="I14" s="15" t="e">
        <f>IF(F14="","",VLOOKUP(F14,Sheet3!$E$4:$F$6,2,FALSE))</f>
        <v>#N/A</v>
      </c>
      <c r="J14" s="15" t="e">
        <f>IF(OR(C14="",D14=""),"",IF(MOD(MID(C14,17,1),2)=1,VLOOKUP(E14,Sheet3!$A$1:$C$7,3,TRUE),VLOOKUP(E14,Sheet3!$A$8:$C$14,3,TRUE)))</f>
        <v>#VALUE!</v>
      </c>
      <c r="K14" s="11">
        <f>'附件2'!K14</f>
        <v>0</v>
      </c>
      <c r="L14" s="16" t="e">
        <f t="shared" si="0"/>
        <v>#N/A</v>
      </c>
      <c r="M14" s="11" t="str">
        <f>IF(ISERROR(L14),"错误",IF(AND(L14='附件2'!L14,'附件2'!E14=E14),"正确","错误"))</f>
        <v>错误</v>
      </c>
    </row>
    <row r="15" spans="1:13" ht="14.25">
      <c r="A15" s="11">
        <f>'附件2'!A15</f>
        <v>14</v>
      </c>
      <c r="B15" s="11">
        <f>'附件2'!B15</f>
        <v>0</v>
      </c>
      <c r="C15" s="11">
        <f>'附件2'!C15</f>
        <v>0</v>
      </c>
      <c r="D15" s="12">
        <f>'附件2'!D15</f>
        <v>0</v>
      </c>
      <c r="E15" s="13">
        <f>IF(D15="","",DATEDIF(D15,Sheet3!$H$4,"Y"))</f>
        <v>120</v>
      </c>
      <c r="F15" s="11">
        <f>'附件2'!F15</f>
        <v>0</v>
      </c>
      <c r="G15" s="11">
        <f>'附件2'!G15</f>
        <v>0</v>
      </c>
      <c r="H15" s="11">
        <f>'附件2'!H15</f>
        <v>0</v>
      </c>
      <c r="I15" s="15" t="e">
        <f>IF(F15="","",VLOOKUP(F15,Sheet3!$E$4:$F$6,2,FALSE))</f>
        <v>#N/A</v>
      </c>
      <c r="J15" s="15" t="e">
        <f>IF(OR(C15="",D15=""),"",IF(MOD(MID(C15,17,1),2)=1,VLOOKUP(E15,Sheet3!$A$1:$C$7,3,TRUE),VLOOKUP(E15,Sheet3!$A$8:$C$14,3,TRUE)))</f>
        <v>#VALUE!</v>
      </c>
      <c r="K15" s="11">
        <f>'附件2'!K15</f>
        <v>0</v>
      </c>
      <c r="L15" s="16" t="e">
        <f t="shared" si="0"/>
        <v>#N/A</v>
      </c>
      <c r="M15" s="11" t="str">
        <f>IF(ISERROR(L15),"错误",IF(AND(L15='附件2'!L15,'附件2'!E15=E15),"正确","错误"))</f>
        <v>错误</v>
      </c>
    </row>
    <row r="16" spans="1:13" ht="14.25">
      <c r="A16" s="11">
        <f>'附件2'!A16</f>
        <v>15</v>
      </c>
      <c r="B16" s="11">
        <f>'附件2'!B16</f>
        <v>0</v>
      </c>
      <c r="C16" s="11">
        <f>'附件2'!C16</f>
        <v>0</v>
      </c>
      <c r="D16" s="12">
        <f>'附件2'!D16</f>
        <v>0</v>
      </c>
      <c r="E16" s="13">
        <f>IF(D16="","",DATEDIF(D16,Sheet3!$H$4,"Y"))</f>
        <v>120</v>
      </c>
      <c r="F16" s="11">
        <f>'附件2'!F16</f>
        <v>0</v>
      </c>
      <c r="G16" s="11">
        <f>'附件2'!G16</f>
        <v>0</v>
      </c>
      <c r="H16" s="11">
        <f>'附件2'!H16</f>
        <v>0</v>
      </c>
      <c r="I16" s="15" t="e">
        <f>IF(F16="","",VLOOKUP(F16,Sheet3!$E$4:$F$6,2,FALSE))</f>
        <v>#N/A</v>
      </c>
      <c r="J16" s="15" t="e">
        <f>IF(OR(C16="",D16=""),"",IF(MOD(MID(C16,17,1),2)=1,VLOOKUP(E16,Sheet3!$A$1:$C$7,3,TRUE),VLOOKUP(E16,Sheet3!$A$8:$C$14,3,TRUE)))</f>
        <v>#VALUE!</v>
      </c>
      <c r="K16" s="11">
        <f>'附件2'!K16</f>
        <v>0</v>
      </c>
      <c r="L16" s="16" t="e">
        <f t="shared" si="0"/>
        <v>#N/A</v>
      </c>
      <c r="M16" s="11" t="str">
        <f>IF(ISERROR(L16),"错误",IF(AND(L16='附件2'!L16,'附件2'!E16=E16),"正确","错误"))</f>
        <v>错误</v>
      </c>
    </row>
    <row r="17" spans="1:13" ht="14.25">
      <c r="A17" s="11">
        <f>'附件2'!A17</f>
        <v>16</v>
      </c>
      <c r="B17" s="11">
        <f>'附件2'!B17</f>
        <v>0</v>
      </c>
      <c r="C17" s="11">
        <f>'附件2'!C17</f>
        <v>0</v>
      </c>
      <c r="D17" s="12">
        <f>'附件2'!D17</f>
        <v>0</v>
      </c>
      <c r="E17" s="13">
        <f>IF(D17="","",DATEDIF(D17,Sheet3!$H$4,"Y"))</f>
        <v>120</v>
      </c>
      <c r="F17" s="11">
        <f>'附件2'!F17</f>
        <v>0</v>
      </c>
      <c r="G17" s="11">
        <f>'附件2'!G17</f>
        <v>0</v>
      </c>
      <c r="H17" s="11">
        <f>'附件2'!H17</f>
        <v>0</v>
      </c>
      <c r="I17" s="15" t="e">
        <f>IF(F17="","",VLOOKUP(F17,Sheet3!$E$4:$F$6,2,FALSE))</f>
        <v>#N/A</v>
      </c>
      <c r="J17" s="15" t="e">
        <f>IF(OR(C17="",D17=""),"",IF(MOD(MID(C17,17,1),2)=1,VLOOKUP(E17,Sheet3!$A$1:$C$7,3,TRUE),VLOOKUP(E17,Sheet3!$A$8:$C$14,3,TRUE)))</f>
        <v>#VALUE!</v>
      </c>
      <c r="K17" s="11">
        <f>'附件2'!K17</f>
        <v>0</v>
      </c>
      <c r="L17" s="16" t="e">
        <f t="shared" si="0"/>
        <v>#N/A</v>
      </c>
      <c r="M17" s="11" t="str">
        <f>IF(ISERROR(L17),"错误",IF(AND(L17='附件2'!L17,'附件2'!E17=E17),"正确","错误"))</f>
        <v>错误</v>
      </c>
    </row>
    <row r="18" spans="1:13" ht="14.25">
      <c r="A18" s="11">
        <f>'附件2'!A18</f>
        <v>17</v>
      </c>
      <c r="B18" s="11">
        <f>'附件2'!B18</f>
        <v>0</v>
      </c>
      <c r="C18" s="11">
        <f>'附件2'!C18</f>
        <v>0</v>
      </c>
      <c r="D18" s="12">
        <f>'附件2'!D18</f>
        <v>0</v>
      </c>
      <c r="E18" s="13">
        <f>IF(D18="","",DATEDIF(D18,Sheet3!$H$4,"Y"))</f>
        <v>120</v>
      </c>
      <c r="F18" s="11">
        <f>'附件2'!F18</f>
        <v>0</v>
      </c>
      <c r="G18" s="11">
        <f>'附件2'!G18</f>
        <v>0</v>
      </c>
      <c r="H18" s="11">
        <f>'附件2'!H18</f>
        <v>0</v>
      </c>
      <c r="I18" s="15" t="e">
        <f>IF(F18="","",VLOOKUP(F18,Sheet3!$E$4:$F$6,2,FALSE))</f>
        <v>#N/A</v>
      </c>
      <c r="J18" s="15" t="e">
        <f>IF(OR(C18="",D18=""),"",IF(MOD(MID(C18,17,1),2)=1,VLOOKUP(E18,Sheet3!$A$1:$C$7,3,TRUE),VLOOKUP(E18,Sheet3!$A$8:$C$14,3,TRUE)))</f>
        <v>#VALUE!</v>
      </c>
      <c r="K18" s="11">
        <f>'附件2'!K18</f>
        <v>0</v>
      </c>
      <c r="L18" s="16" t="e">
        <f t="shared" si="0"/>
        <v>#N/A</v>
      </c>
      <c r="M18" s="11" t="str">
        <f>IF(ISERROR(L18),"错误",IF(AND(L18='附件2'!L18,'附件2'!E18=E18),"正确","错误"))</f>
        <v>错误</v>
      </c>
    </row>
    <row r="19" spans="1:13" ht="14.25">
      <c r="A19" s="11">
        <f>'附件2'!A19</f>
        <v>18</v>
      </c>
      <c r="B19" s="11">
        <f>'附件2'!B19</f>
        <v>0</v>
      </c>
      <c r="C19" s="11">
        <f>'附件2'!C19</f>
        <v>0</v>
      </c>
      <c r="D19" s="12">
        <f>'附件2'!D19</f>
        <v>0</v>
      </c>
      <c r="E19" s="13">
        <f>IF(D19="","",DATEDIF(D19,Sheet3!$H$4,"Y"))</f>
        <v>120</v>
      </c>
      <c r="F19" s="11">
        <f>'附件2'!F19</f>
        <v>0</v>
      </c>
      <c r="G19" s="11">
        <f>'附件2'!G19</f>
        <v>0</v>
      </c>
      <c r="H19" s="11">
        <f>'附件2'!H19</f>
        <v>0</v>
      </c>
      <c r="I19" s="15" t="e">
        <f>IF(F19="","",VLOOKUP(F19,Sheet3!$E$4:$F$6,2,FALSE))</f>
        <v>#N/A</v>
      </c>
      <c r="J19" s="15" t="e">
        <f>IF(OR(C19="",D19=""),"",IF(MOD(MID(C19,17,1),2)=1,VLOOKUP(E19,Sheet3!$A$1:$C$7,3,TRUE),VLOOKUP(E19,Sheet3!$A$8:$C$14,3,TRUE)))</f>
        <v>#VALUE!</v>
      </c>
      <c r="K19" s="11">
        <f>'附件2'!K19</f>
        <v>0</v>
      </c>
      <c r="L19" s="16" t="e">
        <f t="shared" si="0"/>
        <v>#N/A</v>
      </c>
      <c r="M19" s="11" t="str">
        <f>IF(ISERROR(L19),"错误",IF(AND(L19='附件2'!L19,'附件2'!E19=E19),"正确","错误"))</f>
        <v>错误</v>
      </c>
    </row>
    <row r="20" spans="1:13" ht="14.25">
      <c r="A20" s="11">
        <f>'附件2'!A20</f>
        <v>19</v>
      </c>
      <c r="B20" s="11">
        <f>'附件2'!B20</f>
        <v>0</v>
      </c>
      <c r="C20" s="11">
        <f>'附件2'!C20</f>
        <v>0</v>
      </c>
      <c r="D20" s="12">
        <f>'附件2'!D20</f>
        <v>0</v>
      </c>
      <c r="E20" s="13">
        <f>IF(D20="","",DATEDIF(D20,Sheet3!$H$4,"Y"))</f>
        <v>120</v>
      </c>
      <c r="F20" s="11">
        <f>'附件2'!F20</f>
        <v>0</v>
      </c>
      <c r="G20" s="11">
        <f>'附件2'!G20</f>
        <v>0</v>
      </c>
      <c r="H20" s="11">
        <f>'附件2'!H20</f>
        <v>0</v>
      </c>
      <c r="I20" s="15" t="e">
        <f>IF(F20="","",VLOOKUP(F20,Sheet3!$E$4:$F$6,2,FALSE))</f>
        <v>#N/A</v>
      </c>
      <c r="J20" s="15" t="e">
        <f>IF(OR(C20="",D20=""),"",IF(MOD(MID(C20,17,1),2)=1,VLOOKUP(E20,Sheet3!$A$1:$C$7,3,TRUE),VLOOKUP(E20,Sheet3!$A$8:$C$14,3,TRUE)))</f>
        <v>#VALUE!</v>
      </c>
      <c r="K20" s="11">
        <f>'附件2'!K20</f>
        <v>0</v>
      </c>
      <c r="L20" s="16" t="e">
        <f t="shared" si="0"/>
        <v>#N/A</v>
      </c>
      <c r="M20" s="11" t="str">
        <f>IF(ISERROR(L20),"错误",IF(AND(L20='附件2'!L20,'附件2'!E20=E20),"正确","错误"))</f>
        <v>错误</v>
      </c>
    </row>
    <row r="21" spans="1:13" ht="14.25">
      <c r="A21" s="11">
        <f>'附件2'!A21</f>
        <v>20</v>
      </c>
      <c r="B21" s="11">
        <f>'附件2'!B21</f>
        <v>0</v>
      </c>
      <c r="C21" s="11">
        <f>'附件2'!C21</f>
        <v>0</v>
      </c>
      <c r="D21" s="12">
        <f>'附件2'!D21</f>
        <v>0</v>
      </c>
      <c r="E21" s="13">
        <f>IF(D21="","",DATEDIF(D21,Sheet3!$H$4,"Y"))</f>
        <v>120</v>
      </c>
      <c r="F21" s="11">
        <f>'附件2'!F21</f>
        <v>0</v>
      </c>
      <c r="G21" s="11">
        <f>'附件2'!G21</f>
        <v>0</v>
      </c>
      <c r="H21" s="11">
        <f>'附件2'!H21</f>
        <v>0</v>
      </c>
      <c r="I21" s="15" t="e">
        <f>IF(F21="","",VLOOKUP(F21,Sheet3!$E$4:$F$6,2,FALSE))</f>
        <v>#N/A</v>
      </c>
      <c r="J21" s="15" t="e">
        <f>IF(OR(C21="",D21=""),"",IF(MOD(MID(C21,17,1),2)=1,VLOOKUP(E21,Sheet3!$A$1:$C$7,3,TRUE),VLOOKUP(E21,Sheet3!$A$8:$C$14,3,TRUE)))</f>
        <v>#VALUE!</v>
      </c>
      <c r="K21" s="11">
        <f>'附件2'!K21</f>
        <v>0</v>
      </c>
      <c r="L21" s="16" t="e">
        <f t="shared" si="0"/>
        <v>#N/A</v>
      </c>
      <c r="M21" s="11" t="str">
        <f>IF(ISERROR(L21),"错误",IF(AND(L21='附件2'!L21,'附件2'!E21=E21),"正确","错误"))</f>
        <v>错误</v>
      </c>
    </row>
  </sheetData>
  <sheetProtection selectLockedCells="1" selectUnlockedCells="1"/>
  <conditionalFormatting sqref="M2:M21">
    <cfRule type="cellIs" priority="1" dxfId="0" operator="notEqual" stopIfTrue="1">
      <formula>"正确"</formula>
    </cfRule>
  </conditionalFormatting>
  <dataValidations count="2">
    <dataValidation type="list" allowBlank="1" showInputMessage="1" showErrorMessage="1" sqref="F2:F21 G2:G21 H2:H21">
      <formula1>Sheet3!$E$4:$E$6</formula1>
    </dataValidation>
    <dataValidation type="decimal" allowBlank="1" showInputMessage="1" showErrorMessage="1" errorTitle="得分标准输入错误：" error="得分必须为0-15之间的有效数字。" sqref="K2:K21">
      <formula1>0</formula1>
      <formula2>15</formula2>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61"/>
  <sheetViews>
    <sheetView zoomScaleSheetLayoutView="100" workbookViewId="0" topLeftCell="A1">
      <selection activeCell="M36" sqref="M36"/>
    </sheetView>
  </sheetViews>
  <sheetFormatPr defaultColWidth="9.00390625" defaultRowHeight="15"/>
  <cols>
    <col min="1" max="1" width="10.421875" style="0" customWidth="1"/>
    <col min="2" max="2" width="35.140625" style="0" customWidth="1"/>
    <col min="3" max="3" width="10.7109375" style="0" customWidth="1"/>
    <col min="5" max="5" width="21.00390625" style="0" customWidth="1"/>
    <col min="7" max="7" width="21.28125" style="0" customWidth="1"/>
    <col min="8" max="8" width="15.57421875" style="0" bestFit="1" customWidth="1"/>
  </cols>
  <sheetData>
    <row r="1" spans="1:3" ht="14.25">
      <c r="A1">
        <v>0</v>
      </c>
      <c r="B1" s="1" t="s">
        <v>38</v>
      </c>
      <c r="C1" s="2">
        <v>4</v>
      </c>
    </row>
    <row r="2" spans="1:3" ht="14.25">
      <c r="A2">
        <v>10</v>
      </c>
      <c r="B2" s="1" t="s">
        <v>37</v>
      </c>
      <c r="C2" s="2">
        <v>8</v>
      </c>
    </row>
    <row r="3" spans="1:3" ht="14.25">
      <c r="A3">
        <v>15</v>
      </c>
      <c r="B3" s="1" t="s">
        <v>36</v>
      </c>
      <c r="C3" s="2">
        <v>12</v>
      </c>
    </row>
    <row r="4" spans="1:14" ht="21">
      <c r="A4">
        <v>20</v>
      </c>
      <c r="B4" s="1" t="s">
        <v>35</v>
      </c>
      <c r="C4" s="2">
        <v>16</v>
      </c>
      <c r="E4" s="1" t="s">
        <v>28</v>
      </c>
      <c r="F4" s="2">
        <v>5</v>
      </c>
      <c r="G4" t="s">
        <v>64</v>
      </c>
      <c r="H4" s="3">
        <v>44196</v>
      </c>
      <c r="M4" s="4" t="s">
        <v>15</v>
      </c>
      <c r="N4" s="2">
        <v>25</v>
      </c>
    </row>
    <row r="5" spans="1:14" ht="21">
      <c r="A5">
        <v>25</v>
      </c>
      <c r="B5" s="1" t="s">
        <v>34</v>
      </c>
      <c r="C5" s="2">
        <v>20</v>
      </c>
      <c r="E5" s="1" t="s">
        <v>65</v>
      </c>
      <c r="F5" s="2">
        <v>3</v>
      </c>
      <c r="G5" t="s">
        <v>66</v>
      </c>
      <c r="H5" s="3">
        <v>44196</v>
      </c>
      <c r="M5" s="5"/>
      <c r="N5" s="2">
        <v>18</v>
      </c>
    </row>
    <row r="6" spans="1:14" ht="21">
      <c r="A6">
        <v>30</v>
      </c>
      <c r="B6" s="1" t="s">
        <v>33</v>
      </c>
      <c r="C6" s="2">
        <v>25</v>
      </c>
      <c r="E6" s="1" t="s">
        <v>30</v>
      </c>
      <c r="F6" s="2">
        <v>1</v>
      </c>
      <c r="M6" s="5"/>
      <c r="N6" s="2">
        <v>12</v>
      </c>
    </row>
    <row r="7" spans="1:14" ht="21">
      <c r="A7">
        <v>35</v>
      </c>
      <c r="B7" s="1" t="s">
        <v>32</v>
      </c>
      <c r="C7" s="2">
        <v>30</v>
      </c>
      <c r="M7" s="5"/>
      <c r="N7" s="2">
        <v>6</v>
      </c>
    </row>
    <row r="8" spans="1:14" ht="14.25">
      <c r="A8">
        <v>0</v>
      </c>
      <c r="B8" s="1" t="s">
        <v>38</v>
      </c>
      <c r="C8" s="2">
        <v>4</v>
      </c>
      <c r="M8" s="5"/>
      <c r="N8" s="2">
        <v>0</v>
      </c>
    </row>
    <row r="9" spans="1:14" ht="14.25">
      <c r="A9">
        <v>10</v>
      </c>
      <c r="B9" s="1" t="s">
        <v>37</v>
      </c>
      <c r="C9" s="2">
        <v>8</v>
      </c>
      <c r="M9" s="4" t="s">
        <v>21</v>
      </c>
      <c r="N9" s="2">
        <v>25</v>
      </c>
    </row>
    <row r="10" spans="1:14" ht="14.25">
      <c r="A10">
        <v>15</v>
      </c>
      <c r="B10" s="1" t="s">
        <v>36</v>
      </c>
      <c r="C10" s="2">
        <v>12</v>
      </c>
      <c r="M10" s="5"/>
      <c r="N10" s="2">
        <v>18</v>
      </c>
    </row>
    <row r="11" spans="1:14" ht="21">
      <c r="A11">
        <v>18</v>
      </c>
      <c r="B11" s="1" t="s">
        <v>35</v>
      </c>
      <c r="C11" s="2">
        <v>16</v>
      </c>
      <c r="M11" s="5"/>
      <c r="N11" s="2">
        <v>12</v>
      </c>
    </row>
    <row r="12" spans="1:14" ht="15">
      <c r="A12">
        <v>23</v>
      </c>
      <c r="B12" s="1" t="s">
        <v>34</v>
      </c>
      <c r="C12" s="2">
        <v>20</v>
      </c>
      <c r="M12" s="5"/>
      <c r="N12" s="2">
        <v>6</v>
      </c>
    </row>
    <row r="13" spans="1:14" ht="15">
      <c r="A13">
        <v>28</v>
      </c>
      <c r="B13" s="1" t="s">
        <v>33</v>
      </c>
      <c r="C13" s="2">
        <v>25</v>
      </c>
      <c r="M13" s="5"/>
      <c r="N13" s="2">
        <v>0</v>
      </c>
    </row>
    <row r="14" spans="1:14" ht="15">
      <c r="A14">
        <v>30</v>
      </c>
      <c r="B14" s="1" t="s">
        <v>32</v>
      </c>
      <c r="C14" s="2">
        <v>30</v>
      </c>
      <c r="M14" s="4" t="s">
        <v>27</v>
      </c>
      <c r="N14" s="2">
        <v>5</v>
      </c>
    </row>
    <row r="15" spans="13:14" ht="15">
      <c r="M15" s="6"/>
      <c r="N15" s="2">
        <v>3</v>
      </c>
    </row>
    <row r="16" spans="13:14" ht="15">
      <c r="M16" s="6"/>
      <c r="N16" s="2">
        <v>1</v>
      </c>
    </row>
    <row r="17" spans="1:14" ht="15">
      <c r="A17" t="s">
        <v>67</v>
      </c>
      <c r="M17" s="4" t="s">
        <v>31</v>
      </c>
      <c r="N17" s="2">
        <v>30</v>
      </c>
    </row>
    <row r="18" spans="1:14" ht="15">
      <c r="A18">
        <v>7</v>
      </c>
      <c r="M18" s="6"/>
      <c r="N18" s="2">
        <v>25</v>
      </c>
    </row>
    <row r="19" spans="1:14" ht="15">
      <c r="A19">
        <v>9</v>
      </c>
      <c r="M19" s="6"/>
      <c r="N19" s="2">
        <v>20</v>
      </c>
    </row>
    <row r="20" spans="1:14" ht="15">
      <c r="A20">
        <v>10</v>
      </c>
      <c r="M20" s="6"/>
      <c r="N20" s="2">
        <v>16</v>
      </c>
    </row>
    <row r="21" spans="1:14" ht="15">
      <c r="A21">
        <v>5</v>
      </c>
      <c r="M21" s="6"/>
      <c r="N21" s="2">
        <v>12</v>
      </c>
    </row>
    <row r="22" spans="1:14" ht="15">
      <c r="A22">
        <v>8</v>
      </c>
      <c r="M22" s="6"/>
      <c r="N22" s="2">
        <v>8</v>
      </c>
    </row>
    <row r="23" spans="1:14" ht="15">
      <c r="A23">
        <v>4</v>
      </c>
      <c r="M23" s="7"/>
      <c r="N23" s="2">
        <v>4</v>
      </c>
    </row>
    <row r="24" ht="15">
      <c r="A24">
        <v>2</v>
      </c>
    </row>
    <row r="25" ht="15">
      <c r="A25">
        <v>1</v>
      </c>
    </row>
    <row r="26" ht="14.25">
      <c r="A26">
        <v>6</v>
      </c>
    </row>
    <row r="27" ht="14.25">
      <c r="A27">
        <v>3</v>
      </c>
    </row>
    <row r="28" ht="15">
      <c r="A28">
        <v>7</v>
      </c>
    </row>
    <row r="29" ht="15">
      <c r="A29">
        <v>9</v>
      </c>
    </row>
    <row r="30" ht="15">
      <c r="A30">
        <v>10</v>
      </c>
    </row>
    <row r="31" ht="15">
      <c r="A31">
        <v>5</v>
      </c>
    </row>
    <row r="32" ht="15">
      <c r="A32">
        <v>8</v>
      </c>
    </row>
    <row r="33" ht="15">
      <c r="A33">
        <v>4</v>
      </c>
    </row>
    <row r="34" ht="15">
      <c r="A34">
        <v>2</v>
      </c>
    </row>
    <row r="60" ht="14.25">
      <c r="E60" t="s">
        <v>68</v>
      </c>
    </row>
    <row r="61" ht="14.25">
      <c r="E61" t="s">
        <v>69</v>
      </c>
    </row>
  </sheetData>
  <sheetProtection/>
  <mergeCells count="4">
    <mergeCell ref="M4:M8"/>
    <mergeCell ref="M9:M13"/>
    <mergeCell ref="M14:M16"/>
    <mergeCell ref="M17:M2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MagicJQQ</dc:creator>
  <cp:keywords/>
  <dc:description/>
  <cp:lastModifiedBy>Administrator</cp:lastModifiedBy>
  <dcterms:created xsi:type="dcterms:W3CDTF">2020-06-03T07:03:00Z</dcterms:created>
  <dcterms:modified xsi:type="dcterms:W3CDTF">2020-06-09T11:58:10Z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