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firstSheet="1" activeTab="2"/>
  </bookViews>
  <sheets>
    <sheet name="RTNCKOY" sheetId="1" state="hidden" r:id="rId1"/>
    <sheet name="公示名单 (村干部)" sheetId="2" r:id="rId2"/>
    <sheet name="公示名单村官" sheetId="3" r:id="rId3"/>
  </sheets>
  <definedNames>
    <definedName name="_xlnm.Print_Titles" localSheetId="2">'公示名单村官'!$1:$3</definedName>
    <definedName name="_xlnm.Print_Titles" localSheetId="1">'公示名单 (村干部)'!$1:$3</definedName>
  </definedNames>
  <calcPr fullCalcOnLoad="1"/>
</workbook>
</file>

<file path=xl/sharedStrings.xml><?xml version="1.0" encoding="utf-8"?>
<sst xmlns="http://schemas.openxmlformats.org/spreadsheetml/2006/main" count="201" uniqueCount="113">
  <si>
    <t>甘肃省2019年从优秀村干部中考试录用乡镇机关公务员（庆阳考区）拟录用人员花名表</t>
  </si>
  <si>
    <t>序
号</t>
  </si>
  <si>
    <t>姓 名</t>
  </si>
  <si>
    <t>性别</t>
  </si>
  <si>
    <t>民族</t>
  </si>
  <si>
    <t>出生          年月</t>
  </si>
  <si>
    <t>毕业院校及专业</t>
  </si>
  <si>
    <t>学历</t>
  </si>
  <si>
    <t>现任工作单位          及职务</t>
  </si>
  <si>
    <t>报考职位代码</t>
  </si>
  <si>
    <t>准考证号码</t>
  </si>
  <si>
    <t>笔试成绩</t>
  </si>
  <si>
    <t>面试成绩</t>
  </si>
  <si>
    <t>民主测评成绩</t>
  </si>
  <si>
    <t>考察组评分</t>
  </si>
  <si>
    <t>综合     成绩</t>
  </si>
  <si>
    <t>考察    结果</t>
  </si>
  <si>
    <t>体检结果</t>
  </si>
  <si>
    <t>名次</t>
  </si>
  <si>
    <t>客观       成绩</t>
  </si>
  <si>
    <t>主观      成绩</t>
  </si>
  <si>
    <t>笔试成绩×30%</t>
  </si>
  <si>
    <t>面试        成绩</t>
  </si>
  <si>
    <t>面试成绩×30%</t>
  </si>
  <si>
    <t>测评            成绩</t>
  </si>
  <si>
    <t>测评成绩×25%</t>
  </si>
  <si>
    <t>考察组                评   分</t>
  </si>
  <si>
    <t>考察组评分×15%</t>
  </si>
  <si>
    <t>张铭</t>
  </si>
  <si>
    <t>男</t>
  </si>
  <si>
    <t>汉</t>
  </si>
  <si>
    <t>中国石油大学                    行政管理</t>
  </si>
  <si>
    <t>本科</t>
  </si>
  <si>
    <t>华池县南梁镇高台村    村委会主任</t>
  </si>
  <si>
    <t>042820100104</t>
  </si>
  <si>
    <t>合格</t>
  </si>
  <si>
    <t>何攀峰</t>
  </si>
  <si>
    <t>1986.03</t>
  </si>
  <si>
    <t>陇东学院园艺</t>
  </si>
  <si>
    <t>大专</t>
  </si>
  <si>
    <t>镇原县马渠乡马渠村    村委会主任</t>
  </si>
  <si>
    <t>042820100121</t>
  </si>
  <si>
    <t>沈向荣</t>
  </si>
  <si>
    <t>汉族</t>
  </si>
  <si>
    <t>1982.06</t>
  </si>
  <si>
    <t>国家开放大学（庆阳广播电视大学）行政管理</t>
  </si>
  <si>
    <t>环县合道镇沈家岭村        党支部书记</t>
  </si>
  <si>
    <t>042820100124</t>
  </si>
  <si>
    <t>樊成德</t>
  </si>
  <si>
    <t>1984.03</t>
  </si>
  <si>
    <t>陕西长城中等专业学校法律务实</t>
  </si>
  <si>
    <t>中专</t>
  </si>
  <si>
    <t>环县毛井镇红土咀村           村委会主任</t>
  </si>
  <si>
    <t>042820100106</t>
  </si>
  <si>
    <t>甘肃省2019年从大学生村官中考试录用乡镇机关公务员（庆阳考区）拟录用人员花名表</t>
  </si>
  <si>
    <t>现任工作单位</t>
  </si>
  <si>
    <t>行测          成绩</t>
  </si>
  <si>
    <t>申论      成绩</t>
  </si>
  <si>
    <t>笔试成绩÷2×30%</t>
  </si>
  <si>
    <t>考察组   评分</t>
  </si>
  <si>
    <t>高  扬</t>
  </si>
  <si>
    <t>1994.10</t>
  </si>
  <si>
    <t>中国青年政治学院劳动与社会保障</t>
  </si>
  <si>
    <t>环县毛井镇乔崾岘             村主任助理</t>
  </si>
  <si>
    <t>042820100113</t>
  </si>
  <si>
    <t>路  明</t>
  </si>
  <si>
    <t>1990.10</t>
  </si>
  <si>
    <t>兰州大学自然地理学</t>
  </si>
  <si>
    <t>研究生</t>
  </si>
  <si>
    <t>华池县白马乡马高庄村支部书记助理</t>
  </si>
  <si>
    <t>042820100206</t>
  </si>
  <si>
    <t>赵双选</t>
  </si>
  <si>
    <t>1994.03</t>
  </si>
  <si>
    <t>嘉应学院历史学</t>
  </si>
  <si>
    <t>正宁县五顷塬乡孟河          村主任助理</t>
  </si>
  <si>
    <t>042820100110</t>
  </si>
  <si>
    <t>刘卜铭</t>
  </si>
  <si>
    <t>女</t>
  </si>
  <si>
    <t>1992.06</t>
  </si>
  <si>
    <t>山东师范大学自然地理学</t>
  </si>
  <si>
    <t>合水县西华池镇严沟圈村支部书记助理</t>
  </si>
  <si>
    <t>042820100128</t>
  </si>
  <si>
    <t>李永战</t>
  </si>
  <si>
    <t>中央财经大学政府管理学院行政管理</t>
  </si>
  <si>
    <t>华池县王咀子乡王咀子村支部书记助理</t>
  </si>
  <si>
    <t>042820100127</t>
  </si>
  <si>
    <t>韩馥谦</t>
  </si>
  <si>
    <t>甘肃政法学院民商法</t>
  </si>
  <si>
    <t>庆城县驿马镇马园               村主任助理</t>
  </si>
  <si>
    <t>042820100109</t>
  </si>
  <si>
    <t>耿南南</t>
  </si>
  <si>
    <t>1992.08</t>
  </si>
  <si>
    <t>陇东学院石油工程</t>
  </si>
  <si>
    <t>环县秦团庄乡白塬畔        村主任助理</t>
  </si>
  <si>
    <t>042820100215</t>
  </si>
  <si>
    <t>王树杰</t>
  </si>
  <si>
    <t>1994.06</t>
  </si>
  <si>
    <t>陇东学院资源环境与城乡规划管理</t>
  </si>
  <si>
    <t>正宁县三嘉乡松树坪               村主任助理</t>
  </si>
  <si>
    <t>042820100212</t>
  </si>
  <si>
    <t>李倩倩</t>
  </si>
  <si>
    <t>1990.05</t>
  </si>
  <si>
    <t>西北师范大学教育学原理</t>
  </si>
  <si>
    <t>庆城县庆城镇东王塬                村主任助理</t>
  </si>
  <si>
    <t>042820100107</t>
  </si>
  <si>
    <t>黄湘媛</t>
  </si>
  <si>
    <t>甘肃政法学院法学</t>
  </si>
  <si>
    <t>宁县春荣镇上齐                 村主任助理</t>
  </si>
  <si>
    <t>042820100126</t>
  </si>
  <si>
    <t>张倩</t>
  </si>
  <si>
    <t>湖北文理学院思想政治教育</t>
  </si>
  <si>
    <t>宁县焦村镇三里塬             村主任助理</t>
  </si>
  <si>
    <t>042820100125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</si>
</sst>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7">
    <font>
      <sz val="12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sz val="7.5"/>
      <name val="宋体"/>
      <family val="0"/>
    </font>
    <font>
      <sz val="9"/>
      <name val="方正小标宋简体"/>
      <family val="0"/>
    </font>
    <font>
      <sz val="6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indexed="8"/>
      <name val="Calibri"/>
      <family val="0"/>
    </font>
    <font>
      <sz val="7.5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top"/>
      <protection/>
    </xf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32" fillId="13" borderId="0" applyNumberFormat="0" applyBorder="0" applyAlignment="0" applyProtection="0"/>
    <xf numFmtId="0" fontId="18" fillId="0" borderId="5" applyNumberFormat="0" applyFill="0" applyAlignment="0" applyProtection="0"/>
    <xf numFmtId="0" fontId="32" fillId="14" borderId="0" applyNumberFormat="0" applyBorder="0" applyAlignment="0" applyProtection="0"/>
    <xf numFmtId="0" fontId="28" fillId="15" borderId="6" applyNumberFormat="0" applyAlignment="0" applyProtection="0"/>
    <xf numFmtId="0" fontId="11" fillId="16" borderId="0" applyNumberFormat="0" applyBorder="0" applyAlignment="0" applyProtection="0"/>
    <xf numFmtId="0" fontId="25" fillId="15" borderId="1" applyNumberFormat="0" applyAlignment="0" applyProtection="0"/>
    <xf numFmtId="0" fontId="16" fillId="17" borderId="7" applyNumberFormat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1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20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6" borderId="0" applyNumberFormat="0" applyBorder="0" applyAlignment="0" applyProtection="0"/>
    <xf numFmtId="0" fontId="13" fillId="4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76" fontId="35" fillId="0" borderId="11" xfId="0" applyNumberFormat="1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177" fontId="36" fillId="0" borderId="12" xfId="0" applyNumberFormat="1" applyFont="1" applyFill="1" applyBorder="1" applyAlignment="1">
      <alignment horizontal="center" vertical="center"/>
    </xf>
    <xf numFmtId="177" fontId="36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ColLevel_0" xfId="74"/>
    <cellStyle name="40% - 着色 1" xfId="75"/>
    <cellStyle name="20% - 着色 4" xfId="76"/>
    <cellStyle name="着色 2" xfId="77"/>
    <cellStyle name="20% - 着色 6" xfId="78"/>
    <cellStyle name="常规 13" xfId="79"/>
    <cellStyle name="40% - 着色 2" xfId="80"/>
    <cellStyle name="40% - 着色 5" xfId="81"/>
    <cellStyle name="40% - 着色 6" xfId="82"/>
    <cellStyle name="60% - 着色 1" xfId="83"/>
    <cellStyle name="60% - 着色 3" xfId="84"/>
    <cellStyle name="60% - 着色 4" xfId="85"/>
    <cellStyle name="60% - 着色 5" xfId="86"/>
    <cellStyle name="60% - 着色 6" xfId="87"/>
    <cellStyle name="着色 4" xfId="88"/>
    <cellStyle name="常规 15" xfId="89"/>
    <cellStyle name="常规 2" xfId="90"/>
    <cellStyle name="常规 3" xfId="91"/>
    <cellStyle name="着色 3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7"/>
  <sheetViews>
    <sheetView workbookViewId="0" topLeftCell="A1">
      <pane ySplit="1" topLeftCell="A2" activePane="bottomLeft" state="frozen"/>
      <selection pane="bottomLeft" activeCell="E4" sqref="E4"/>
    </sheetView>
  </sheetViews>
  <sheetFormatPr defaultColWidth="9.00390625" defaultRowHeight="27.75" customHeight="1"/>
  <cols>
    <col min="1" max="1" width="3.00390625" style="3" customWidth="1"/>
    <col min="2" max="2" width="5.375" style="3" customWidth="1"/>
    <col min="3" max="3" width="3.375" style="3" customWidth="1"/>
    <col min="4" max="4" width="3.875" style="3" customWidth="1"/>
    <col min="5" max="5" width="5.625" style="4" customWidth="1"/>
    <col min="6" max="6" width="12.125" style="3" customWidth="1"/>
    <col min="7" max="7" width="4.375" style="3" customWidth="1"/>
    <col min="8" max="8" width="12.875" style="5" customWidth="1"/>
    <col min="9" max="9" width="6.625" style="5" customWidth="1"/>
    <col min="10" max="10" width="8.75390625" style="6" customWidth="1"/>
    <col min="11" max="11" width="4.625" style="6" customWidth="1"/>
    <col min="12" max="12" width="4.75390625" style="6" customWidth="1"/>
    <col min="13" max="13" width="5.00390625" style="6" customWidth="1"/>
    <col min="14" max="14" width="5.00390625" style="7" customWidth="1"/>
    <col min="15" max="15" width="4.875" style="6" customWidth="1"/>
    <col min="16" max="16" width="4.75390625" style="7" customWidth="1"/>
    <col min="17" max="17" width="5.25390625" style="6" customWidth="1"/>
    <col min="18" max="18" width="4.50390625" style="7" customWidth="1"/>
    <col min="19" max="19" width="5.50390625" style="6" customWidth="1"/>
    <col min="20" max="20" width="4.25390625" style="6" customWidth="1"/>
    <col min="21" max="22" width="4.375" style="8" customWidth="1"/>
    <col min="23" max="23" width="3.875" style="8" customWidth="1"/>
    <col min="24" max="212" width="9.00390625" style="9" customWidth="1"/>
    <col min="213" max="238" width="9.00390625" style="10" customWidth="1"/>
  </cols>
  <sheetData>
    <row r="1" spans="1:23" ht="5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12" s="1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8" t="s">
        <v>10</v>
      </c>
      <c r="K2" s="19" t="s">
        <v>11</v>
      </c>
      <c r="L2" s="19"/>
      <c r="M2" s="19"/>
      <c r="N2" s="20" t="s">
        <v>12</v>
      </c>
      <c r="O2" s="21"/>
      <c r="P2" s="20" t="s">
        <v>13</v>
      </c>
      <c r="Q2" s="21"/>
      <c r="R2" s="20" t="s">
        <v>14</v>
      </c>
      <c r="S2" s="21"/>
      <c r="T2" s="20" t="s">
        <v>15</v>
      </c>
      <c r="U2" s="20" t="s">
        <v>16</v>
      </c>
      <c r="V2" s="20" t="s">
        <v>17</v>
      </c>
      <c r="W2" s="20" t="s">
        <v>18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</row>
    <row r="3" spans="1:212" s="1" customFormat="1" ht="37.5" customHeight="1">
      <c r="A3" s="14"/>
      <c r="B3" s="14"/>
      <c r="C3" s="14"/>
      <c r="D3" s="14"/>
      <c r="E3" s="15"/>
      <c r="F3" s="14"/>
      <c r="G3" s="14"/>
      <c r="H3" s="15"/>
      <c r="I3" s="15"/>
      <c r="J3" s="22"/>
      <c r="K3" s="23" t="s">
        <v>19</v>
      </c>
      <c r="L3" s="23" t="s">
        <v>20</v>
      </c>
      <c r="M3" s="24" t="s">
        <v>21</v>
      </c>
      <c r="N3" s="25" t="s">
        <v>22</v>
      </c>
      <c r="O3" s="25" t="s">
        <v>23</v>
      </c>
      <c r="P3" s="25" t="s">
        <v>24</v>
      </c>
      <c r="Q3" s="25" t="s">
        <v>25</v>
      </c>
      <c r="R3" s="25" t="s">
        <v>26</v>
      </c>
      <c r="S3" s="25" t="s">
        <v>27</v>
      </c>
      <c r="T3" s="20"/>
      <c r="U3" s="20"/>
      <c r="V3" s="20"/>
      <c r="W3" s="20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</row>
    <row r="4" spans="1:23" ht="49.5" customHeight="1">
      <c r="A4" s="16">
        <v>1</v>
      </c>
      <c r="B4" s="16" t="s">
        <v>28</v>
      </c>
      <c r="C4" s="16" t="s">
        <v>29</v>
      </c>
      <c r="D4" s="16" t="s">
        <v>30</v>
      </c>
      <c r="E4" s="16">
        <v>1983.05</v>
      </c>
      <c r="F4" s="16" t="s">
        <v>31</v>
      </c>
      <c r="G4" s="16" t="s">
        <v>32</v>
      </c>
      <c r="H4" s="16" t="s">
        <v>33</v>
      </c>
      <c r="I4" s="16">
        <v>20190602</v>
      </c>
      <c r="J4" s="26" t="s">
        <v>34</v>
      </c>
      <c r="K4" s="27">
        <v>23.5</v>
      </c>
      <c r="L4" s="27">
        <v>45</v>
      </c>
      <c r="M4" s="28">
        <f>ROUND((K4+L4)*0.3,2)</f>
        <v>20.55</v>
      </c>
      <c r="N4" s="29">
        <v>89</v>
      </c>
      <c r="O4" s="30">
        <f>ROUND(N4*0.3,2)</f>
        <v>26.7</v>
      </c>
      <c r="P4" s="29">
        <v>100</v>
      </c>
      <c r="Q4" s="30">
        <f>ROUND(P4*0.25,2)</f>
        <v>25</v>
      </c>
      <c r="R4" s="29">
        <v>99.5</v>
      </c>
      <c r="S4" s="30">
        <f>ROUND(R4*0.15,2)</f>
        <v>14.93</v>
      </c>
      <c r="T4" s="30">
        <f>M4+O4+Q4+S4</f>
        <v>87.18</v>
      </c>
      <c r="U4" s="33" t="s">
        <v>35</v>
      </c>
      <c r="V4" s="33" t="s">
        <v>35</v>
      </c>
      <c r="W4" s="35">
        <v>1</v>
      </c>
    </row>
    <row r="5" spans="1:23" ht="49.5" customHeight="1">
      <c r="A5" s="16">
        <v>2</v>
      </c>
      <c r="B5" s="16" t="s">
        <v>36</v>
      </c>
      <c r="C5" s="16" t="s">
        <v>29</v>
      </c>
      <c r="D5" s="16" t="s">
        <v>30</v>
      </c>
      <c r="E5" s="16" t="s">
        <v>37</v>
      </c>
      <c r="F5" s="16" t="s">
        <v>38</v>
      </c>
      <c r="G5" s="16" t="s">
        <v>39</v>
      </c>
      <c r="H5" s="16" t="s">
        <v>40</v>
      </c>
      <c r="I5" s="16">
        <v>20190604</v>
      </c>
      <c r="J5" s="26" t="s">
        <v>41</v>
      </c>
      <c r="K5" s="27">
        <v>22</v>
      </c>
      <c r="L5" s="27">
        <v>46.5</v>
      </c>
      <c r="M5" s="28">
        <f>ROUND((K5+L5)*0.3,2)</f>
        <v>20.55</v>
      </c>
      <c r="N5" s="29">
        <v>83.2</v>
      </c>
      <c r="O5" s="30">
        <f>ROUND(N5*0.3,2)</f>
        <v>24.96</v>
      </c>
      <c r="P5" s="29">
        <v>100</v>
      </c>
      <c r="Q5" s="30">
        <f>ROUND(P5*0.25,2)</f>
        <v>25</v>
      </c>
      <c r="R5" s="29">
        <v>99</v>
      </c>
      <c r="S5" s="30">
        <f>ROUND(R5*0.15,2)</f>
        <v>14.85</v>
      </c>
      <c r="T5" s="30">
        <f>M5+O5+Q5+S5</f>
        <v>85.36</v>
      </c>
      <c r="U5" s="33" t="s">
        <v>35</v>
      </c>
      <c r="V5" s="33" t="s">
        <v>35</v>
      </c>
      <c r="W5" s="35">
        <v>1</v>
      </c>
    </row>
    <row r="6" spans="1:23" ht="49.5" customHeight="1">
      <c r="A6" s="16">
        <v>3</v>
      </c>
      <c r="B6" s="16" t="s">
        <v>42</v>
      </c>
      <c r="C6" s="16" t="s">
        <v>29</v>
      </c>
      <c r="D6" s="16" t="s">
        <v>43</v>
      </c>
      <c r="E6" s="17" t="s">
        <v>44</v>
      </c>
      <c r="F6" s="16" t="s">
        <v>45</v>
      </c>
      <c r="G6" s="16" t="s">
        <v>39</v>
      </c>
      <c r="H6" s="16" t="s">
        <v>46</v>
      </c>
      <c r="I6" s="16">
        <v>20190605</v>
      </c>
      <c r="J6" s="26" t="s">
        <v>47</v>
      </c>
      <c r="K6" s="27">
        <v>23.5</v>
      </c>
      <c r="L6" s="27">
        <v>45.5</v>
      </c>
      <c r="M6" s="28">
        <f>ROUND((K6+L6)*0.3,2)</f>
        <v>20.7</v>
      </c>
      <c r="N6" s="29">
        <v>84</v>
      </c>
      <c r="O6" s="30">
        <f>ROUND(N6*0.3,2)</f>
        <v>25.2</v>
      </c>
      <c r="P6" s="29">
        <v>100</v>
      </c>
      <c r="Q6" s="30">
        <f>ROUND(P6*0.25,2)</f>
        <v>25</v>
      </c>
      <c r="R6" s="29">
        <v>95</v>
      </c>
      <c r="S6" s="30">
        <f>ROUND(R6*0.15,2)</f>
        <v>14.25</v>
      </c>
      <c r="T6" s="30">
        <f>M6+O6+Q6+S6</f>
        <v>85.15</v>
      </c>
      <c r="U6" s="33" t="s">
        <v>35</v>
      </c>
      <c r="V6" s="33" t="s">
        <v>35</v>
      </c>
      <c r="W6" s="35">
        <v>1</v>
      </c>
    </row>
    <row r="7" spans="1:23" ht="49.5" customHeight="1">
      <c r="A7" s="16">
        <v>4</v>
      </c>
      <c r="B7" s="16" t="s">
        <v>48</v>
      </c>
      <c r="C7" s="16" t="s">
        <v>29</v>
      </c>
      <c r="D7" s="16" t="s">
        <v>43</v>
      </c>
      <c r="E7" s="17" t="s">
        <v>49</v>
      </c>
      <c r="F7" s="16" t="s">
        <v>50</v>
      </c>
      <c r="G7" s="16" t="s">
        <v>51</v>
      </c>
      <c r="H7" s="16" t="s">
        <v>52</v>
      </c>
      <c r="I7" s="16">
        <v>20190605</v>
      </c>
      <c r="J7" s="26" t="s">
        <v>53</v>
      </c>
      <c r="K7" s="27">
        <v>23.5</v>
      </c>
      <c r="L7" s="27">
        <v>43.5</v>
      </c>
      <c r="M7" s="28">
        <f>ROUND((K7+L7)*0.3,2)</f>
        <v>20.1</v>
      </c>
      <c r="N7" s="29">
        <v>80.8</v>
      </c>
      <c r="O7" s="30">
        <f>ROUND(N7*0.3,2)</f>
        <v>24.24</v>
      </c>
      <c r="P7" s="29">
        <v>100</v>
      </c>
      <c r="Q7" s="30">
        <f>ROUND(P7*0.25,2)</f>
        <v>25</v>
      </c>
      <c r="R7" s="29">
        <v>94</v>
      </c>
      <c r="S7" s="30">
        <f>ROUND(R7*0.15,2)</f>
        <v>14.1</v>
      </c>
      <c r="T7" s="30">
        <f>M7+O7+Q7+S7</f>
        <v>83.44</v>
      </c>
      <c r="U7" s="33" t="s">
        <v>35</v>
      </c>
      <c r="V7" s="33" t="s">
        <v>35</v>
      </c>
      <c r="W7" s="35">
        <v>2</v>
      </c>
    </row>
  </sheetData>
  <sheetProtection/>
  <mergeCells count="19">
    <mergeCell ref="A1:W1"/>
    <mergeCell ref="K2:M2"/>
    <mergeCell ref="N2:O2"/>
    <mergeCell ref="P2:Q2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T2:T3"/>
    <mergeCell ref="U2:U3"/>
    <mergeCell ref="V2:V3"/>
    <mergeCell ref="W2:W3"/>
  </mergeCells>
  <printOptions horizontalCentered="1"/>
  <pageMargins left="0.275" right="0.20069444444444445" top="1.0625" bottom="0.9840277777777777" header="0.5118055555555555" footer="0.3895833333333333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4"/>
  <sheetViews>
    <sheetView tabSelected="1" workbookViewId="0" topLeftCell="A1">
      <pane ySplit="1" topLeftCell="A2" activePane="bottomLeft" state="frozen"/>
      <selection pane="bottomLeft" activeCell="A4" sqref="A4:A10"/>
    </sheetView>
  </sheetViews>
  <sheetFormatPr defaultColWidth="9.00390625" defaultRowHeight="27.75" customHeight="1"/>
  <cols>
    <col min="1" max="1" width="3.00390625" style="3" customWidth="1"/>
    <col min="2" max="2" width="5.375" style="3" customWidth="1"/>
    <col min="3" max="3" width="3.375" style="3" customWidth="1"/>
    <col min="4" max="4" width="3.875" style="3" customWidth="1"/>
    <col min="5" max="5" width="5.625" style="4" customWidth="1"/>
    <col min="6" max="6" width="12.125" style="3" customWidth="1"/>
    <col min="7" max="7" width="4.375" style="3" customWidth="1"/>
    <col min="8" max="8" width="12.875" style="5" customWidth="1"/>
    <col min="9" max="9" width="6.625" style="5" customWidth="1"/>
    <col min="10" max="10" width="8.75390625" style="6" customWidth="1"/>
    <col min="11" max="11" width="4.625" style="6" customWidth="1"/>
    <col min="12" max="12" width="4.75390625" style="6" customWidth="1"/>
    <col min="13" max="13" width="5.00390625" style="6" customWidth="1"/>
    <col min="14" max="14" width="5.00390625" style="7" customWidth="1"/>
    <col min="15" max="15" width="4.875" style="6" customWidth="1"/>
    <col min="16" max="16" width="4.75390625" style="7" customWidth="1"/>
    <col min="17" max="17" width="5.25390625" style="6" customWidth="1"/>
    <col min="18" max="18" width="4.50390625" style="7" customWidth="1"/>
    <col min="19" max="19" width="5.50390625" style="6" customWidth="1"/>
    <col min="20" max="20" width="4.25390625" style="6" customWidth="1"/>
    <col min="21" max="22" width="4.375" style="8" customWidth="1"/>
    <col min="23" max="23" width="3.875" style="8" customWidth="1"/>
    <col min="24" max="212" width="9.00390625" style="9" customWidth="1"/>
    <col min="213" max="238" width="9.00390625" style="10" customWidth="1"/>
  </cols>
  <sheetData>
    <row r="1" spans="1:23" ht="36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12" s="1" customFormat="1" ht="15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3" t="s">
        <v>55</v>
      </c>
      <c r="I2" s="13" t="s">
        <v>9</v>
      </c>
      <c r="J2" s="18" t="s">
        <v>10</v>
      </c>
      <c r="K2" s="19" t="s">
        <v>11</v>
      </c>
      <c r="L2" s="19"/>
      <c r="M2" s="19"/>
      <c r="N2" s="20" t="s">
        <v>12</v>
      </c>
      <c r="O2" s="21"/>
      <c r="P2" s="20" t="s">
        <v>13</v>
      </c>
      <c r="Q2" s="21"/>
      <c r="R2" s="20" t="s">
        <v>14</v>
      </c>
      <c r="S2" s="21"/>
      <c r="T2" s="20" t="s">
        <v>15</v>
      </c>
      <c r="U2" s="20" t="s">
        <v>16</v>
      </c>
      <c r="V2" s="20" t="s">
        <v>17</v>
      </c>
      <c r="W2" s="20" t="s">
        <v>18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</row>
    <row r="3" spans="1:212" s="1" customFormat="1" ht="25.5" customHeight="1">
      <c r="A3" s="14"/>
      <c r="B3" s="14"/>
      <c r="C3" s="14"/>
      <c r="D3" s="14"/>
      <c r="E3" s="15"/>
      <c r="F3" s="14"/>
      <c r="G3" s="14"/>
      <c r="H3" s="15"/>
      <c r="I3" s="15"/>
      <c r="J3" s="22"/>
      <c r="K3" s="23" t="s">
        <v>56</v>
      </c>
      <c r="L3" s="23" t="s">
        <v>57</v>
      </c>
      <c r="M3" s="24" t="s">
        <v>58</v>
      </c>
      <c r="N3" s="25" t="s">
        <v>22</v>
      </c>
      <c r="O3" s="25" t="s">
        <v>23</v>
      </c>
      <c r="P3" s="25" t="s">
        <v>24</v>
      </c>
      <c r="Q3" s="25" t="s">
        <v>25</v>
      </c>
      <c r="R3" s="25" t="s">
        <v>59</v>
      </c>
      <c r="S3" s="25" t="s">
        <v>27</v>
      </c>
      <c r="T3" s="20"/>
      <c r="U3" s="20"/>
      <c r="V3" s="20"/>
      <c r="W3" s="20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</row>
    <row r="4" spans="1:238" s="2" customFormat="1" ht="34.5" customHeight="1">
      <c r="A4" s="16">
        <v>1</v>
      </c>
      <c r="B4" s="16" t="s">
        <v>60</v>
      </c>
      <c r="C4" s="16" t="s">
        <v>29</v>
      </c>
      <c r="D4" s="16" t="s">
        <v>43</v>
      </c>
      <c r="E4" s="17" t="s">
        <v>61</v>
      </c>
      <c r="F4" s="16" t="s">
        <v>62</v>
      </c>
      <c r="G4" s="16" t="s">
        <v>32</v>
      </c>
      <c r="H4" s="16" t="s">
        <v>63</v>
      </c>
      <c r="I4" s="16">
        <v>20190601</v>
      </c>
      <c r="J4" s="26" t="s">
        <v>64</v>
      </c>
      <c r="K4" s="27">
        <v>70.6</v>
      </c>
      <c r="L4" s="27">
        <v>64.5</v>
      </c>
      <c r="M4" s="28">
        <f aca="true" t="shared" si="0" ref="M4:M14">ROUND((K4+L4)/2*0.3,2)</f>
        <v>20.27</v>
      </c>
      <c r="N4" s="29">
        <v>90.6</v>
      </c>
      <c r="O4" s="30">
        <f aca="true" t="shared" si="1" ref="O4:O14">ROUND(N4*0.3,2)</f>
        <v>27.18</v>
      </c>
      <c r="P4" s="29">
        <v>100</v>
      </c>
      <c r="Q4" s="30">
        <f aca="true" t="shared" si="2" ref="Q4:Q14">ROUND(P4*0.25,2)</f>
        <v>25</v>
      </c>
      <c r="R4" s="32">
        <v>96</v>
      </c>
      <c r="S4" s="30">
        <f aca="true" t="shared" si="3" ref="S4:S14">ROUND(R4*0.15,2)</f>
        <v>14.4</v>
      </c>
      <c r="T4" s="30">
        <f aca="true" t="shared" si="4" ref="T4:T14">M4+O4+Q4+S4</f>
        <v>86.85000000000001</v>
      </c>
      <c r="U4" s="33" t="s">
        <v>35</v>
      </c>
      <c r="V4" s="33" t="s">
        <v>35</v>
      </c>
      <c r="W4" s="33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</row>
    <row r="5" spans="1:238" s="2" customFormat="1" ht="34.5" customHeight="1">
      <c r="A5" s="16">
        <v>2</v>
      </c>
      <c r="B5" s="16" t="s">
        <v>65</v>
      </c>
      <c r="C5" s="16" t="s">
        <v>29</v>
      </c>
      <c r="D5" s="16" t="s">
        <v>43</v>
      </c>
      <c r="E5" s="16" t="s">
        <v>66</v>
      </c>
      <c r="F5" s="16" t="s">
        <v>67</v>
      </c>
      <c r="G5" s="16" t="s">
        <v>68</v>
      </c>
      <c r="H5" s="16" t="s">
        <v>69</v>
      </c>
      <c r="I5" s="16">
        <v>20190601</v>
      </c>
      <c r="J5" s="26" t="s">
        <v>70</v>
      </c>
      <c r="K5" s="27">
        <v>64.9</v>
      </c>
      <c r="L5" s="27">
        <v>67.5</v>
      </c>
      <c r="M5" s="28">
        <f t="shared" si="0"/>
        <v>19.86</v>
      </c>
      <c r="N5" s="29">
        <v>87</v>
      </c>
      <c r="O5" s="30">
        <f t="shared" si="1"/>
        <v>26.1</v>
      </c>
      <c r="P5" s="29">
        <v>100</v>
      </c>
      <c r="Q5" s="30">
        <f t="shared" si="2"/>
        <v>25</v>
      </c>
      <c r="R5" s="32">
        <v>97</v>
      </c>
      <c r="S5" s="30">
        <f t="shared" si="3"/>
        <v>14.55</v>
      </c>
      <c r="T5" s="30">
        <f t="shared" si="4"/>
        <v>85.51</v>
      </c>
      <c r="U5" s="33" t="s">
        <v>35</v>
      </c>
      <c r="V5" s="33" t="s">
        <v>35</v>
      </c>
      <c r="W5" s="35">
        <v>2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</row>
    <row r="6" spans="1:23" ht="34.5" customHeight="1">
      <c r="A6" s="16">
        <v>3</v>
      </c>
      <c r="B6" s="16" t="s">
        <v>71</v>
      </c>
      <c r="C6" s="16" t="s">
        <v>29</v>
      </c>
      <c r="D6" s="16" t="s">
        <v>43</v>
      </c>
      <c r="E6" s="16" t="s">
        <v>72</v>
      </c>
      <c r="F6" s="16" t="s">
        <v>73</v>
      </c>
      <c r="G6" s="16" t="s">
        <v>32</v>
      </c>
      <c r="H6" s="16" t="s">
        <v>74</v>
      </c>
      <c r="I6" s="16">
        <v>20190601</v>
      </c>
      <c r="J6" s="26" t="s">
        <v>75</v>
      </c>
      <c r="K6" s="27">
        <v>60.2</v>
      </c>
      <c r="L6" s="27">
        <v>68.5</v>
      </c>
      <c r="M6" s="28">
        <f t="shared" si="0"/>
        <v>19.31</v>
      </c>
      <c r="N6" s="29">
        <v>85.8</v>
      </c>
      <c r="O6" s="30">
        <f t="shared" si="1"/>
        <v>25.74</v>
      </c>
      <c r="P6" s="29">
        <v>99</v>
      </c>
      <c r="Q6" s="30">
        <f t="shared" si="2"/>
        <v>24.75</v>
      </c>
      <c r="R6" s="32">
        <v>96</v>
      </c>
      <c r="S6" s="30">
        <f t="shared" si="3"/>
        <v>14.4</v>
      </c>
      <c r="T6" s="30">
        <f t="shared" si="4"/>
        <v>84.2</v>
      </c>
      <c r="U6" s="33" t="s">
        <v>35</v>
      </c>
      <c r="V6" s="33" t="s">
        <v>35</v>
      </c>
      <c r="W6" s="35">
        <v>3</v>
      </c>
    </row>
    <row r="7" spans="1:238" s="2" customFormat="1" ht="34.5" customHeight="1">
      <c r="A7" s="16">
        <v>4</v>
      </c>
      <c r="B7" s="16" t="s">
        <v>76</v>
      </c>
      <c r="C7" s="16" t="s">
        <v>77</v>
      </c>
      <c r="D7" s="16" t="s">
        <v>43</v>
      </c>
      <c r="E7" s="16" t="s">
        <v>78</v>
      </c>
      <c r="F7" s="16" t="s">
        <v>79</v>
      </c>
      <c r="G7" s="16" t="s">
        <v>68</v>
      </c>
      <c r="H7" s="16" t="s">
        <v>80</v>
      </c>
      <c r="I7" s="16">
        <v>20190601</v>
      </c>
      <c r="J7" s="26" t="s">
        <v>81</v>
      </c>
      <c r="K7" s="27">
        <v>53.2</v>
      </c>
      <c r="L7" s="27">
        <v>63.5</v>
      </c>
      <c r="M7" s="28">
        <f t="shared" si="0"/>
        <v>17.51</v>
      </c>
      <c r="N7" s="29">
        <v>89.2</v>
      </c>
      <c r="O7" s="30">
        <f t="shared" si="1"/>
        <v>26.76</v>
      </c>
      <c r="P7" s="29">
        <v>100</v>
      </c>
      <c r="Q7" s="30">
        <f t="shared" si="2"/>
        <v>25</v>
      </c>
      <c r="R7" s="32">
        <v>96</v>
      </c>
      <c r="S7" s="30">
        <f t="shared" si="3"/>
        <v>14.4</v>
      </c>
      <c r="T7" s="30">
        <f t="shared" si="4"/>
        <v>83.67000000000002</v>
      </c>
      <c r="U7" s="33" t="s">
        <v>35</v>
      </c>
      <c r="V7" s="33" t="s">
        <v>35</v>
      </c>
      <c r="W7" s="33">
        <v>4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</row>
    <row r="8" spans="1:238" s="2" customFormat="1" ht="34.5" customHeight="1">
      <c r="A8" s="16">
        <v>5</v>
      </c>
      <c r="B8" s="16" t="s">
        <v>82</v>
      </c>
      <c r="C8" s="16" t="s">
        <v>29</v>
      </c>
      <c r="D8" s="16" t="s">
        <v>43</v>
      </c>
      <c r="E8" s="16">
        <v>1990.09</v>
      </c>
      <c r="F8" s="16" t="s">
        <v>83</v>
      </c>
      <c r="G8" s="16" t="s">
        <v>68</v>
      </c>
      <c r="H8" s="16" t="s">
        <v>84</v>
      </c>
      <c r="I8" s="16">
        <v>20190601</v>
      </c>
      <c r="J8" s="26" t="s">
        <v>85</v>
      </c>
      <c r="K8" s="27">
        <v>59.6</v>
      </c>
      <c r="L8" s="27">
        <v>63.5</v>
      </c>
      <c r="M8" s="28">
        <f t="shared" si="0"/>
        <v>18.47</v>
      </c>
      <c r="N8" s="29">
        <v>86.8</v>
      </c>
      <c r="O8" s="30">
        <f t="shared" si="1"/>
        <v>26.04</v>
      </c>
      <c r="P8" s="29">
        <v>100</v>
      </c>
      <c r="Q8" s="30">
        <f t="shared" si="2"/>
        <v>25</v>
      </c>
      <c r="R8" s="32">
        <v>94</v>
      </c>
      <c r="S8" s="30">
        <f t="shared" si="3"/>
        <v>14.1</v>
      </c>
      <c r="T8" s="30">
        <f t="shared" si="4"/>
        <v>83.60999999999999</v>
      </c>
      <c r="U8" s="33" t="s">
        <v>35</v>
      </c>
      <c r="V8" s="33" t="s">
        <v>35</v>
      </c>
      <c r="W8" s="35">
        <v>5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</row>
    <row r="9" spans="1:238" s="2" customFormat="1" ht="34.5" customHeight="1">
      <c r="A9" s="16">
        <v>6</v>
      </c>
      <c r="B9" s="16" t="s">
        <v>86</v>
      </c>
      <c r="C9" s="16" t="s">
        <v>77</v>
      </c>
      <c r="D9" s="16" t="s">
        <v>43</v>
      </c>
      <c r="E9" s="16">
        <v>1994.06</v>
      </c>
      <c r="F9" s="16" t="s">
        <v>87</v>
      </c>
      <c r="G9" s="16" t="s">
        <v>32</v>
      </c>
      <c r="H9" s="16" t="s">
        <v>88</v>
      </c>
      <c r="I9" s="16">
        <v>20190601</v>
      </c>
      <c r="J9" s="26" t="s">
        <v>89</v>
      </c>
      <c r="K9" s="27">
        <v>56.4</v>
      </c>
      <c r="L9" s="27">
        <v>64.5</v>
      </c>
      <c r="M9" s="28">
        <f t="shared" si="0"/>
        <v>18.14</v>
      </c>
      <c r="N9" s="29">
        <v>87.2</v>
      </c>
      <c r="O9" s="30">
        <f t="shared" si="1"/>
        <v>26.16</v>
      </c>
      <c r="P9" s="29">
        <v>100</v>
      </c>
      <c r="Q9" s="30">
        <f t="shared" si="2"/>
        <v>25</v>
      </c>
      <c r="R9" s="32">
        <v>94</v>
      </c>
      <c r="S9" s="30">
        <f t="shared" si="3"/>
        <v>14.1</v>
      </c>
      <c r="T9" s="30">
        <f t="shared" si="4"/>
        <v>83.39999999999999</v>
      </c>
      <c r="U9" s="33" t="s">
        <v>35</v>
      </c>
      <c r="V9" s="33" t="s">
        <v>35</v>
      </c>
      <c r="W9" s="35">
        <v>6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</row>
    <row r="10" spans="1:238" s="2" customFormat="1" ht="34.5" customHeight="1">
      <c r="A10" s="16">
        <v>7</v>
      </c>
      <c r="B10" s="16" t="s">
        <v>90</v>
      </c>
      <c r="C10" s="16" t="s">
        <v>29</v>
      </c>
      <c r="D10" s="16" t="s">
        <v>43</v>
      </c>
      <c r="E10" s="17" t="s">
        <v>91</v>
      </c>
      <c r="F10" s="16" t="s">
        <v>92</v>
      </c>
      <c r="G10" s="16" t="s">
        <v>32</v>
      </c>
      <c r="H10" s="16" t="s">
        <v>93</v>
      </c>
      <c r="I10" s="16">
        <v>20190601</v>
      </c>
      <c r="J10" s="26" t="s">
        <v>94</v>
      </c>
      <c r="K10" s="27">
        <v>51.6</v>
      </c>
      <c r="L10" s="27">
        <v>61.5</v>
      </c>
      <c r="M10" s="28">
        <f t="shared" si="0"/>
        <v>16.97</v>
      </c>
      <c r="N10" s="29">
        <v>89.8</v>
      </c>
      <c r="O10" s="30">
        <f t="shared" si="1"/>
        <v>26.94</v>
      </c>
      <c r="P10" s="29">
        <v>100</v>
      </c>
      <c r="Q10" s="30">
        <f t="shared" si="2"/>
        <v>25</v>
      </c>
      <c r="R10" s="32">
        <v>95</v>
      </c>
      <c r="S10" s="30">
        <f t="shared" si="3"/>
        <v>14.25</v>
      </c>
      <c r="T10" s="30">
        <f t="shared" si="4"/>
        <v>83.16</v>
      </c>
      <c r="U10" s="33" t="s">
        <v>35</v>
      </c>
      <c r="V10" s="33" t="s">
        <v>35</v>
      </c>
      <c r="W10" s="33">
        <v>7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</row>
    <row r="11" spans="1:23" ht="34.5" customHeight="1">
      <c r="A11" s="16">
        <v>8</v>
      </c>
      <c r="B11" s="16" t="s">
        <v>95</v>
      </c>
      <c r="C11" s="16" t="s">
        <v>29</v>
      </c>
      <c r="D11" s="16" t="s">
        <v>43</v>
      </c>
      <c r="E11" s="16" t="s">
        <v>96</v>
      </c>
      <c r="F11" s="16" t="s">
        <v>97</v>
      </c>
      <c r="G11" s="16" t="s">
        <v>32</v>
      </c>
      <c r="H11" s="16" t="s">
        <v>98</v>
      </c>
      <c r="I11" s="16">
        <v>20190601</v>
      </c>
      <c r="J11" s="26" t="s">
        <v>99</v>
      </c>
      <c r="K11" s="27">
        <v>62.5</v>
      </c>
      <c r="L11" s="27">
        <v>58.5</v>
      </c>
      <c r="M11" s="28">
        <f t="shared" si="0"/>
        <v>18.15</v>
      </c>
      <c r="N11" s="29">
        <v>85.4</v>
      </c>
      <c r="O11" s="30">
        <f t="shared" si="1"/>
        <v>25.62</v>
      </c>
      <c r="P11" s="29">
        <v>100</v>
      </c>
      <c r="Q11" s="30">
        <f t="shared" si="2"/>
        <v>25</v>
      </c>
      <c r="R11" s="32">
        <v>95</v>
      </c>
      <c r="S11" s="30">
        <f t="shared" si="3"/>
        <v>14.25</v>
      </c>
      <c r="T11" s="30">
        <f t="shared" si="4"/>
        <v>83.02</v>
      </c>
      <c r="U11" s="33" t="s">
        <v>35</v>
      </c>
      <c r="V11" s="33" t="s">
        <v>35</v>
      </c>
      <c r="W11" s="35">
        <v>8</v>
      </c>
    </row>
    <row r="12" spans="1:238" s="2" customFormat="1" ht="34.5" customHeight="1">
      <c r="A12" s="16">
        <v>9</v>
      </c>
      <c r="B12" s="16" t="s">
        <v>100</v>
      </c>
      <c r="C12" s="16" t="s">
        <v>77</v>
      </c>
      <c r="D12" s="16" t="s">
        <v>43</v>
      </c>
      <c r="E12" s="16" t="s">
        <v>101</v>
      </c>
      <c r="F12" s="16" t="s">
        <v>102</v>
      </c>
      <c r="G12" s="16" t="s">
        <v>68</v>
      </c>
      <c r="H12" s="16" t="s">
        <v>103</v>
      </c>
      <c r="I12" s="16">
        <v>20190601</v>
      </c>
      <c r="J12" s="26" t="s">
        <v>104</v>
      </c>
      <c r="K12" s="27">
        <v>54.1</v>
      </c>
      <c r="L12" s="27">
        <v>62</v>
      </c>
      <c r="M12" s="28">
        <f t="shared" si="0"/>
        <v>17.42</v>
      </c>
      <c r="N12" s="29">
        <v>87.8</v>
      </c>
      <c r="O12" s="30">
        <f t="shared" si="1"/>
        <v>26.34</v>
      </c>
      <c r="P12" s="29">
        <v>100</v>
      </c>
      <c r="Q12" s="30">
        <f t="shared" si="2"/>
        <v>25</v>
      </c>
      <c r="R12" s="32">
        <v>95</v>
      </c>
      <c r="S12" s="30">
        <f t="shared" si="3"/>
        <v>14.25</v>
      </c>
      <c r="T12" s="30">
        <f t="shared" si="4"/>
        <v>83.01</v>
      </c>
      <c r="U12" s="33" t="s">
        <v>35</v>
      </c>
      <c r="V12" s="33" t="s">
        <v>35</v>
      </c>
      <c r="W12" s="35">
        <v>9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</row>
    <row r="13" spans="1:238" s="2" customFormat="1" ht="34.5" customHeight="1">
      <c r="A13" s="16">
        <v>10</v>
      </c>
      <c r="B13" s="16" t="s">
        <v>105</v>
      </c>
      <c r="C13" s="16" t="s">
        <v>77</v>
      </c>
      <c r="D13" s="16" t="s">
        <v>43</v>
      </c>
      <c r="E13" s="16">
        <v>1994.06</v>
      </c>
      <c r="F13" s="16" t="s">
        <v>106</v>
      </c>
      <c r="G13" s="16" t="s">
        <v>32</v>
      </c>
      <c r="H13" s="16" t="s">
        <v>107</v>
      </c>
      <c r="I13" s="16">
        <v>20190601</v>
      </c>
      <c r="J13" s="26" t="s">
        <v>108</v>
      </c>
      <c r="K13" s="27">
        <v>58</v>
      </c>
      <c r="L13" s="27">
        <v>61.5</v>
      </c>
      <c r="M13" s="28">
        <f t="shared" si="0"/>
        <v>17.93</v>
      </c>
      <c r="N13" s="29">
        <v>86.4</v>
      </c>
      <c r="O13" s="30">
        <f t="shared" si="1"/>
        <v>25.92</v>
      </c>
      <c r="P13" s="29">
        <v>99</v>
      </c>
      <c r="Q13" s="30">
        <f t="shared" si="2"/>
        <v>24.75</v>
      </c>
      <c r="R13" s="32">
        <v>94</v>
      </c>
      <c r="S13" s="30">
        <f t="shared" si="3"/>
        <v>14.1</v>
      </c>
      <c r="T13" s="30">
        <f t="shared" si="4"/>
        <v>82.69999999999999</v>
      </c>
      <c r="U13" s="33" t="s">
        <v>35</v>
      </c>
      <c r="V13" s="33" t="s">
        <v>35</v>
      </c>
      <c r="W13" s="33">
        <v>10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</row>
    <row r="14" spans="1:238" s="2" customFormat="1" ht="34.5" customHeight="1">
      <c r="A14" s="16">
        <v>11</v>
      </c>
      <c r="B14" s="16" t="s">
        <v>109</v>
      </c>
      <c r="C14" s="16" t="s">
        <v>77</v>
      </c>
      <c r="D14" s="16" t="s">
        <v>43</v>
      </c>
      <c r="E14" s="16">
        <v>1994.02</v>
      </c>
      <c r="F14" s="16" t="s">
        <v>110</v>
      </c>
      <c r="G14" s="16" t="s">
        <v>32</v>
      </c>
      <c r="H14" s="16" t="s">
        <v>111</v>
      </c>
      <c r="I14" s="16">
        <v>20190601</v>
      </c>
      <c r="J14" s="26" t="s">
        <v>112</v>
      </c>
      <c r="K14" s="27">
        <v>58.7</v>
      </c>
      <c r="L14" s="27">
        <v>63.5</v>
      </c>
      <c r="M14" s="28">
        <f t="shared" si="0"/>
        <v>18.33</v>
      </c>
      <c r="N14" s="29">
        <v>83.8</v>
      </c>
      <c r="O14" s="30">
        <f t="shared" si="1"/>
        <v>25.14</v>
      </c>
      <c r="P14" s="29">
        <v>100</v>
      </c>
      <c r="Q14" s="30">
        <f t="shared" si="2"/>
        <v>25</v>
      </c>
      <c r="R14" s="32">
        <v>94</v>
      </c>
      <c r="S14" s="30">
        <f t="shared" si="3"/>
        <v>14.1</v>
      </c>
      <c r="T14" s="30">
        <f t="shared" si="4"/>
        <v>82.57</v>
      </c>
      <c r="U14" s="33" t="s">
        <v>35</v>
      </c>
      <c r="V14" s="33" t="s">
        <v>35</v>
      </c>
      <c r="W14" s="35">
        <v>11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</row>
  </sheetData>
  <sheetProtection/>
  <mergeCells count="19">
    <mergeCell ref="A1:W1"/>
    <mergeCell ref="K2:M2"/>
    <mergeCell ref="N2:O2"/>
    <mergeCell ref="P2:Q2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T2:T3"/>
    <mergeCell ref="U2:U3"/>
    <mergeCell ref="V2:V3"/>
    <mergeCell ref="W2:W3"/>
  </mergeCells>
  <printOptions horizontalCentered="1"/>
  <pageMargins left="0.20069444444444445" right="0.20069444444444445" top="0.5902777777777778" bottom="0.5902777777777778" header="0.5118055555555555" footer="0.38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Xtzj.User</dc:creator>
  <cp:keywords/>
  <dc:description/>
  <cp:lastModifiedBy>admin</cp:lastModifiedBy>
  <cp:lastPrinted>2016-10-12T16:10:13Z</cp:lastPrinted>
  <dcterms:created xsi:type="dcterms:W3CDTF">2010-04-23T10:05:00Z</dcterms:created>
  <dcterms:modified xsi:type="dcterms:W3CDTF">2019-12-09T14:19:11Z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