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.招聘\2020年\8风控、投资招聘\"/>
    </mc:Choice>
  </mc:AlternateContent>
  <bookViews>
    <workbookView xWindow="0" yWindow="0" windowWidth="21510" windowHeight="10350" tabRatio="792"/>
  </bookViews>
  <sheets>
    <sheet name="应聘报名表（个人填写）" sheetId="1" r:id="rId1"/>
    <sheet name="信息转置专用（请勿删除）" sheetId="2" state="hidden" r:id="rId2"/>
    <sheet name="信息汇总（请勿填写）" sheetId="3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52511"/>
</workbook>
</file>

<file path=xl/calcChain.xml><?xml version="1.0" encoding="utf-8"?>
<calcChain xmlns="http://schemas.openxmlformats.org/spreadsheetml/2006/main">
  <c r="C48" i="2" l="1"/>
  <c r="H3" i="3" l="1"/>
  <c r="I3" i="3"/>
  <c r="A49" i="2" l="1"/>
  <c r="A50" i="2"/>
  <c r="A51" i="2"/>
  <c r="A52" i="2"/>
  <c r="A48" i="2"/>
  <c r="P3" i="4" l="1"/>
  <c r="D3" i="4"/>
  <c r="W3" i="3"/>
  <c r="S3" i="3"/>
  <c r="K3" i="3"/>
  <c r="E3" i="3"/>
  <c r="F65" i="2"/>
  <c r="A65" i="2"/>
  <c r="F62" i="2"/>
  <c r="D62" i="2"/>
  <c r="C62" i="2"/>
  <c r="B62" i="2"/>
  <c r="A62" i="2"/>
  <c r="J62" i="2" s="1"/>
  <c r="J61" i="2"/>
  <c r="F61" i="2"/>
  <c r="D61" i="2"/>
  <c r="C61" i="2"/>
  <c r="B61" i="2"/>
  <c r="A61" i="2"/>
  <c r="F60" i="2"/>
  <c r="D60" i="2"/>
  <c r="C60" i="2"/>
  <c r="B60" i="2"/>
  <c r="A60" i="2"/>
  <c r="J60" i="2" s="1"/>
  <c r="J59" i="2"/>
  <c r="F59" i="2"/>
  <c r="D59" i="2"/>
  <c r="C59" i="2"/>
  <c r="B59" i="2"/>
  <c r="A59" i="2"/>
  <c r="F58" i="2"/>
  <c r="D58" i="2"/>
  <c r="C58" i="2"/>
  <c r="B58" i="2"/>
  <c r="A58" i="2"/>
  <c r="J58" i="2" s="1"/>
  <c r="J57" i="2"/>
  <c r="F57" i="2"/>
  <c r="D57" i="2"/>
  <c r="C57" i="2"/>
  <c r="B57" i="2"/>
  <c r="A57" i="2"/>
  <c r="F56" i="2"/>
  <c r="D56" i="2"/>
  <c r="C56" i="2"/>
  <c r="B56" i="2"/>
  <c r="A56" i="2"/>
  <c r="J56" i="2" s="1"/>
  <c r="F55" i="2"/>
  <c r="D55" i="2"/>
  <c r="C55" i="2"/>
  <c r="B55" i="2"/>
  <c r="A55" i="2"/>
  <c r="J55" i="2" s="1"/>
  <c r="K55" i="2" s="1"/>
  <c r="E52" i="2"/>
  <c r="J52" i="2" s="1"/>
  <c r="C52" i="2"/>
  <c r="E51" i="2"/>
  <c r="J51" i="2" s="1"/>
  <c r="C51" i="2"/>
  <c r="E50" i="2"/>
  <c r="J50" i="2" s="1"/>
  <c r="C50" i="2"/>
  <c r="J49" i="2"/>
  <c r="E49" i="2"/>
  <c r="C49" i="2"/>
  <c r="J48" i="2"/>
  <c r="E48" i="2"/>
  <c r="F45" i="2"/>
  <c r="E45" i="2"/>
  <c r="C45" i="2"/>
  <c r="B45" i="2"/>
  <c r="J45" i="2" s="1"/>
  <c r="F44" i="2"/>
  <c r="E44" i="2"/>
  <c r="C44" i="2"/>
  <c r="B44" i="2"/>
  <c r="J44" i="2" s="1"/>
  <c r="F43" i="2"/>
  <c r="E43" i="2"/>
  <c r="C43" i="2"/>
  <c r="B43" i="2"/>
  <c r="J43" i="2" s="1"/>
  <c r="F42" i="2"/>
  <c r="E42" i="2"/>
  <c r="C42" i="2"/>
  <c r="B42" i="2"/>
  <c r="J42" i="2" s="1"/>
  <c r="F41" i="2"/>
  <c r="E41" i="2"/>
  <c r="C41" i="2"/>
  <c r="B41" i="2"/>
  <c r="J41" i="2" s="1"/>
  <c r="F40" i="2"/>
  <c r="E40" i="2"/>
  <c r="C40" i="2"/>
  <c r="B40" i="2"/>
  <c r="J40" i="2" s="1"/>
  <c r="F39" i="2"/>
  <c r="E39" i="2"/>
  <c r="C39" i="2"/>
  <c r="B39" i="2"/>
  <c r="J39" i="2" s="1"/>
  <c r="F38" i="2"/>
  <c r="E38" i="2"/>
  <c r="C38" i="2"/>
  <c r="B38" i="2"/>
  <c r="J38" i="2" s="1"/>
  <c r="F37" i="2"/>
  <c r="E37" i="2"/>
  <c r="C37" i="2"/>
  <c r="B37" i="2"/>
  <c r="J37" i="2" s="1"/>
  <c r="F36" i="2"/>
  <c r="E36" i="2"/>
  <c r="C36" i="2"/>
  <c r="B36" i="2"/>
  <c r="J36" i="2" s="1"/>
  <c r="K36" i="2" s="1"/>
  <c r="I33" i="2"/>
  <c r="H33" i="2"/>
  <c r="F33" i="2"/>
  <c r="E33" i="2"/>
  <c r="D33" i="2"/>
  <c r="C33" i="2"/>
  <c r="B33" i="2"/>
  <c r="J33" i="2" s="1"/>
  <c r="I32" i="2"/>
  <c r="H32" i="2"/>
  <c r="F32" i="2"/>
  <c r="E32" i="2"/>
  <c r="D32" i="2"/>
  <c r="C32" i="2"/>
  <c r="B32" i="2"/>
  <c r="J32" i="2" s="1"/>
  <c r="I31" i="2"/>
  <c r="H31" i="2"/>
  <c r="F31" i="2"/>
  <c r="E31" i="2"/>
  <c r="D31" i="2"/>
  <c r="C31" i="2"/>
  <c r="B31" i="2"/>
  <c r="J31" i="2" s="1"/>
  <c r="I30" i="2"/>
  <c r="H30" i="2"/>
  <c r="F30" i="2"/>
  <c r="E30" i="2"/>
  <c r="D30" i="2"/>
  <c r="C30" i="2"/>
  <c r="B30" i="2"/>
  <c r="J30" i="2" s="1"/>
  <c r="I29" i="2"/>
  <c r="H29" i="2"/>
  <c r="F29" i="2"/>
  <c r="E29" i="2"/>
  <c r="D29" i="2"/>
  <c r="C29" i="2"/>
  <c r="B29" i="2"/>
  <c r="J29" i="2" s="1"/>
  <c r="I28" i="2"/>
  <c r="H28" i="2"/>
  <c r="F28" i="2"/>
  <c r="E28" i="2"/>
  <c r="D28" i="2"/>
  <c r="C28" i="2"/>
  <c r="B28" i="2"/>
  <c r="J28" i="2" s="1"/>
  <c r="I27" i="2"/>
  <c r="H27" i="2"/>
  <c r="F27" i="2"/>
  <c r="E27" i="2"/>
  <c r="D27" i="2"/>
  <c r="C27" i="2"/>
  <c r="B27" i="2"/>
  <c r="J27" i="2" s="1"/>
  <c r="J26" i="2"/>
  <c r="I26" i="2"/>
  <c r="H26" i="2"/>
  <c r="F26" i="2"/>
  <c r="E26" i="2"/>
  <c r="D26" i="2"/>
  <c r="C26" i="2"/>
  <c r="B26" i="2"/>
  <c r="J25" i="2"/>
  <c r="I25" i="2"/>
  <c r="H25" i="2"/>
  <c r="F25" i="2"/>
  <c r="E25" i="2"/>
  <c r="D25" i="2"/>
  <c r="C25" i="2"/>
  <c r="B25" i="2"/>
  <c r="I24" i="2"/>
  <c r="H24" i="2"/>
  <c r="F24" i="2"/>
  <c r="E24" i="2"/>
  <c r="D24" i="2"/>
  <c r="C24" i="2"/>
  <c r="B24" i="2"/>
  <c r="J24" i="2" s="1"/>
  <c r="K24" i="2" s="1"/>
  <c r="K21" i="2"/>
  <c r="G21" i="2"/>
  <c r="F21" i="2"/>
  <c r="E21" i="2"/>
  <c r="D21" i="2"/>
  <c r="C21" i="2"/>
  <c r="J21" i="2" s="1"/>
  <c r="B21" i="2"/>
  <c r="L21" i="2" s="1"/>
  <c r="J20" i="2"/>
  <c r="G20" i="2"/>
  <c r="F20" i="2"/>
  <c r="E20" i="2"/>
  <c r="D20" i="2"/>
  <c r="C20" i="2"/>
  <c r="K20" i="2" s="1"/>
  <c r="B20" i="2"/>
  <c r="L20" i="2" s="1"/>
  <c r="J19" i="2"/>
  <c r="G19" i="2"/>
  <c r="F19" i="2"/>
  <c r="E19" i="2"/>
  <c r="D19" i="2"/>
  <c r="C19" i="2"/>
  <c r="K19" i="2" s="1"/>
  <c r="B19" i="2"/>
  <c r="L19" i="2" s="1"/>
  <c r="M19" i="2" s="1"/>
  <c r="K17" i="2"/>
  <c r="G17" i="2"/>
  <c r="F17" i="2"/>
  <c r="E17" i="2"/>
  <c r="D17" i="2"/>
  <c r="C17" i="2"/>
  <c r="J17" i="2" s="1"/>
  <c r="B17" i="2"/>
  <c r="L17" i="2" s="1"/>
  <c r="J16" i="2"/>
  <c r="G16" i="2"/>
  <c r="F16" i="2"/>
  <c r="E16" i="2"/>
  <c r="D16" i="2"/>
  <c r="C16" i="2"/>
  <c r="K16" i="2" s="1"/>
  <c r="B16" i="2"/>
  <c r="L16" i="2" s="1"/>
  <c r="G15" i="2"/>
  <c r="F15" i="2"/>
  <c r="E15" i="2"/>
  <c r="D15" i="2"/>
  <c r="C15" i="2"/>
  <c r="B15" i="2"/>
  <c r="L15" i="2" s="1"/>
  <c r="G12" i="2"/>
  <c r="U3" i="4" s="1"/>
  <c r="D12" i="2"/>
  <c r="T3" i="4" s="1"/>
  <c r="I10" i="2"/>
  <c r="F10" i="2"/>
  <c r="M3" i="3" s="1"/>
  <c r="B10" i="2"/>
  <c r="J3" i="4" s="1"/>
  <c r="I9" i="2"/>
  <c r="Q3" i="3" s="1"/>
  <c r="F9" i="2"/>
  <c r="U3" i="3" s="1"/>
  <c r="B9" i="2"/>
  <c r="R3" i="4" s="1"/>
  <c r="F8" i="2"/>
  <c r="J8" i="2" s="1"/>
  <c r="B8" i="2"/>
  <c r="F7" i="2"/>
  <c r="Q3" i="4" s="1"/>
  <c r="B7" i="2"/>
  <c r="R3" i="3" s="1"/>
  <c r="F6" i="2"/>
  <c r="H3" i="4" s="1"/>
  <c r="B6" i="2"/>
  <c r="F5" i="2"/>
  <c r="I3" i="4" s="1"/>
  <c r="D5" i="2"/>
  <c r="G3" i="3" s="1"/>
  <c r="B5" i="2"/>
  <c r="F4" i="2"/>
  <c r="E3" i="4" s="1"/>
  <c r="D4" i="2"/>
  <c r="F3" i="4" s="1"/>
  <c r="B4" i="2"/>
  <c r="D3" i="3" s="1"/>
  <c r="G2" i="2"/>
  <c r="C3" i="3" s="1"/>
  <c r="D2" i="2"/>
  <c r="B3" i="4" s="1"/>
  <c r="J15" i="2" l="1"/>
  <c r="K2" i="2" s="1"/>
  <c r="N3" i="3" s="1"/>
  <c r="K15" i="2"/>
  <c r="N3" i="4"/>
  <c r="P3" i="3"/>
  <c r="Y3" i="3"/>
  <c r="W3" i="4"/>
  <c r="AA3" i="4"/>
  <c r="AC3" i="3"/>
  <c r="X3" i="4"/>
  <c r="Z3" i="3"/>
  <c r="V3" i="4"/>
  <c r="X3" i="3"/>
  <c r="M15" i="2"/>
  <c r="K48" i="2"/>
  <c r="J3" i="3"/>
  <c r="V3" i="3"/>
  <c r="C3" i="4"/>
  <c r="G3" i="4"/>
  <c r="K3" i="4"/>
  <c r="O3" i="4"/>
  <c r="S3" i="4"/>
  <c r="B3" i="3"/>
  <c r="F3" i="3"/>
  <c r="L3" i="3"/>
  <c r="T3" i="3"/>
  <c r="L3" i="4" l="1"/>
  <c r="AA3" i="3"/>
  <c r="Y3" i="4"/>
  <c r="O3" i="3"/>
  <c r="M3" i="4"/>
</calcChain>
</file>

<file path=xl/sharedStrings.xml><?xml version="1.0" encoding="utf-8"?>
<sst xmlns="http://schemas.openxmlformats.org/spreadsheetml/2006/main" count="215" uniqueCount="98">
  <si>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</si>
  <si>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</si>
  <si>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</si>
  <si>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</si>
  <si>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</si>
  <si>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</si>
  <si>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</si>
  <si>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</t>
  </si>
  <si>
    <t>籍贯</t>
  </si>
  <si>
    <t>身份证号</t>
  </si>
  <si>
    <t>政治面貌</t>
  </si>
  <si>
    <t>入党年月</t>
  </si>
  <si>
    <t>参加工作时间</t>
  </si>
  <si>
    <t>专业工作年限</t>
  </si>
  <si>
    <t>专业技术职称</t>
  </si>
  <si>
    <t>职业/执业资格证</t>
  </si>
  <si>
    <t>现单位</t>
  </si>
  <si>
    <t>现岗位</t>
  </si>
  <si>
    <t>英语能力</t>
  </si>
  <si>
    <t>本人联系电话</t>
  </si>
  <si>
    <t>电子邮箱</t>
  </si>
  <si>
    <t>紧急联系人及电话</t>
  </si>
  <si>
    <r>
      <rPr>
        <b/>
        <sz val="12"/>
        <color indexed="8"/>
        <rFont val="宋体"/>
        <family val="3"/>
        <charset val="134"/>
      </rPr>
      <t>二、收入情况</t>
    </r>
    <r>
      <rPr>
        <b/>
        <sz val="12"/>
        <color indexed="10"/>
        <rFont val="宋体"/>
        <family val="3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</si>
  <si>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</si>
  <si>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</si>
  <si>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family val="3"/>
        <charset val="134"/>
      </rPr>
      <t>三、教育经历</t>
    </r>
    <r>
      <rPr>
        <b/>
        <sz val="12"/>
        <color indexed="10"/>
        <rFont val="宋体"/>
        <family val="3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</si>
  <si>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</si>
  <si>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</si>
  <si>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</si>
  <si>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</si>
  <si>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</si>
  <si>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所学专业主要课程</t>
  </si>
  <si>
    <t>在职教育经历</t>
  </si>
  <si>
    <r>
      <rPr>
        <b/>
        <sz val="12"/>
        <color indexed="8"/>
        <rFont val="宋体"/>
        <family val="3"/>
        <charset val="134"/>
      </rPr>
      <t>四、工作经历</t>
    </r>
    <r>
      <rPr>
        <b/>
        <sz val="12"/>
        <color indexed="10"/>
        <rFont val="宋体"/>
        <family val="3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</si>
  <si>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</si>
  <si>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</si>
  <si>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</si>
  <si>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</si>
  <si>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</si>
  <si>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</si>
  <si>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</si>
  <si>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</si>
  <si>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</si>
  <si>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</si>
  <si>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</si>
  <si>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</si>
  <si>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</si>
  <si>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</si>
  <si>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</si>
  <si>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</si>
  <si>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</si>
  <si>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</si>
  <si>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</si>
  <si>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</si>
  <si>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</si>
  <si>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</si>
  <si>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</si>
  <si>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渝富集团2017年公开招聘-个人应聘报名表</t>
  </si>
  <si>
    <t>最高学历</t>
  </si>
  <si>
    <t>博士研究生</t>
  </si>
  <si>
    <t>粘贴登记照</t>
  </si>
  <si>
    <t>硕士研究生</t>
  </si>
  <si>
    <t>本科</t>
  </si>
  <si>
    <t>大专</t>
  </si>
  <si>
    <t>职称/职业资格</t>
  </si>
  <si>
    <t>职业资格证</t>
  </si>
  <si>
    <t>现任岗位及职务</t>
  </si>
  <si>
    <r>
      <rPr>
        <b/>
        <sz val="12"/>
        <color indexed="8"/>
        <rFont val="宋体"/>
        <family val="3"/>
        <charset val="134"/>
      </rPr>
      <t>三、教育经历（</t>
    </r>
    <r>
      <rPr>
        <b/>
        <sz val="12"/>
        <color indexed="10"/>
        <rFont val="宋体"/>
        <family val="3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</si>
  <si>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</si>
  <si>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</si>
  <si>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</si>
  <si>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</si>
  <si>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</si>
  <si>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</si>
  <si>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</si>
  <si>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</si>
  <si>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</si>
  <si>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</si>
  <si>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</si>
  <si>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</si>
  <si>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</si>
  <si>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</si>
  <si>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</si>
  <si>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</si>
  <si>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</si>
  <si>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</si>
  <si>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</si>
  <si>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</si>
  <si>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</si>
  <si>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</si>
  <si>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</si>
  <si>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</si>
  <si>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</si>
  <si>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</si>
  <si>
    <t>籍贯</t>
    <phoneticPr fontId="29" type="noConversion"/>
  </si>
  <si>
    <t>身高</t>
    <phoneticPr fontId="29" type="noConversion"/>
  </si>
  <si>
    <t>专业及排名情况</t>
    <phoneticPr fontId="29" type="noConversion"/>
  </si>
  <si>
    <t>重庆渝富控股集团应聘报名表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</si>
</sst>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岁&quot;"/>
    <numFmt numFmtId="177" formatCode="0.00&quot;万&quot;&quot;元&quot;&quot;/年&quot;"/>
    <numFmt numFmtId="178" formatCode="0.00&quot;万元&quot;"/>
    <numFmt numFmtId="179" formatCode="0&quot;人&quot;"/>
    <numFmt numFmtId="180" formatCode="0&quot;岁&quot;"/>
  </numFmts>
  <fonts count="30" x14ac:knownFonts="1">
    <font>
      <sz val="11"/>
      <color indexed="8"/>
      <name val="宋体"/>
      <charset val="134"/>
    </font>
    <font>
      <sz val="11"/>
      <color indexed="8"/>
      <name val="方正楷体_GBK"/>
      <family val="4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u/>
      <sz val="11"/>
      <color indexed="12"/>
      <name val="宋体"/>
      <family val="3"/>
      <charset val="134"/>
    </font>
    <font>
      <sz val="22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10" borderId="49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0" borderId="5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5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5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55" applyNumberFormat="0" applyAlignment="0" applyProtection="0">
      <alignment vertical="center"/>
    </xf>
    <xf numFmtId="0" fontId="24" fillId="0" borderId="55" applyNumberFormat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53" applyNumberFormat="0" applyAlignment="0" applyProtection="0">
      <alignment vertical="center"/>
    </xf>
    <xf numFmtId="0" fontId="18" fillId="13" borderId="49" applyNumberFormat="0" applyAlignment="0" applyProtection="0">
      <alignment vertical="center"/>
    </xf>
    <xf numFmtId="0" fontId="16" fillId="12" borderId="50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56" applyNumberFormat="0" applyFont="0" applyAlignment="0" applyProtection="0">
      <alignment vertical="center"/>
    </xf>
  </cellStyleXfs>
  <cellXfs count="203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32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6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32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7" xfId="32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78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40" xfId="0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7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</cellXfs>
  <cellStyles count="43">
    <cellStyle name="20% - 强调文字颜色 1" xfId="4"/>
    <cellStyle name="20% - 强调文字颜色 2" xfId="3"/>
    <cellStyle name="20% - 强调文字颜色 3" xfId="5"/>
    <cellStyle name="20% - 强调文字颜色 4" xfId="7"/>
    <cellStyle name="20% - 强调文字颜色 5" xfId="8"/>
    <cellStyle name="20% - 强调文字颜色 6" xfId="10"/>
    <cellStyle name="40% - 强调文字颜色 1" xfId="13"/>
    <cellStyle name="40% - 强调文字颜色 2" xfId="14"/>
    <cellStyle name="40% - 强调文字颜色 3" xfId="15"/>
    <cellStyle name="40% - 强调文字颜色 4" xfId="17"/>
    <cellStyle name="40% - 强调文字颜色 5" xfId="18"/>
    <cellStyle name="40% - 强调文字颜色 6" xfId="19"/>
    <cellStyle name="60% - 强调文字颜色 1" xfId="20"/>
    <cellStyle name="60% - 强调文字颜色 2" xfId="22"/>
    <cellStyle name="60% - 强调文字颜色 3" xfId="25"/>
    <cellStyle name="60% - 强调文字颜色 4" xfId="26"/>
    <cellStyle name="60% - 强调文字颜色 5" xfId="28"/>
    <cellStyle name="60% - 强调文字颜色 6" xfId="29"/>
    <cellStyle name="标题" xfId="2"/>
    <cellStyle name="标题 1" xfId="30"/>
    <cellStyle name="标题 2" xfId="31"/>
    <cellStyle name="标题 3" xfId="21"/>
    <cellStyle name="标题 4" xfId="23"/>
    <cellStyle name="差" xfId="16"/>
    <cellStyle name="常规" xfId="0" builtinId="0"/>
    <cellStyle name="超链接" xfId="32" builtinId="8"/>
    <cellStyle name="好" xfId="33"/>
    <cellStyle name="汇总" xfId="34"/>
    <cellStyle name="计算" xfId="35"/>
    <cellStyle name="检查单元格" xfId="36"/>
    <cellStyle name="解释性文本" xfId="37"/>
    <cellStyle name="警告文本" xfId="24"/>
    <cellStyle name="链接单元格" xfId="11"/>
    <cellStyle name="强调文字颜色 1" xfId="9"/>
    <cellStyle name="强调文字颜色 2" xfId="12"/>
    <cellStyle name="强调文字颜色 3" xfId="38"/>
    <cellStyle name="强调文字颜色 4" xfId="1"/>
    <cellStyle name="强调文字颜色 5" xfId="39"/>
    <cellStyle name="强调文字颜色 6" xfId="40"/>
    <cellStyle name="适中" xfId="41"/>
    <cellStyle name="输出" xfId="27"/>
    <cellStyle name="输入" xfId="6"/>
    <cellStyle name="注释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65"/>
  <sheetViews>
    <sheetView showGridLines="0" tabSelected="1" view="pageBreakPreview" zoomScale="85" zoomScaleNormal="70" zoomScaleSheetLayoutView="85" workbookViewId="0">
      <selection activeCell="D2" sqref="D2:E2"/>
    </sheetView>
  </sheetViews>
  <sheetFormatPr defaultColWidth="8.875" defaultRowHeight="13.5" x14ac:dyDescent="0.15"/>
  <cols>
    <col min="1" max="1" width="10.875" style="54" customWidth="1"/>
    <col min="2" max="2" width="18.375" style="54" customWidth="1"/>
    <col min="3" max="3" width="15.5" style="54" customWidth="1"/>
    <col min="4" max="4" width="14.75" style="54" customWidth="1"/>
    <col min="5" max="5" width="23.875" style="54" customWidth="1"/>
    <col min="6" max="6" width="29.5" style="54" customWidth="1"/>
    <col min="7" max="7" width="19.375" style="54" customWidth="1"/>
    <col min="8" max="8" width="12.625" style="54" customWidth="1"/>
    <col min="9" max="9" width="23.375" style="54" customWidth="1"/>
    <col min="10" max="10" width="8.875" style="54"/>
    <col min="11" max="12" width="8.875" style="55"/>
    <col min="13" max="13" width="39" style="55" customWidth="1"/>
    <col min="14" max="16" width="8.875" style="55"/>
    <col min="17" max="16384" width="8.875" style="54"/>
  </cols>
  <sheetData>
    <row r="1" spans="1:9" ht="35.450000000000003" customHeight="1" x14ac:dyDescent="0.15">
      <c r="A1" s="130" t="s">
        <v>97</v>
      </c>
      <c r="B1" s="130"/>
      <c r="C1" s="130"/>
      <c r="D1" s="130"/>
      <c r="E1" s="130"/>
      <c r="F1" s="130"/>
      <c r="G1" s="130"/>
      <c r="H1" s="130"/>
      <c r="I1" s="130"/>
    </row>
    <row r="2" spans="1:9" ht="28.9" customHeight="1" x14ac:dyDescent="0.15">
      <c r="A2" s="131" t="s">
        <v>0</v>
      </c>
      <c r="B2" s="132"/>
      <c r="C2" s="132"/>
      <c r="D2" s="133"/>
      <c r="E2" s="133"/>
      <c r="F2" s="56" t="s">
        <v>1</v>
      </c>
      <c r="G2" s="133"/>
      <c r="H2" s="133"/>
      <c r="I2" s="134"/>
    </row>
    <row r="3" spans="1:9" ht="28.9" customHeight="1" x14ac:dyDescent="0.15">
      <c r="A3" s="135" t="s">
        <v>2</v>
      </c>
      <c r="B3" s="136"/>
      <c r="C3" s="136"/>
      <c r="D3" s="136"/>
      <c r="E3" s="136"/>
      <c r="F3" s="136"/>
      <c r="G3" s="136"/>
      <c r="H3" s="136"/>
      <c r="I3" s="137"/>
    </row>
    <row r="4" spans="1:9" ht="36" customHeight="1" x14ac:dyDescent="0.15">
      <c r="A4" s="57" t="s">
        <v>3</v>
      </c>
      <c r="B4" s="58"/>
      <c r="C4" s="27" t="s">
        <v>4</v>
      </c>
      <c r="D4" s="58"/>
      <c r="E4" s="27" t="s">
        <v>5</v>
      </c>
      <c r="F4" s="138"/>
      <c r="G4" s="139"/>
      <c r="H4" s="92" t="s">
        <v>6</v>
      </c>
      <c r="I4" s="93"/>
    </row>
    <row r="5" spans="1:9" ht="36" customHeight="1" x14ac:dyDescent="0.15">
      <c r="A5" s="57" t="s">
        <v>7</v>
      </c>
      <c r="B5" s="59"/>
      <c r="C5" s="27" t="s">
        <v>8</v>
      </c>
      <c r="D5" s="58"/>
      <c r="E5" s="27" t="s">
        <v>9</v>
      </c>
      <c r="F5" s="123"/>
      <c r="G5" s="123"/>
      <c r="H5" s="94"/>
      <c r="I5" s="95"/>
    </row>
    <row r="6" spans="1:9" ht="36" customHeight="1" x14ac:dyDescent="0.15">
      <c r="A6" s="57" t="s">
        <v>10</v>
      </c>
      <c r="B6" s="96"/>
      <c r="C6" s="96"/>
      <c r="D6" s="96"/>
      <c r="E6" s="27" t="s">
        <v>11</v>
      </c>
      <c r="F6" s="123"/>
      <c r="G6" s="123"/>
      <c r="H6" s="94"/>
      <c r="I6" s="95"/>
    </row>
    <row r="7" spans="1:9" ht="37.5" customHeight="1" x14ac:dyDescent="0.15">
      <c r="A7" s="57" t="s">
        <v>12</v>
      </c>
      <c r="B7" s="123"/>
      <c r="C7" s="123"/>
      <c r="D7" s="123"/>
      <c r="E7" s="27" t="s">
        <v>13</v>
      </c>
      <c r="F7" s="123"/>
      <c r="G7" s="123"/>
      <c r="H7" s="94"/>
      <c r="I7" s="95"/>
    </row>
    <row r="8" spans="1:9" ht="33.75" customHeight="1" x14ac:dyDescent="0.15">
      <c r="A8" s="57" t="s">
        <v>14</v>
      </c>
      <c r="B8" s="96"/>
      <c r="C8" s="96"/>
      <c r="D8" s="96"/>
      <c r="E8" s="27" t="s">
        <v>15</v>
      </c>
      <c r="F8" s="124"/>
      <c r="G8" s="125"/>
      <c r="H8" s="94"/>
      <c r="I8" s="95"/>
    </row>
    <row r="9" spans="1:9" ht="36" customHeight="1" x14ac:dyDescent="0.15">
      <c r="A9" s="60" t="s">
        <v>16</v>
      </c>
      <c r="B9" s="101"/>
      <c r="C9" s="102"/>
      <c r="D9" s="126"/>
      <c r="E9" s="60" t="s">
        <v>17</v>
      </c>
      <c r="F9" s="61"/>
      <c r="G9" s="81" t="s">
        <v>18</v>
      </c>
      <c r="H9" s="81"/>
      <c r="I9" s="58"/>
    </row>
    <row r="10" spans="1:9" ht="36" customHeight="1" x14ac:dyDescent="0.15">
      <c r="A10" s="62" t="s">
        <v>19</v>
      </c>
      <c r="B10" s="127"/>
      <c r="C10" s="127"/>
      <c r="D10" s="127"/>
      <c r="E10" s="63" t="s">
        <v>20</v>
      </c>
      <c r="F10" s="64"/>
      <c r="G10" s="128" t="s">
        <v>21</v>
      </c>
      <c r="H10" s="129"/>
      <c r="I10" s="72"/>
    </row>
    <row r="11" spans="1:9" ht="28.9" customHeight="1" x14ac:dyDescent="0.15">
      <c r="A11" s="76" t="s">
        <v>22</v>
      </c>
      <c r="B11" s="77"/>
      <c r="C11" s="77"/>
      <c r="D11" s="77"/>
      <c r="E11" s="77"/>
      <c r="F11" s="77"/>
      <c r="G11" s="77"/>
      <c r="H11" s="77"/>
      <c r="I11" s="78"/>
    </row>
    <row r="12" spans="1:9" ht="28.9" customHeight="1" x14ac:dyDescent="0.15">
      <c r="A12" s="113" t="s">
        <v>23</v>
      </c>
      <c r="B12" s="114"/>
      <c r="C12" s="115"/>
      <c r="D12" s="116"/>
      <c r="E12" s="117"/>
      <c r="F12" s="63" t="s">
        <v>24</v>
      </c>
      <c r="G12" s="116"/>
      <c r="H12" s="118"/>
      <c r="I12" s="119"/>
    </row>
    <row r="13" spans="1:9" ht="28.9" customHeight="1" x14ac:dyDescent="0.15">
      <c r="A13" s="120" t="s">
        <v>25</v>
      </c>
      <c r="B13" s="121"/>
      <c r="C13" s="121"/>
      <c r="D13" s="121"/>
      <c r="E13" s="121"/>
      <c r="F13" s="121"/>
      <c r="G13" s="121"/>
      <c r="H13" s="121"/>
      <c r="I13" s="122"/>
    </row>
    <row r="14" spans="1:9" ht="28.9" customHeight="1" x14ac:dyDescent="0.15">
      <c r="A14" s="88" t="s">
        <v>26</v>
      </c>
      <c r="B14" s="27" t="s">
        <v>27</v>
      </c>
      <c r="C14" s="27" t="s">
        <v>28</v>
      </c>
      <c r="D14" s="27" t="s">
        <v>29</v>
      </c>
      <c r="E14" s="27" t="s">
        <v>30</v>
      </c>
      <c r="F14" s="27" t="s">
        <v>96</v>
      </c>
      <c r="G14" s="105" t="s">
        <v>31</v>
      </c>
      <c r="H14" s="106"/>
      <c r="I14" s="107"/>
    </row>
    <row r="15" spans="1:9" ht="28.9" customHeight="1" x14ac:dyDescent="0.15">
      <c r="A15" s="89"/>
      <c r="B15" s="58"/>
      <c r="C15" s="65"/>
      <c r="D15" s="65"/>
      <c r="E15" s="65"/>
      <c r="F15" s="65"/>
      <c r="G15" s="101"/>
      <c r="H15" s="102"/>
      <c r="I15" s="103"/>
    </row>
    <row r="16" spans="1:9" ht="28.9" customHeight="1" x14ac:dyDescent="0.15">
      <c r="A16" s="89"/>
      <c r="B16" s="58"/>
      <c r="C16" s="65"/>
      <c r="D16" s="65"/>
      <c r="E16" s="65"/>
      <c r="F16" s="65"/>
      <c r="G16" s="101"/>
      <c r="H16" s="102"/>
      <c r="I16" s="103"/>
    </row>
    <row r="17" spans="1:9" ht="28.9" customHeight="1" x14ac:dyDescent="0.15">
      <c r="A17" s="90"/>
      <c r="B17" s="58"/>
      <c r="C17" s="65"/>
      <c r="D17" s="65"/>
      <c r="E17" s="65"/>
      <c r="F17" s="65"/>
      <c r="G17" s="101"/>
      <c r="H17" s="102"/>
      <c r="I17" s="103"/>
    </row>
    <row r="18" spans="1:9" ht="28.9" customHeight="1" x14ac:dyDescent="0.15">
      <c r="A18" s="88" t="s">
        <v>32</v>
      </c>
      <c r="B18" s="27" t="s">
        <v>27</v>
      </c>
      <c r="C18" s="27" t="s">
        <v>28</v>
      </c>
      <c r="D18" s="27" t="s">
        <v>29</v>
      </c>
      <c r="E18" s="27" t="s">
        <v>30</v>
      </c>
      <c r="F18" s="75" t="s">
        <v>96</v>
      </c>
      <c r="G18" s="105" t="s">
        <v>31</v>
      </c>
      <c r="H18" s="106"/>
      <c r="I18" s="107"/>
    </row>
    <row r="19" spans="1:9" ht="28.9" customHeight="1" x14ac:dyDescent="0.15">
      <c r="A19" s="89"/>
      <c r="B19" s="58"/>
      <c r="C19" s="65"/>
      <c r="D19" s="65"/>
      <c r="E19" s="65"/>
      <c r="F19" s="65"/>
      <c r="G19" s="101"/>
      <c r="H19" s="102"/>
      <c r="I19" s="103"/>
    </row>
    <row r="20" spans="1:9" ht="28.9" customHeight="1" x14ac:dyDescent="0.15">
      <c r="A20" s="89"/>
      <c r="B20" s="58"/>
      <c r="C20" s="65"/>
      <c r="D20" s="65"/>
      <c r="E20" s="65"/>
      <c r="F20" s="65"/>
      <c r="G20" s="101"/>
      <c r="H20" s="102"/>
      <c r="I20" s="103"/>
    </row>
    <row r="21" spans="1:9" ht="28.9" customHeight="1" x14ac:dyDescent="0.15">
      <c r="A21" s="91"/>
      <c r="B21" s="58"/>
      <c r="C21" s="65"/>
      <c r="D21" s="65"/>
      <c r="E21" s="65"/>
      <c r="F21" s="65"/>
      <c r="G21" s="101"/>
      <c r="H21" s="102"/>
      <c r="I21" s="103"/>
    </row>
    <row r="22" spans="1:9" ht="39" customHeight="1" x14ac:dyDescent="0.15">
      <c r="A22" s="76" t="s">
        <v>33</v>
      </c>
      <c r="B22" s="77"/>
      <c r="C22" s="77"/>
      <c r="D22" s="77"/>
      <c r="E22" s="77"/>
      <c r="F22" s="77"/>
      <c r="G22" s="77"/>
      <c r="H22" s="77"/>
      <c r="I22" s="78"/>
    </row>
    <row r="23" spans="1:9" ht="39" customHeight="1" x14ac:dyDescent="0.15">
      <c r="A23" s="57" t="s">
        <v>34</v>
      </c>
      <c r="B23" s="27" t="s">
        <v>27</v>
      </c>
      <c r="C23" s="27" t="s">
        <v>35</v>
      </c>
      <c r="D23" s="27" t="s">
        <v>36</v>
      </c>
      <c r="E23" s="27" t="s">
        <v>37</v>
      </c>
      <c r="F23" s="105" t="s">
        <v>38</v>
      </c>
      <c r="G23" s="106"/>
      <c r="H23" s="27" t="s">
        <v>39</v>
      </c>
      <c r="I23" s="73" t="s">
        <v>40</v>
      </c>
    </row>
    <row r="24" spans="1:9" ht="47.45" customHeight="1" x14ac:dyDescent="0.15">
      <c r="A24" s="66">
        <v>1</v>
      </c>
      <c r="B24" s="58"/>
      <c r="C24" s="67"/>
      <c r="D24" s="65"/>
      <c r="E24" s="65"/>
      <c r="F24" s="108"/>
      <c r="G24" s="109"/>
      <c r="H24" s="68"/>
      <c r="I24" s="74"/>
    </row>
    <row r="25" spans="1:9" ht="47.45" customHeight="1" x14ac:dyDescent="0.15">
      <c r="A25" s="66">
        <v>2</v>
      </c>
      <c r="B25" s="58"/>
      <c r="C25" s="67"/>
      <c r="D25" s="65"/>
      <c r="E25" s="65"/>
      <c r="F25" s="108"/>
      <c r="G25" s="109"/>
      <c r="H25" s="68"/>
      <c r="I25" s="74"/>
    </row>
    <row r="26" spans="1:9" ht="47.45" customHeight="1" x14ac:dyDescent="0.15">
      <c r="A26" s="66">
        <v>3</v>
      </c>
      <c r="B26" s="58"/>
      <c r="C26" s="67"/>
      <c r="D26" s="65"/>
      <c r="E26" s="65"/>
      <c r="F26" s="108"/>
      <c r="G26" s="109"/>
      <c r="H26" s="68"/>
      <c r="I26" s="74"/>
    </row>
    <row r="27" spans="1:9" ht="47.45" customHeight="1" x14ac:dyDescent="0.15">
      <c r="A27" s="66">
        <v>4</v>
      </c>
      <c r="B27" s="58"/>
      <c r="C27" s="67"/>
      <c r="D27" s="65"/>
      <c r="E27" s="65"/>
      <c r="F27" s="108"/>
      <c r="G27" s="109"/>
      <c r="H27" s="68"/>
      <c r="I27" s="74"/>
    </row>
    <row r="28" spans="1:9" ht="47.45" customHeight="1" x14ac:dyDescent="0.15">
      <c r="A28" s="66">
        <v>5</v>
      </c>
      <c r="B28" s="58"/>
      <c r="C28" s="67"/>
      <c r="D28" s="65"/>
      <c r="E28" s="65"/>
      <c r="F28" s="108"/>
      <c r="G28" s="109"/>
      <c r="H28" s="68"/>
      <c r="I28" s="74"/>
    </row>
    <row r="29" spans="1:9" ht="47.45" customHeight="1" x14ac:dyDescent="0.15">
      <c r="A29" s="66">
        <v>6</v>
      </c>
      <c r="B29" s="58"/>
      <c r="C29" s="67"/>
      <c r="D29" s="65"/>
      <c r="E29" s="65"/>
      <c r="F29" s="108"/>
      <c r="G29" s="109"/>
      <c r="H29" s="68"/>
      <c r="I29" s="74"/>
    </row>
    <row r="30" spans="1:9" ht="47.45" customHeight="1" x14ac:dyDescent="0.15">
      <c r="A30" s="66">
        <v>7</v>
      </c>
      <c r="B30" s="58"/>
      <c r="C30" s="67"/>
      <c r="D30" s="65"/>
      <c r="E30" s="65"/>
      <c r="F30" s="108"/>
      <c r="G30" s="109"/>
      <c r="H30" s="68"/>
      <c r="I30" s="74"/>
    </row>
    <row r="31" spans="1:9" ht="47.45" customHeight="1" x14ac:dyDescent="0.15">
      <c r="A31" s="66">
        <v>8</v>
      </c>
      <c r="B31" s="58"/>
      <c r="C31" s="67"/>
      <c r="D31" s="65"/>
      <c r="E31" s="65"/>
      <c r="F31" s="108"/>
      <c r="G31" s="109"/>
      <c r="H31" s="68"/>
      <c r="I31" s="74"/>
    </row>
    <row r="32" spans="1:9" ht="47.45" customHeight="1" x14ac:dyDescent="0.15">
      <c r="A32" s="66">
        <v>9</v>
      </c>
      <c r="B32" s="58"/>
      <c r="C32" s="67"/>
      <c r="D32" s="65"/>
      <c r="E32" s="65"/>
      <c r="F32" s="108"/>
      <c r="G32" s="109"/>
      <c r="H32" s="68"/>
      <c r="I32" s="74"/>
    </row>
    <row r="33" spans="1:9" ht="47.45" customHeight="1" x14ac:dyDescent="0.15">
      <c r="A33" s="66">
        <v>10</v>
      </c>
      <c r="B33" s="58"/>
      <c r="C33" s="67"/>
      <c r="D33" s="65"/>
      <c r="E33" s="65"/>
      <c r="F33" s="108"/>
      <c r="G33" s="109"/>
      <c r="H33" s="68"/>
      <c r="I33" s="74"/>
    </row>
    <row r="34" spans="1:9" ht="43.15" customHeight="1" x14ac:dyDescent="0.15">
      <c r="A34" s="76" t="s">
        <v>41</v>
      </c>
      <c r="B34" s="77"/>
      <c r="C34" s="77"/>
      <c r="D34" s="77"/>
      <c r="E34" s="77"/>
      <c r="F34" s="77"/>
      <c r="G34" s="77"/>
      <c r="H34" s="77"/>
      <c r="I34" s="78"/>
    </row>
    <row r="35" spans="1:9" ht="33" customHeight="1" x14ac:dyDescent="0.15">
      <c r="A35" s="57" t="s">
        <v>34</v>
      </c>
      <c r="B35" s="27" t="s">
        <v>42</v>
      </c>
      <c r="C35" s="105" t="s">
        <v>43</v>
      </c>
      <c r="D35" s="112"/>
      <c r="E35" s="27" t="s">
        <v>44</v>
      </c>
      <c r="F35" s="105" t="s">
        <v>45</v>
      </c>
      <c r="G35" s="106"/>
      <c r="H35" s="106"/>
      <c r="I35" s="107"/>
    </row>
    <row r="36" spans="1:9" ht="38.450000000000003" customHeight="1" x14ac:dyDescent="0.15">
      <c r="A36" s="66">
        <v>1</v>
      </c>
      <c r="B36" s="58"/>
      <c r="C36" s="108"/>
      <c r="D36" s="109"/>
      <c r="E36" s="65"/>
      <c r="F36" s="108"/>
      <c r="G36" s="110"/>
      <c r="H36" s="110"/>
      <c r="I36" s="111"/>
    </row>
    <row r="37" spans="1:9" ht="38.450000000000003" customHeight="1" x14ac:dyDescent="0.15">
      <c r="A37" s="66">
        <v>2</v>
      </c>
      <c r="B37" s="58"/>
      <c r="C37" s="108"/>
      <c r="D37" s="109"/>
      <c r="E37" s="65"/>
      <c r="F37" s="108"/>
      <c r="G37" s="110"/>
      <c r="H37" s="110"/>
      <c r="I37" s="111"/>
    </row>
    <row r="38" spans="1:9" ht="38.450000000000003" customHeight="1" x14ac:dyDescent="0.15">
      <c r="A38" s="66">
        <v>3</v>
      </c>
      <c r="B38" s="58"/>
      <c r="C38" s="108"/>
      <c r="D38" s="109"/>
      <c r="E38" s="65"/>
      <c r="F38" s="108"/>
      <c r="G38" s="110"/>
      <c r="H38" s="110"/>
      <c r="I38" s="111"/>
    </row>
    <row r="39" spans="1:9" ht="38.450000000000003" customHeight="1" x14ac:dyDescent="0.15">
      <c r="A39" s="66">
        <v>4</v>
      </c>
      <c r="B39" s="58"/>
      <c r="C39" s="108"/>
      <c r="D39" s="109"/>
      <c r="E39" s="65"/>
      <c r="F39" s="108"/>
      <c r="G39" s="110"/>
      <c r="H39" s="110"/>
      <c r="I39" s="111"/>
    </row>
    <row r="40" spans="1:9" ht="38.450000000000003" customHeight="1" x14ac:dyDescent="0.15">
      <c r="A40" s="66">
        <v>5</v>
      </c>
      <c r="B40" s="58"/>
      <c r="C40" s="108"/>
      <c r="D40" s="109"/>
      <c r="E40" s="65"/>
      <c r="F40" s="108"/>
      <c r="G40" s="110"/>
      <c r="H40" s="110"/>
      <c r="I40" s="111"/>
    </row>
    <row r="41" spans="1:9" ht="38.450000000000003" customHeight="1" x14ac:dyDescent="0.15">
      <c r="A41" s="66">
        <v>6</v>
      </c>
      <c r="B41" s="58"/>
      <c r="C41" s="108"/>
      <c r="D41" s="109"/>
      <c r="E41" s="65"/>
      <c r="F41" s="108"/>
      <c r="G41" s="110"/>
      <c r="H41" s="110"/>
      <c r="I41" s="111"/>
    </row>
    <row r="42" spans="1:9" ht="38.450000000000003" customHeight="1" x14ac:dyDescent="0.15">
      <c r="A42" s="66">
        <v>7</v>
      </c>
      <c r="B42" s="58"/>
      <c r="C42" s="108"/>
      <c r="D42" s="109"/>
      <c r="E42" s="65"/>
      <c r="F42" s="108"/>
      <c r="G42" s="110"/>
      <c r="H42" s="110"/>
      <c r="I42" s="111"/>
    </row>
    <row r="43" spans="1:9" ht="38.450000000000003" customHeight="1" x14ac:dyDescent="0.15">
      <c r="A43" s="66">
        <v>8</v>
      </c>
      <c r="B43" s="58"/>
      <c r="C43" s="108"/>
      <c r="D43" s="109"/>
      <c r="E43" s="65"/>
      <c r="F43" s="108"/>
      <c r="G43" s="110"/>
      <c r="H43" s="110"/>
      <c r="I43" s="111"/>
    </row>
    <row r="44" spans="1:9" ht="38.450000000000003" customHeight="1" x14ac:dyDescent="0.15">
      <c r="A44" s="66">
        <v>9</v>
      </c>
      <c r="B44" s="58"/>
      <c r="C44" s="108"/>
      <c r="D44" s="109"/>
      <c r="E44" s="65"/>
      <c r="F44" s="108"/>
      <c r="G44" s="110"/>
      <c r="H44" s="110"/>
      <c r="I44" s="111"/>
    </row>
    <row r="45" spans="1:9" ht="38.450000000000003" customHeight="1" x14ac:dyDescent="0.15">
      <c r="A45" s="66">
        <v>10</v>
      </c>
      <c r="B45" s="58"/>
      <c r="C45" s="108"/>
      <c r="D45" s="109"/>
      <c r="E45" s="65"/>
      <c r="F45" s="108"/>
      <c r="G45" s="110"/>
      <c r="H45" s="110"/>
      <c r="I45" s="111"/>
    </row>
    <row r="46" spans="1:9" ht="35.450000000000003" customHeight="1" x14ac:dyDescent="0.15">
      <c r="A46" s="76" t="s">
        <v>46</v>
      </c>
      <c r="B46" s="77"/>
      <c r="C46" s="77"/>
      <c r="D46" s="77"/>
      <c r="E46" s="77"/>
      <c r="F46" s="77"/>
      <c r="G46" s="77"/>
      <c r="H46" s="77"/>
      <c r="I46" s="78"/>
    </row>
    <row r="47" spans="1:9" ht="30" customHeight="1" x14ac:dyDescent="0.15">
      <c r="A47" s="79" t="s">
        <v>47</v>
      </c>
      <c r="B47" s="80"/>
      <c r="C47" s="81" t="s">
        <v>48</v>
      </c>
      <c r="D47" s="81"/>
      <c r="E47" s="105" t="s">
        <v>49</v>
      </c>
      <c r="F47" s="106"/>
      <c r="G47" s="106"/>
      <c r="H47" s="106"/>
      <c r="I47" s="107"/>
    </row>
    <row r="48" spans="1:9" ht="22.15" customHeight="1" x14ac:dyDescent="0.15">
      <c r="A48" s="79"/>
      <c r="B48" s="80"/>
      <c r="C48" s="96"/>
      <c r="D48" s="96"/>
      <c r="E48" s="101"/>
      <c r="F48" s="102"/>
      <c r="G48" s="102"/>
      <c r="H48" s="102"/>
      <c r="I48" s="103"/>
    </row>
    <row r="49" spans="1:9" ht="22.15" customHeight="1" x14ac:dyDescent="0.15">
      <c r="A49" s="79"/>
      <c r="B49" s="80"/>
      <c r="C49" s="96"/>
      <c r="D49" s="96"/>
      <c r="E49" s="101"/>
      <c r="F49" s="102"/>
      <c r="G49" s="102"/>
      <c r="H49" s="102"/>
      <c r="I49" s="103"/>
    </row>
    <row r="50" spans="1:9" ht="22.15" customHeight="1" x14ac:dyDescent="0.15">
      <c r="A50" s="79"/>
      <c r="B50" s="80"/>
      <c r="C50" s="96"/>
      <c r="D50" s="96"/>
      <c r="E50" s="101"/>
      <c r="F50" s="102"/>
      <c r="G50" s="102"/>
      <c r="H50" s="102"/>
      <c r="I50" s="103"/>
    </row>
    <row r="51" spans="1:9" ht="22.15" customHeight="1" x14ac:dyDescent="0.15">
      <c r="A51" s="79"/>
      <c r="B51" s="80"/>
      <c r="C51" s="96"/>
      <c r="D51" s="96"/>
      <c r="E51" s="101"/>
      <c r="F51" s="102"/>
      <c r="G51" s="102"/>
      <c r="H51" s="102"/>
      <c r="I51" s="103"/>
    </row>
    <row r="52" spans="1:9" ht="22.15" customHeight="1" x14ac:dyDescent="0.15">
      <c r="A52" s="79"/>
      <c r="B52" s="80"/>
      <c r="C52" s="104"/>
      <c r="D52" s="104"/>
      <c r="E52" s="101"/>
      <c r="F52" s="102"/>
      <c r="G52" s="102"/>
      <c r="H52" s="102"/>
      <c r="I52" s="103"/>
    </row>
    <row r="53" spans="1:9" ht="30" customHeight="1" x14ac:dyDescent="0.15">
      <c r="A53" s="98" t="s">
        <v>50</v>
      </c>
      <c r="B53" s="99"/>
      <c r="C53" s="99"/>
      <c r="D53" s="99"/>
      <c r="E53" s="99"/>
      <c r="F53" s="99"/>
      <c r="G53" s="99"/>
      <c r="H53" s="99"/>
      <c r="I53" s="100"/>
    </row>
    <row r="54" spans="1:9" ht="30" customHeight="1" x14ac:dyDescent="0.15">
      <c r="A54" s="57" t="s">
        <v>51</v>
      </c>
      <c r="B54" s="27" t="s">
        <v>3</v>
      </c>
      <c r="C54" s="27" t="s">
        <v>52</v>
      </c>
      <c r="D54" s="81" t="s">
        <v>10</v>
      </c>
      <c r="E54" s="81"/>
      <c r="F54" s="81" t="s">
        <v>53</v>
      </c>
      <c r="G54" s="81"/>
      <c r="H54" s="81"/>
      <c r="I54" s="82"/>
    </row>
    <row r="55" spans="1:9" ht="30" customHeight="1" x14ac:dyDescent="0.15">
      <c r="A55" s="69"/>
      <c r="B55" s="58"/>
      <c r="C55" s="70"/>
      <c r="D55" s="96"/>
      <c r="E55" s="96"/>
      <c r="F55" s="96"/>
      <c r="G55" s="96"/>
      <c r="H55" s="96"/>
      <c r="I55" s="97"/>
    </row>
    <row r="56" spans="1:9" ht="30" customHeight="1" x14ac:dyDescent="0.15">
      <c r="A56" s="69"/>
      <c r="B56" s="58"/>
      <c r="C56" s="70"/>
      <c r="D56" s="96"/>
      <c r="E56" s="96"/>
      <c r="F56" s="96"/>
      <c r="G56" s="96"/>
      <c r="H56" s="96"/>
      <c r="I56" s="97"/>
    </row>
    <row r="57" spans="1:9" ht="30" customHeight="1" x14ac:dyDescent="0.15">
      <c r="A57" s="69"/>
      <c r="B57" s="58"/>
      <c r="C57" s="70"/>
      <c r="D57" s="96"/>
      <c r="E57" s="96"/>
      <c r="F57" s="96"/>
      <c r="G57" s="96"/>
      <c r="H57" s="96"/>
      <c r="I57" s="97"/>
    </row>
    <row r="58" spans="1:9" ht="30" customHeight="1" x14ac:dyDescent="0.15">
      <c r="A58" s="69"/>
      <c r="B58" s="58"/>
      <c r="C58" s="70"/>
      <c r="D58" s="96"/>
      <c r="E58" s="96"/>
      <c r="F58" s="96"/>
      <c r="G58" s="96"/>
      <c r="H58" s="96"/>
      <c r="I58" s="97"/>
    </row>
    <row r="59" spans="1:9" ht="30" customHeight="1" x14ac:dyDescent="0.15">
      <c r="A59" s="69"/>
      <c r="B59" s="58"/>
      <c r="C59" s="70"/>
      <c r="D59" s="96"/>
      <c r="E59" s="96"/>
      <c r="F59" s="96"/>
      <c r="G59" s="96"/>
      <c r="H59" s="96"/>
      <c r="I59" s="97"/>
    </row>
    <row r="60" spans="1:9" ht="30" customHeight="1" x14ac:dyDescent="0.15">
      <c r="A60" s="69"/>
      <c r="B60" s="58"/>
      <c r="C60" s="70"/>
      <c r="D60" s="96"/>
      <c r="E60" s="96"/>
      <c r="F60" s="96"/>
      <c r="G60" s="96"/>
      <c r="H60" s="96"/>
      <c r="I60" s="97"/>
    </row>
    <row r="61" spans="1:9" ht="30" customHeight="1" x14ac:dyDescent="0.15">
      <c r="A61" s="69"/>
      <c r="B61" s="58"/>
      <c r="C61" s="70"/>
      <c r="D61" s="96"/>
      <c r="E61" s="96"/>
      <c r="F61" s="96"/>
      <c r="G61" s="96"/>
      <c r="H61" s="96"/>
      <c r="I61" s="97"/>
    </row>
    <row r="62" spans="1:9" ht="30" customHeight="1" x14ac:dyDescent="0.15">
      <c r="A62" s="71"/>
      <c r="B62" s="58"/>
      <c r="C62" s="70"/>
      <c r="D62" s="96"/>
      <c r="E62" s="96"/>
      <c r="F62" s="96"/>
      <c r="G62" s="96"/>
      <c r="H62" s="96"/>
      <c r="I62" s="97"/>
    </row>
    <row r="63" spans="1:9" ht="30" customHeight="1" x14ac:dyDescent="0.15">
      <c r="A63" s="76" t="s">
        <v>54</v>
      </c>
      <c r="B63" s="77"/>
      <c r="C63" s="77"/>
      <c r="D63" s="77"/>
      <c r="E63" s="77"/>
      <c r="F63" s="77"/>
      <c r="G63" s="77"/>
      <c r="H63" s="77"/>
      <c r="I63" s="78"/>
    </row>
    <row r="64" spans="1:9" ht="30" customHeight="1" x14ac:dyDescent="0.15">
      <c r="A64" s="79" t="s">
        <v>55</v>
      </c>
      <c r="B64" s="80"/>
      <c r="C64" s="80"/>
      <c r="D64" s="80"/>
      <c r="E64" s="80"/>
      <c r="F64" s="81" t="s">
        <v>56</v>
      </c>
      <c r="G64" s="81"/>
      <c r="H64" s="81"/>
      <c r="I64" s="82"/>
    </row>
    <row r="65" spans="1:9" ht="99" customHeight="1" x14ac:dyDescent="0.15">
      <c r="A65" s="83"/>
      <c r="B65" s="84"/>
      <c r="C65" s="84"/>
      <c r="D65" s="84"/>
      <c r="E65" s="85"/>
      <c r="F65" s="86"/>
      <c r="G65" s="84"/>
      <c r="H65" s="84"/>
      <c r="I65" s="87"/>
    </row>
  </sheetData>
  <sheetProtection sort="0" autoFilter="0" pivotTables="0"/>
  <mergeCells count="111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F56:I56"/>
    <mergeCell ref="D57:E57"/>
    <mergeCell ref="F57:I57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63:I63"/>
    <mergeCell ref="A64:E64"/>
    <mergeCell ref="F64:I64"/>
    <mergeCell ref="A65:E65"/>
    <mergeCell ref="F65:I65"/>
    <mergeCell ref="A14:A17"/>
    <mergeCell ref="A18:A21"/>
    <mergeCell ref="H4:I8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53:I53"/>
    <mergeCell ref="D54:E54"/>
    <mergeCell ref="F54:I54"/>
    <mergeCell ref="D55:E55"/>
    <mergeCell ref="F55:I55"/>
    <mergeCell ref="D56:E56"/>
  </mergeCells>
  <phoneticPr fontId="29" type="noConversion"/>
  <dataValidations count="34"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showInputMessage="1" showErrorMessage="1" errorTitle="提示" promptTitle="提示" prompt="填写示例：170CM" sqref="B5"/>
    <dataValidation type="list" allowBlank="1" showInputMessage="1" showErrorMessage="1" promptTitle="提示" prompt="请勿修改此单元格内容" sqref="D2:E2">
      <formula1>"业务管理部业务管理岗,风险合规部（法律事务部）风险管理岗,风险合规部（法律事务部）法务管理岗,投资公司投资运营岗"</formula1>
    </dataValidation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decimal" showInputMessage="1" showErrorMessage="1" errorTitle="提示" error="填写数字，如：10" promptTitle="提示" prompt="填写数字，如10" sqref="G12:I12">
      <formula1>0</formula1>
      <formula2>5000</formula2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格式如：张三，时任总经理，13800000000" sqref="I24:I33"/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allowBlank="1" showInputMessage="1" showErrorMessage="1" prompt="格式如：北京大学光华管理学院" sqref="E15:E21"/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说明：" prompt="如无则不填" sqref="F9"/>
    <dataValidation allowBlank="1" showInputMessage="1" showErrorMessage="1" promptTitle="提示" prompt="须为与应聘岗位高度相关的工作经历的年限，格式如：1年2个月。无则不填" sqref="F7:G7"/>
    <dataValidation type="whole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2000.06-2004.08" sqref="B15:B17 B19:B21 B24:B33 B36:B45"/>
    <dataValidation allowBlank="1" showInputMessage="1" showErrorMessage="1" promptTitle="说明：" prompt="如无着不填" sqref="B9:D9"/>
    <dataValidation allowBlank="1" showInputMessage="1" showErrorMessage="1" prompt="如：中级工程师" sqref="B8:D8"/>
    <dataValidation allowBlank="1" showInputMessage="1" showErrorMessage="1" prompt="可填写英语水平相关考试（公共英语、雅思、托福、BEC、翻译证书等）证书或得分，无则留空" sqref="I9"/>
    <dataValidation allowBlank="1" showInputMessage="1" showErrorMessage="1" errorTitle="提示" error="请输入11位手机号码" promptTitle="提示" prompt="请输入11位手机号码" sqref="I10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type="decimal" allowBlank="1" showInputMessage="1" showErrorMessage="1" prompt="填写数字" sqref="C56:C62">
      <formula1>0</formula1>
      <formula2>120</formula2>
    </dataValidation>
    <dataValidation type="decimal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allowBlank="1" showInputMessage="1" showErrorMessage="1" prompt="格式如：经济学学士_x000a_" sqref="D15:D21"/>
    <dataValidation type="whole" showInputMessage="1" showErrorMessage="1" errorTitle="提示" error="填写数字" promptTitle="提示" prompt="填写数字" sqref="C55">
      <formula1>0</formula1>
      <formula2>200</formula2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type="list" allowBlank="1" showInputMessage="1" showErrorMessage="1" prompt="下拉选择_x000a_按学历由高到低填写" sqref="C15:C17 C19:C21">
      <formula1>"博士研究生,硕士研究生,本科,大专,"</formula1>
    </dataValidation>
    <dataValidation allowBlank="1" showInputMessage="1" showErrorMessage="1" prompt="有则填写，如“优秀”、“合格”、“称职”等；无则留空" sqref="C48:D52"/>
    <dataValidation type="list" showInputMessage="1" showErrorMessage="1" prompt="下拉选择" sqref="D24:D33">
      <formula1>"机关事业单位,国企,民企,外企,混合所有制,其他"</formula1>
    </dataValidation>
    <dataValidation type="list" allowBlank="1" showInputMessage="1" showErrorMessage="1" prompt="下拉选择" sqref="E36:E45">
      <formula1>"项目所属部门负责人,项目经理-对全部成果负责,项目主要参与人-对部分成果负责,辅助参与人"</formula1>
    </dataValidation>
    <dataValidation allowBlank="1" showInputMessage="1" showErrorMessage="1" prompt="如：年度优秀个人、年度创新项目（排名第2）" sqref="E48:I52"/>
  </dataValidations>
  <printOptions horizontalCentered="1"/>
  <pageMargins left="0.31388888888888899" right="0.31388888888888899" top="0.39305555555555599" bottom="0.39305555555555599" header="0.31388888888888899" footer="0.31388888888888899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="70" zoomScaleNormal="70" zoomScaleSheetLayoutView="70" workbookViewId="0">
      <selection activeCell="D2" sqref="D2:E2"/>
    </sheetView>
  </sheetViews>
  <sheetFormatPr defaultColWidth="8.875" defaultRowHeight="13.5" x14ac:dyDescent="0.15"/>
  <cols>
    <col min="1" max="1" width="10.875" style="17" customWidth="1"/>
    <col min="2" max="2" width="16.5" style="17" customWidth="1"/>
    <col min="3" max="3" width="15.5" style="17" customWidth="1"/>
    <col min="4" max="4" width="14.75" style="17" customWidth="1"/>
    <col min="5" max="5" width="23.875" style="17" customWidth="1"/>
    <col min="6" max="6" width="29.5" style="17" customWidth="1"/>
    <col min="7" max="7" width="19.375" style="17" customWidth="1"/>
    <col min="8" max="8" width="12.625" style="17" customWidth="1"/>
    <col min="9" max="9" width="23.375" style="17" customWidth="1"/>
    <col min="10" max="10" width="18.5" style="17" customWidth="1"/>
    <col min="11" max="11" width="26.75" style="17" customWidth="1"/>
    <col min="12" max="12" width="27.875" style="17" customWidth="1"/>
    <col min="13" max="13" width="26.25" style="17" customWidth="1"/>
    <col min="14" max="16384" width="8.875" style="17"/>
  </cols>
  <sheetData>
    <row r="1" spans="1:13" ht="35.450000000000003" customHeight="1" x14ac:dyDescent="0.15">
      <c r="A1" s="130" t="s">
        <v>57</v>
      </c>
      <c r="B1" s="130"/>
      <c r="C1" s="130"/>
      <c r="D1" s="130"/>
      <c r="E1" s="130"/>
      <c r="F1" s="130"/>
      <c r="G1" s="130"/>
      <c r="H1" s="130"/>
      <c r="I1" s="130"/>
    </row>
    <row r="2" spans="1:13" ht="28.9" customHeight="1" x14ac:dyDescent="0.15">
      <c r="A2" s="164" t="s">
        <v>0</v>
      </c>
      <c r="B2" s="195"/>
      <c r="C2" s="195"/>
      <c r="D2" s="196" t="str">
        <f>IF('应聘报名表（个人填写）'!D2:E2=0,"",'应聘报名表（个人填写）'!D2:E2)</f>
        <v/>
      </c>
      <c r="E2" s="196"/>
      <c r="F2" s="18" t="s">
        <v>1</v>
      </c>
      <c r="G2" s="196" t="str">
        <f>IF('应聘报名表（个人填写）'!G2:I2=0,"",'应聘报名表（个人填写）'!G2:I2)</f>
        <v/>
      </c>
      <c r="H2" s="196"/>
      <c r="I2" s="197"/>
      <c r="J2" s="46" t="s">
        <v>58</v>
      </c>
      <c r="K2" s="46" t="e">
        <f>IF(VLOOKUP(MAX($J$15:$J$21),$J$15:$K$21,2,0)=0,"",VLOOKUP(MAX($J$15:$J$21),$J$15:$K$21,2,0))</f>
        <v>#N/A</v>
      </c>
    </row>
    <row r="3" spans="1:13" ht="28.9" customHeight="1" x14ac:dyDescent="0.15">
      <c r="A3" s="198" t="s">
        <v>2</v>
      </c>
      <c r="B3" s="199"/>
      <c r="C3" s="199"/>
      <c r="D3" s="199"/>
      <c r="E3" s="199"/>
      <c r="F3" s="199"/>
      <c r="G3" s="199"/>
      <c r="H3" s="199"/>
      <c r="I3" s="200"/>
      <c r="J3" s="47" t="s">
        <v>59</v>
      </c>
      <c r="K3" s="47">
        <v>4</v>
      </c>
    </row>
    <row r="4" spans="1:13" ht="36" customHeight="1" x14ac:dyDescent="0.15">
      <c r="A4" s="19" t="s">
        <v>3</v>
      </c>
      <c r="B4" s="20" t="str">
        <f>IF('应聘报名表（个人填写）'!B4=0,"",'应聘报名表（个人填写）'!B4)</f>
        <v/>
      </c>
      <c r="C4" s="21" t="s">
        <v>4</v>
      </c>
      <c r="D4" s="20" t="str">
        <f>IF('应聘报名表（个人填写）'!D4=0,"",'应聘报名表（个人填写）'!D4)</f>
        <v/>
      </c>
      <c r="E4" s="21" t="s">
        <v>5</v>
      </c>
      <c r="F4" s="201" t="str">
        <f>IF('应聘报名表（个人填写）'!F4:G4=0,"",'应聘报名表（个人填写）'!F4:G4)</f>
        <v/>
      </c>
      <c r="G4" s="202"/>
      <c r="H4" s="143" t="s">
        <v>60</v>
      </c>
      <c r="I4" s="144"/>
      <c r="J4" s="47" t="s">
        <v>61</v>
      </c>
      <c r="K4" s="47">
        <v>3</v>
      </c>
    </row>
    <row r="5" spans="1:13" ht="36" customHeight="1" x14ac:dyDescent="0.15">
      <c r="A5" s="19" t="s">
        <v>95</v>
      </c>
      <c r="B5" s="22" t="str">
        <f>IF('应聘报名表（个人填写）'!B5=0,"",'应聘报名表（个人填写）'!B5)</f>
        <v/>
      </c>
      <c r="C5" s="21" t="s">
        <v>8</v>
      </c>
      <c r="D5" s="23">
        <f>'应聘报名表（个人填写）'!D5</f>
        <v>0</v>
      </c>
      <c r="E5" s="21" t="s">
        <v>9</v>
      </c>
      <c r="F5" s="167" t="str">
        <f>IF('应聘报名表（个人填写）'!F5:G5=0,"",'应聘报名表（个人填写）'!F5:G5)</f>
        <v/>
      </c>
      <c r="G5" s="167"/>
      <c r="H5" s="145"/>
      <c r="I5" s="146"/>
      <c r="J5" s="47" t="s">
        <v>62</v>
      </c>
      <c r="K5" s="47">
        <v>2</v>
      </c>
    </row>
    <row r="6" spans="1:13" ht="36" customHeight="1" x14ac:dyDescent="0.15">
      <c r="A6" s="19" t="s">
        <v>10</v>
      </c>
      <c r="B6" s="167" t="str">
        <f>IF('应聘报名表（个人填写）'!B6:D6=0,"",'应聘报名表（个人填写）'!B6:D6)</f>
        <v/>
      </c>
      <c r="C6" s="167"/>
      <c r="D6" s="167"/>
      <c r="E6" s="21" t="s">
        <v>11</v>
      </c>
      <c r="F6" s="167" t="str">
        <f>IF('应聘报名表（个人填写）'!F6:G6=0,"",'应聘报名表（个人填写）'!F6:G6)</f>
        <v/>
      </c>
      <c r="G6" s="167"/>
      <c r="H6" s="145"/>
      <c r="I6" s="146"/>
      <c r="J6" s="47" t="s">
        <v>63</v>
      </c>
      <c r="K6" s="47">
        <v>1</v>
      </c>
    </row>
    <row r="7" spans="1:13" ht="36" customHeight="1" x14ac:dyDescent="0.15">
      <c r="A7" s="19" t="s">
        <v>12</v>
      </c>
      <c r="B7" s="167" t="str">
        <f>IF('应聘报名表（个人填写）'!B7:D7=0,"",'应聘报名表（个人填写）'!B7:D7)</f>
        <v/>
      </c>
      <c r="C7" s="167"/>
      <c r="D7" s="167"/>
      <c r="E7" s="21" t="s">
        <v>13</v>
      </c>
      <c r="F7" s="167" t="str">
        <f>IF('应聘报名表（个人填写）'!F7:G7=0,"",'应聘报名表（个人填写）'!F7:G7)</f>
        <v/>
      </c>
      <c r="G7" s="167"/>
      <c r="H7" s="145"/>
      <c r="I7" s="146"/>
      <c r="J7" s="47" t="s">
        <v>64</v>
      </c>
      <c r="K7" s="46"/>
      <c r="M7" s="48"/>
    </row>
    <row r="8" spans="1:13" ht="36" customHeight="1" x14ac:dyDescent="0.15">
      <c r="A8" s="19" t="s">
        <v>14</v>
      </c>
      <c r="B8" s="167" t="str">
        <f>IF('应聘报名表（个人填写）'!B8:D8=0,"",'应聘报名表（个人填写）'!B8:D8)</f>
        <v/>
      </c>
      <c r="C8" s="167"/>
      <c r="D8" s="167"/>
      <c r="E8" s="21" t="s">
        <v>65</v>
      </c>
      <c r="F8" s="168" t="str">
        <f>IF('应聘报名表（个人填写）'!F8:G8=0,"",'应聘报名表（个人填写）'!F8:G8)</f>
        <v/>
      </c>
      <c r="G8" s="179"/>
      <c r="H8" s="147"/>
      <c r="I8" s="148"/>
      <c r="J8" s="47" t="str">
        <f>IF(B8="",IF(F8="","",F8),IF(F8="",B8,B8&amp;CHAR(10)&amp;F8))</f>
        <v/>
      </c>
    </row>
    <row r="9" spans="1:13" ht="36" customHeight="1" x14ac:dyDescent="0.15">
      <c r="A9" s="24" t="s">
        <v>16</v>
      </c>
      <c r="B9" s="168" t="str">
        <f>IF('应聘报名表（个人填写）'!B9:D9=0,"",'应聘报名表（个人填写）'!B9:D9)</f>
        <v/>
      </c>
      <c r="C9" s="176"/>
      <c r="D9" s="179"/>
      <c r="E9" s="25" t="s">
        <v>66</v>
      </c>
      <c r="F9" s="26" t="str">
        <f>IF('应聘报名表（个人填写）'!F9="","",'应聘报名表（个人填写）'!F9)</f>
        <v/>
      </c>
      <c r="G9" s="81" t="s">
        <v>18</v>
      </c>
      <c r="H9" s="81"/>
      <c r="I9" s="49" t="str">
        <f>IF('应聘报名表（个人填写）'!I9="","",'应聘报名表（个人填写）'!I9)</f>
        <v/>
      </c>
      <c r="J9" s="46"/>
      <c r="K9" s="46"/>
    </row>
    <row r="10" spans="1:13" ht="36" customHeight="1" x14ac:dyDescent="0.15">
      <c r="A10" s="28" t="s">
        <v>19</v>
      </c>
      <c r="B10" s="170" t="str">
        <f>IF('应聘报名表（个人填写）'!B10:D10=0,"",'应聘报名表（个人填写）'!B10:D10)</f>
        <v/>
      </c>
      <c r="C10" s="170"/>
      <c r="D10" s="170"/>
      <c r="E10" s="29" t="s">
        <v>20</v>
      </c>
      <c r="F10" s="26" t="str">
        <f>IF('应聘报名表（个人填写）'!F10=0,"",'应聘报名表（个人填写）'!F10)</f>
        <v/>
      </c>
      <c r="G10" s="193" t="s">
        <v>21</v>
      </c>
      <c r="H10" s="194"/>
      <c r="I10" s="50">
        <f>'应聘报名表（个人填写）'!I10</f>
        <v>0</v>
      </c>
      <c r="J10" s="46"/>
      <c r="K10" s="46"/>
    </row>
    <row r="11" spans="1:13" ht="28.9" customHeight="1" x14ac:dyDescent="0.15">
      <c r="A11" s="149" t="s">
        <v>22</v>
      </c>
      <c r="B11" s="150"/>
      <c r="C11" s="150"/>
      <c r="D11" s="150"/>
      <c r="E11" s="150"/>
      <c r="F11" s="150"/>
      <c r="G11" s="150"/>
      <c r="H11" s="150"/>
      <c r="I11" s="151"/>
      <c r="J11" s="46"/>
      <c r="K11" s="46"/>
    </row>
    <row r="12" spans="1:13" ht="28.9" customHeight="1" x14ac:dyDescent="0.15">
      <c r="A12" s="184" t="s">
        <v>23</v>
      </c>
      <c r="B12" s="185"/>
      <c r="C12" s="186"/>
      <c r="D12" s="187" t="str">
        <f>IF('应聘报名表（个人填写）'!D12:E12=0,"",'应聘报名表（个人填写）'!D12:E12)</f>
        <v/>
      </c>
      <c r="E12" s="188"/>
      <c r="F12" s="29" t="s">
        <v>24</v>
      </c>
      <c r="G12" s="187" t="str">
        <f>IF('应聘报名表（个人填写）'!G12:I12=0,"",'应聘报名表（个人填写）'!G12:I12)</f>
        <v/>
      </c>
      <c r="H12" s="189"/>
      <c r="I12" s="190"/>
      <c r="J12" s="46"/>
      <c r="K12" s="46"/>
    </row>
    <row r="13" spans="1:13" ht="28.9" customHeight="1" x14ac:dyDescent="0.15">
      <c r="A13" s="172" t="s">
        <v>67</v>
      </c>
      <c r="B13" s="173"/>
      <c r="C13" s="173"/>
      <c r="D13" s="173"/>
      <c r="E13" s="173"/>
      <c r="F13" s="173"/>
      <c r="G13" s="173"/>
      <c r="H13" s="173"/>
      <c r="I13" s="174"/>
      <c r="J13" s="46"/>
      <c r="K13" s="46"/>
    </row>
    <row r="14" spans="1:13" ht="28.9" customHeight="1" x14ac:dyDescent="0.15">
      <c r="A14" s="30"/>
      <c r="B14" s="30" t="s">
        <v>27</v>
      </c>
      <c r="C14" s="30" t="s">
        <v>28</v>
      </c>
      <c r="D14" s="30" t="s">
        <v>29</v>
      </c>
      <c r="E14" s="30" t="s">
        <v>30</v>
      </c>
      <c r="F14" s="30" t="s">
        <v>68</v>
      </c>
      <c r="G14" s="175" t="s">
        <v>69</v>
      </c>
      <c r="H14" s="178"/>
      <c r="I14" s="178"/>
      <c r="J14" s="191" t="s">
        <v>70</v>
      </c>
      <c r="K14" s="192"/>
      <c r="L14" s="51" t="s">
        <v>71</v>
      </c>
      <c r="M14" s="51" t="s">
        <v>72</v>
      </c>
    </row>
    <row r="15" spans="1:13" ht="28.9" customHeight="1" x14ac:dyDescent="0.15">
      <c r="A15" s="161" t="s">
        <v>26</v>
      </c>
      <c r="B15" s="31">
        <f>'应聘报名表（个人填写）'!B15</f>
        <v>0</v>
      </c>
      <c r="C15" s="31">
        <f>'应聘报名表（个人填写）'!C15</f>
        <v>0</v>
      </c>
      <c r="D15" s="31">
        <f>'应聘报名表（个人填写）'!D15</f>
        <v>0</v>
      </c>
      <c r="E15" s="31">
        <f>'应聘报名表（个人填写）'!E15</f>
        <v>0</v>
      </c>
      <c r="F15" s="32">
        <f>'应聘报名表（个人填写）'!F15</f>
        <v>0</v>
      </c>
      <c r="G15" s="168">
        <f>'应聘报名表（个人填写）'!G15:I15</f>
        <v>0</v>
      </c>
      <c r="H15" s="176"/>
      <c r="I15" s="176"/>
      <c r="J15" s="47" t="str">
        <f>IF(ISNA(VLOOKUP(C15,$J$3:$K$6,2,0)),"",VLOOKUP(C15,$J$3:$K$6,2,0))</f>
        <v/>
      </c>
      <c r="K15" s="47">
        <f>C15</f>
        <v>0</v>
      </c>
      <c r="L15" s="51" t="str">
        <f t="shared" ref="L15" si="0">IF(B15=0,"",IF(L16="",B15&amp;"  "&amp;C15&amp;"/"&amp;D15&amp;"  "&amp;E15&amp;"  "&amp;F15,B15&amp;"   "&amp;C15&amp;"/"&amp;D15&amp;"  "&amp;E15&amp;"  "&amp;F15&amp;CHAR(10)))</f>
        <v/>
      </c>
      <c r="M15" s="140" t="str">
        <f>L15&amp;L16&amp;L17</f>
        <v/>
      </c>
    </row>
    <row r="16" spans="1:13" ht="28.9" customHeight="1" x14ac:dyDescent="0.15">
      <c r="A16" s="162"/>
      <c r="B16" s="31">
        <f>'应聘报名表（个人填写）'!B16</f>
        <v>0</v>
      </c>
      <c r="C16" s="31">
        <f>'应聘报名表（个人填写）'!C16</f>
        <v>0</v>
      </c>
      <c r="D16" s="31">
        <f>'应聘报名表（个人填写）'!D16</f>
        <v>0</v>
      </c>
      <c r="E16" s="31">
        <f>'应聘报名表（个人填写）'!E16</f>
        <v>0</v>
      </c>
      <c r="F16" s="31">
        <f>'应聘报名表（个人填写）'!F16</f>
        <v>0</v>
      </c>
      <c r="G16" s="168">
        <f>'应聘报名表（个人填写）'!G16:I16</f>
        <v>0</v>
      </c>
      <c r="H16" s="176"/>
      <c r="I16" s="176"/>
      <c r="J16" s="47" t="str">
        <f t="shared" ref="J16" si="1">IF(ISNA(VLOOKUP(C16,$J$3:$K$6,2,0)),"",VLOOKUP(C16,$J$3:$K$6,2,0))</f>
        <v/>
      </c>
      <c r="K16" s="47">
        <f>C16</f>
        <v>0</v>
      </c>
      <c r="L16" s="51" t="str">
        <f t="shared" ref="L16" si="2">IF(B16=0,"",IF(L17="",B16&amp;"  "&amp;C16&amp;"/"&amp;D16&amp;"  "&amp;E16&amp;"  "&amp;F16,B16&amp;"   "&amp;C16&amp;"/"&amp;D16&amp;"  "&amp;E16&amp;"  "&amp;F16&amp;CHAR(10)))</f>
        <v/>
      </c>
      <c r="M16" s="141"/>
    </row>
    <row r="17" spans="1:13" ht="28.9" customHeight="1" x14ac:dyDescent="0.15">
      <c r="A17" s="163"/>
      <c r="B17" s="31">
        <f>'应聘报名表（个人填写）'!B17</f>
        <v>0</v>
      </c>
      <c r="C17" s="31">
        <f>'应聘报名表（个人填写）'!C17</f>
        <v>0</v>
      </c>
      <c r="D17" s="31">
        <f>'应聘报名表（个人填写）'!D17</f>
        <v>0</v>
      </c>
      <c r="E17" s="31">
        <f>'应聘报名表（个人填写）'!E17</f>
        <v>0</v>
      </c>
      <c r="F17" s="31">
        <f>'应聘报名表（个人填写）'!F17</f>
        <v>0</v>
      </c>
      <c r="G17" s="168">
        <f>'应聘报名表（个人填写）'!G17:I17</f>
        <v>0</v>
      </c>
      <c r="H17" s="176"/>
      <c r="I17" s="176"/>
      <c r="J17" s="47" t="str">
        <f>IF(ISNA(VLOOKUP(C17,$J$3:$K$6,2,0)),"",VLOOKUP(C17,$J$3:$K$6,2,0))</f>
        <v/>
      </c>
      <c r="K17" s="47">
        <f>C17</f>
        <v>0</v>
      </c>
      <c r="L17" s="51" t="str">
        <f>IF(B17=0,"",IF(L18="",B17&amp;"  "&amp;C17&amp;"/"&amp;D17&amp;"  "&amp;E17&amp;"  "&amp;F17,B17&amp;"   "&amp;C17&amp;"/"&amp;D17&amp;"  "&amp;E17&amp;"  "&amp;F17&amp;CHAR(10)))</f>
        <v/>
      </c>
      <c r="M17" s="142"/>
    </row>
    <row r="18" spans="1:13" ht="28.9" customHeight="1" x14ac:dyDescent="0.15">
      <c r="A18" s="33"/>
      <c r="B18" s="30" t="s">
        <v>27</v>
      </c>
      <c r="C18" s="30" t="s">
        <v>28</v>
      </c>
      <c r="D18" s="30" t="s">
        <v>29</v>
      </c>
      <c r="E18" s="30" t="s">
        <v>30</v>
      </c>
      <c r="F18" s="30" t="s">
        <v>68</v>
      </c>
      <c r="G18" s="175" t="s">
        <v>69</v>
      </c>
      <c r="H18" s="178"/>
      <c r="I18" s="178"/>
      <c r="J18" s="47"/>
      <c r="K18" s="47"/>
      <c r="L18" s="51"/>
      <c r="M18" s="51" t="s">
        <v>73</v>
      </c>
    </row>
    <row r="19" spans="1:13" ht="28.9" customHeight="1" x14ac:dyDescent="0.15">
      <c r="A19" s="161" t="s">
        <v>32</v>
      </c>
      <c r="B19" s="31">
        <f>'应聘报名表（个人填写）'!B19</f>
        <v>0</v>
      </c>
      <c r="C19" s="31">
        <f>'应聘报名表（个人填写）'!C19</f>
        <v>0</v>
      </c>
      <c r="D19" s="31">
        <f>'应聘报名表（个人填写）'!D19</f>
        <v>0</v>
      </c>
      <c r="E19" s="31">
        <f>'应聘报名表（个人填写）'!E19</f>
        <v>0</v>
      </c>
      <c r="F19" s="31">
        <f>'应聘报名表（个人填写）'!F19</f>
        <v>0</v>
      </c>
      <c r="G19" s="168">
        <f>'应聘报名表（个人填写）'!G19:I19</f>
        <v>0</v>
      </c>
      <c r="H19" s="176"/>
      <c r="I19" s="176"/>
      <c r="J19" s="47" t="str">
        <f>IF(ISNA(VLOOKUP(C19,$J$3:$K$6,2,0)),"",VLOOKUP(C19,$J$3:$K$6,2,0))</f>
        <v/>
      </c>
      <c r="K19" s="47">
        <f t="shared" ref="K19" si="3">C19</f>
        <v>0</v>
      </c>
      <c r="L19" s="51" t="str">
        <f t="shared" ref="L19" si="4">IF(B19=0,"",IF(L20="",B19&amp;"  "&amp;C19&amp;"/"&amp;D19&amp;"  "&amp;E19&amp;"  "&amp;F19,B19&amp;"   "&amp;C19&amp;"/"&amp;D19&amp;"  "&amp;E19&amp;"  "&amp;F19&amp;CHAR(10)))</f>
        <v/>
      </c>
      <c r="M19" s="140" t="str">
        <f>L19&amp;L20&amp;L21</f>
        <v/>
      </c>
    </row>
    <row r="20" spans="1:13" ht="28.9" customHeight="1" x14ac:dyDescent="0.15">
      <c r="A20" s="162"/>
      <c r="B20" s="31">
        <f>'应聘报名表（个人填写）'!B20</f>
        <v>0</v>
      </c>
      <c r="C20" s="31">
        <f>'应聘报名表（个人填写）'!C20</f>
        <v>0</v>
      </c>
      <c r="D20" s="31">
        <f>'应聘报名表（个人填写）'!D20</f>
        <v>0</v>
      </c>
      <c r="E20" s="31">
        <f>'应聘报名表（个人填写）'!E20</f>
        <v>0</v>
      </c>
      <c r="F20" s="31">
        <f>'应聘报名表（个人填写）'!F20</f>
        <v>0</v>
      </c>
      <c r="G20" s="168">
        <f>'应聘报名表（个人填写）'!G20:I20</f>
        <v>0</v>
      </c>
      <c r="H20" s="176"/>
      <c r="I20" s="176"/>
      <c r="J20" s="47" t="str">
        <f>IF(ISNA(VLOOKUP(C20,$J$3:$K$6,2,0)),"",VLOOKUP(C20,$J$3:$K$6,2,0))</f>
        <v/>
      </c>
      <c r="K20" s="47">
        <f>C20</f>
        <v>0</v>
      </c>
      <c r="L20" s="51" t="str">
        <f>IF(B20=0,"",IF(L21="",B20&amp;"  "&amp;C20&amp;"/"&amp;D20&amp;"  "&amp;E20&amp;"  "&amp;F20,B20&amp;"   "&amp;C20&amp;"/"&amp;D20&amp;"  "&amp;E20&amp;"  "&amp;F20&amp;CHAR(10)))</f>
        <v/>
      </c>
      <c r="M20" s="141"/>
    </row>
    <row r="21" spans="1:13" ht="28.9" customHeight="1" x14ac:dyDescent="0.15">
      <c r="A21" s="164"/>
      <c r="B21" s="34">
        <f>'应聘报名表（个人填写）'!B21</f>
        <v>0</v>
      </c>
      <c r="C21" s="34">
        <f>'应聘报名表（个人填写）'!C21</f>
        <v>0</v>
      </c>
      <c r="D21" s="34">
        <f>'应聘报名表（个人填写）'!D21</f>
        <v>0</v>
      </c>
      <c r="E21" s="34">
        <f>'应聘报名表（个人填写）'!E21</f>
        <v>0</v>
      </c>
      <c r="F21" s="34">
        <f>'应聘报名表（个人填写）'!F21</f>
        <v>0</v>
      </c>
      <c r="G21" s="171">
        <f>'应聘报名表（个人填写）'!G21:I21</f>
        <v>0</v>
      </c>
      <c r="H21" s="177"/>
      <c r="I21" s="177"/>
      <c r="J21" s="47" t="str">
        <f>IF(ISNA(VLOOKUP(C21,$J$3:$K$6,2,0)),"",VLOOKUP(C21,$J$3:$K$6,2,0))</f>
        <v/>
      </c>
      <c r="K21" s="47">
        <f>C21</f>
        <v>0</v>
      </c>
      <c r="L21" s="51" t="str">
        <f>IF(B21=0,"",IF(L22="",B21&amp;"  "&amp;C21&amp;"/"&amp;D21&amp;"  "&amp;E21&amp;"  "&amp;F21,B21&amp;"   "&amp;C21&amp;"/"&amp;D21&amp;"  "&amp;E21&amp;"  "&amp;F21&amp;CHAR(10)))</f>
        <v/>
      </c>
      <c r="M21" s="142"/>
    </row>
    <row r="22" spans="1:13" ht="39" customHeight="1" x14ac:dyDescent="0.15">
      <c r="A22" s="149" t="s">
        <v>33</v>
      </c>
      <c r="B22" s="150"/>
      <c r="C22" s="150"/>
      <c r="D22" s="150"/>
      <c r="E22" s="150"/>
      <c r="F22" s="150"/>
      <c r="G22" s="150"/>
      <c r="H22" s="150"/>
      <c r="I22" s="151"/>
    </row>
    <row r="23" spans="1:13" ht="39" customHeight="1" x14ac:dyDescent="0.15">
      <c r="A23" s="19" t="s">
        <v>34</v>
      </c>
      <c r="B23" s="30" t="s">
        <v>27</v>
      </c>
      <c r="C23" s="30" t="s">
        <v>35</v>
      </c>
      <c r="D23" s="30" t="s">
        <v>36</v>
      </c>
      <c r="E23" s="30" t="s">
        <v>74</v>
      </c>
      <c r="F23" s="175" t="s">
        <v>75</v>
      </c>
      <c r="G23" s="178"/>
      <c r="H23" s="21" t="s">
        <v>39</v>
      </c>
      <c r="I23" s="52" t="s">
        <v>40</v>
      </c>
      <c r="J23" s="51" t="s">
        <v>76</v>
      </c>
      <c r="K23" s="51" t="s">
        <v>77</v>
      </c>
    </row>
    <row r="24" spans="1:13" ht="47.45" customHeight="1" x14ac:dyDescent="0.15">
      <c r="A24" s="35">
        <v>1</v>
      </c>
      <c r="B24" s="31">
        <f>'应聘报名表（个人填写）'!B24</f>
        <v>0</v>
      </c>
      <c r="C24" s="36">
        <f>'应聘报名表（个人填写）'!C24</f>
        <v>0</v>
      </c>
      <c r="D24" s="31">
        <f>'应聘报名表（个人填写）'!D24</f>
        <v>0</v>
      </c>
      <c r="E24" s="31">
        <f>'应聘报名表（个人填写）'!E24</f>
        <v>0</v>
      </c>
      <c r="F24" s="181">
        <f>'应聘报名表（个人填写）'!F24:G24</f>
        <v>0</v>
      </c>
      <c r="G24" s="182"/>
      <c r="H24" s="31">
        <f>'应聘报名表（个人填写）'!H24</f>
        <v>0</v>
      </c>
      <c r="I24" s="37">
        <f>'应聘报名表（个人填写）'!I24</f>
        <v>0</v>
      </c>
      <c r="J24" s="51" t="str">
        <f>IF(B24=0,"",IF(J25="",B24&amp;"  "&amp;C24&amp;"（"&amp;D24&amp;"）"&amp;"  "&amp;E24,B24&amp;"  "&amp;C24&amp;"（"&amp;D24&amp;"）"&amp;"  "&amp;E24&amp;CHAR(10)))</f>
        <v/>
      </c>
      <c r="K24" s="165" t="str">
        <f>J24&amp;J25&amp;J26&amp;J27&amp;J28&amp;J29&amp;J30&amp;J31&amp;J32&amp;J33</f>
        <v/>
      </c>
    </row>
    <row r="25" spans="1:13" ht="47.45" customHeight="1" x14ac:dyDescent="0.15">
      <c r="A25" s="35">
        <v>2</v>
      </c>
      <c r="B25" s="31">
        <f>'应聘报名表（个人填写）'!B25</f>
        <v>0</v>
      </c>
      <c r="C25" s="31">
        <f>'应聘报名表（个人填写）'!C25</f>
        <v>0</v>
      </c>
      <c r="D25" s="31">
        <f>'应聘报名表（个人填写）'!D25</f>
        <v>0</v>
      </c>
      <c r="E25" s="31">
        <f>'应聘报名表（个人填写）'!E25</f>
        <v>0</v>
      </c>
      <c r="F25" s="181">
        <f>'应聘报名表（个人填写）'!F25:G25</f>
        <v>0</v>
      </c>
      <c r="G25" s="182"/>
      <c r="H25" s="31">
        <f>'应聘报名表（个人填写）'!H25</f>
        <v>0</v>
      </c>
      <c r="I25" s="37">
        <f>'应聘报名表（个人填写）'!I25</f>
        <v>0</v>
      </c>
      <c r="J25" s="51" t="str">
        <f t="shared" ref="J25" si="5">IF(B25=0,"",IF(J26="",B25&amp;"  "&amp;C25&amp;"（"&amp;D25&amp;"）"&amp;"  "&amp;E25,B25&amp;"  "&amp;C25&amp;"（"&amp;D25&amp;"）"&amp;"  "&amp;E25&amp;CHAR(10)))</f>
        <v/>
      </c>
      <c r="K25" s="165"/>
    </row>
    <row r="26" spans="1:13" ht="47.45" customHeight="1" x14ac:dyDescent="0.15">
      <c r="A26" s="35">
        <v>3</v>
      </c>
      <c r="B26" s="31">
        <f>'应聘报名表（个人填写）'!B26</f>
        <v>0</v>
      </c>
      <c r="C26" s="31">
        <f>'应聘报名表（个人填写）'!C26</f>
        <v>0</v>
      </c>
      <c r="D26" s="31">
        <f>'应聘报名表（个人填写）'!D26</f>
        <v>0</v>
      </c>
      <c r="E26" s="31">
        <f>'应聘报名表（个人填写）'!E26</f>
        <v>0</v>
      </c>
      <c r="F26" s="181">
        <f>'应聘报名表（个人填写）'!F26:G26</f>
        <v>0</v>
      </c>
      <c r="G26" s="182"/>
      <c r="H26" s="31">
        <f>'应聘报名表（个人填写）'!H26</f>
        <v>0</v>
      </c>
      <c r="I26" s="37">
        <f>'应聘报名表（个人填写）'!I26</f>
        <v>0</v>
      </c>
      <c r="J26" s="51" t="str">
        <f t="shared" ref="J26" si="6">IF(B26=0,"",IF(J27="",B26&amp;"  "&amp;C26&amp;"（"&amp;D26&amp;"）"&amp;"  "&amp;E26,B26&amp;"  "&amp;C26&amp;"（"&amp;D26&amp;"）"&amp;"  "&amp;E26&amp;CHAR(10)))</f>
        <v/>
      </c>
      <c r="K26" s="165"/>
    </row>
    <row r="27" spans="1:13" ht="47.45" customHeight="1" x14ac:dyDescent="0.15">
      <c r="A27" s="35">
        <v>4</v>
      </c>
      <c r="B27" s="31">
        <f>'应聘报名表（个人填写）'!B27</f>
        <v>0</v>
      </c>
      <c r="C27" s="31">
        <f>'应聘报名表（个人填写）'!C27</f>
        <v>0</v>
      </c>
      <c r="D27" s="31">
        <f>'应聘报名表（个人填写）'!D27</f>
        <v>0</v>
      </c>
      <c r="E27" s="31">
        <f>'应聘报名表（个人填写）'!E27</f>
        <v>0</v>
      </c>
      <c r="F27" s="181">
        <f>'应聘报名表（个人填写）'!F27:G27</f>
        <v>0</v>
      </c>
      <c r="G27" s="182"/>
      <c r="H27" s="31">
        <f>'应聘报名表（个人填写）'!H27</f>
        <v>0</v>
      </c>
      <c r="I27" s="37">
        <f>'应聘报名表（个人填写）'!I27</f>
        <v>0</v>
      </c>
      <c r="J27" s="51" t="str">
        <f t="shared" ref="J27:J32" si="7">IF(B27=0,"",IF(J28="",B27&amp;"  "&amp;C27&amp;"（"&amp;D27&amp;"）"&amp;"  "&amp;E27,B27&amp;"  "&amp;C27&amp;"（"&amp;D27&amp;"）"&amp;"  "&amp;E27&amp;CHAR(10)))</f>
        <v/>
      </c>
      <c r="K27" s="165"/>
    </row>
    <row r="28" spans="1:13" ht="47.45" customHeight="1" x14ac:dyDescent="0.15">
      <c r="A28" s="35">
        <v>5</v>
      </c>
      <c r="B28" s="31">
        <f>'应聘报名表（个人填写）'!B28</f>
        <v>0</v>
      </c>
      <c r="C28" s="31">
        <f>'应聘报名表（个人填写）'!C28</f>
        <v>0</v>
      </c>
      <c r="D28" s="31">
        <f>'应聘报名表（个人填写）'!D28</f>
        <v>0</v>
      </c>
      <c r="E28" s="31">
        <f>'应聘报名表（个人填写）'!E28</f>
        <v>0</v>
      </c>
      <c r="F28" s="181">
        <f>'应聘报名表（个人填写）'!F28:G28</f>
        <v>0</v>
      </c>
      <c r="G28" s="182"/>
      <c r="H28" s="31">
        <f>'应聘报名表（个人填写）'!H28</f>
        <v>0</v>
      </c>
      <c r="I28" s="37">
        <f>'应聘报名表（个人填写）'!I28</f>
        <v>0</v>
      </c>
      <c r="J28" s="51" t="str">
        <f t="shared" si="7"/>
        <v/>
      </c>
      <c r="K28" s="165"/>
    </row>
    <row r="29" spans="1:13" ht="47.45" customHeight="1" x14ac:dyDescent="0.15">
      <c r="A29" s="35">
        <v>6</v>
      </c>
      <c r="B29" s="31">
        <f>'应聘报名表（个人填写）'!B29</f>
        <v>0</v>
      </c>
      <c r="C29" s="31">
        <f>'应聘报名表（个人填写）'!C29</f>
        <v>0</v>
      </c>
      <c r="D29" s="31">
        <f>'应聘报名表（个人填写）'!D29</f>
        <v>0</v>
      </c>
      <c r="E29" s="31">
        <f>'应聘报名表（个人填写）'!E29</f>
        <v>0</v>
      </c>
      <c r="F29" s="181">
        <f>'应聘报名表（个人填写）'!F29:G29</f>
        <v>0</v>
      </c>
      <c r="G29" s="182"/>
      <c r="H29" s="31">
        <f>'应聘报名表（个人填写）'!H29</f>
        <v>0</v>
      </c>
      <c r="I29" s="37">
        <f>'应聘报名表（个人填写）'!I29</f>
        <v>0</v>
      </c>
      <c r="J29" s="51" t="str">
        <f t="shared" si="7"/>
        <v/>
      </c>
      <c r="K29" s="165"/>
    </row>
    <row r="30" spans="1:13" ht="47.45" customHeight="1" x14ac:dyDescent="0.15">
      <c r="A30" s="35">
        <v>7</v>
      </c>
      <c r="B30" s="31">
        <f>'应聘报名表（个人填写）'!B30</f>
        <v>0</v>
      </c>
      <c r="C30" s="31">
        <f>'应聘报名表（个人填写）'!C30</f>
        <v>0</v>
      </c>
      <c r="D30" s="31">
        <f>'应聘报名表（个人填写）'!D30</f>
        <v>0</v>
      </c>
      <c r="E30" s="31">
        <f>'应聘报名表（个人填写）'!E30</f>
        <v>0</v>
      </c>
      <c r="F30" s="181">
        <f>'应聘报名表（个人填写）'!F30:G30</f>
        <v>0</v>
      </c>
      <c r="G30" s="182"/>
      <c r="H30" s="31">
        <f>'应聘报名表（个人填写）'!H30</f>
        <v>0</v>
      </c>
      <c r="I30" s="37">
        <f>'应聘报名表（个人填写）'!I30</f>
        <v>0</v>
      </c>
      <c r="J30" s="51" t="str">
        <f t="shared" si="7"/>
        <v/>
      </c>
      <c r="K30" s="165"/>
    </row>
    <row r="31" spans="1:13" ht="47.45" customHeight="1" x14ac:dyDescent="0.15">
      <c r="A31" s="35">
        <v>8</v>
      </c>
      <c r="B31" s="31">
        <f>'应聘报名表（个人填写）'!B31</f>
        <v>0</v>
      </c>
      <c r="C31" s="31">
        <f>'应聘报名表（个人填写）'!C31</f>
        <v>0</v>
      </c>
      <c r="D31" s="31">
        <f>'应聘报名表（个人填写）'!D31</f>
        <v>0</v>
      </c>
      <c r="E31" s="31">
        <f>'应聘报名表（个人填写）'!E31</f>
        <v>0</v>
      </c>
      <c r="F31" s="181">
        <f>'应聘报名表（个人填写）'!F31:G31</f>
        <v>0</v>
      </c>
      <c r="G31" s="182"/>
      <c r="H31" s="31">
        <f>'应聘报名表（个人填写）'!H31</f>
        <v>0</v>
      </c>
      <c r="I31" s="37">
        <f>'应聘报名表（个人填写）'!I31</f>
        <v>0</v>
      </c>
      <c r="J31" s="51" t="str">
        <f t="shared" si="7"/>
        <v/>
      </c>
      <c r="K31" s="165"/>
    </row>
    <row r="32" spans="1:13" ht="47.45" customHeight="1" x14ac:dyDescent="0.15">
      <c r="A32" s="35">
        <v>9</v>
      </c>
      <c r="B32" s="31">
        <f>'应聘报名表（个人填写）'!B32</f>
        <v>0</v>
      </c>
      <c r="C32" s="31">
        <f>'应聘报名表（个人填写）'!C32</f>
        <v>0</v>
      </c>
      <c r="D32" s="31">
        <f>'应聘报名表（个人填写）'!D32</f>
        <v>0</v>
      </c>
      <c r="E32" s="31">
        <f>'应聘报名表（个人填写）'!E32</f>
        <v>0</v>
      </c>
      <c r="F32" s="181">
        <f>'应聘报名表（个人填写）'!F32:G32</f>
        <v>0</v>
      </c>
      <c r="G32" s="182"/>
      <c r="H32" s="31">
        <f>'应聘报名表（个人填写）'!H32</f>
        <v>0</v>
      </c>
      <c r="I32" s="37">
        <f>'应聘报名表（个人填写）'!I32</f>
        <v>0</v>
      </c>
      <c r="J32" s="51" t="str">
        <f t="shared" si="7"/>
        <v/>
      </c>
      <c r="K32" s="165"/>
    </row>
    <row r="33" spans="1:11" ht="47.45" customHeight="1" x14ac:dyDescent="0.15">
      <c r="A33" s="35">
        <v>10</v>
      </c>
      <c r="B33" s="31">
        <f>'应聘报名表（个人填写）'!B33</f>
        <v>0</v>
      </c>
      <c r="C33" s="31">
        <f>'应聘报名表（个人填写）'!C33</f>
        <v>0</v>
      </c>
      <c r="D33" s="31">
        <f>'应聘报名表（个人填写）'!D33</f>
        <v>0</v>
      </c>
      <c r="E33" s="31">
        <f>'应聘报名表（个人填写）'!E33</f>
        <v>0</v>
      </c>
      <c r="F33" s="181">
        <f>'应聘报名表（个人填写）'!F33:G33</f>
        <v>0</v>
      </c>
      <c r="G33" s="182"/>
      <c r="H33" s="31">
        <f>'应聘报名表（个人填写）'!H33</f>
        <v>0</v>
      </c>
      <c r="I33" s="37">
        <f>'应聘报名表（个人填写）'!I33</f>
        <v>0</v>
      </c>
      <c r="J33" s="51" t="str">
        <f>IF(B33=0,"",IF(#REF!="",B33&amp;"  "&amp;C33&amp;"（"&amp;D33&amp;"）"&amp;"  "&amp;E33,B33&amp;"  "&amp;C33&amp;"（"&amp;D33&amp;"）"&amp;"  "&amp;E33&amp;CHAR(10)))</f>
        <v/>
      </c>
      <c r="K33" s="165"/>
    </row>
    <row r="34" spans="1:11" ht="43.15" customHeight="1" x14ac:dyDescent="0.15">
      <c r="A34" s="149" t="s">
        <v>78</v>
      </c>
      <c r="B34" s="150"/>
      <c r="C34" s="150"/>
      <c r="D34" s="150"/>
      <c r="E34" s="150"/>
      <c r="F34" s="150"/>
      <c r="G34" s="150"/>
      <c r="H34" s="150"/>
      <c r="I34" s="151"/>
    </row>
    <row r="35" spans="1:11" ht="33" customHeight="1" x14ac:dyDescent="0.15">
      <c r="A35" s="38" t="s">
        <v>34</v>
      </c>
      <c r="B35" s="30" t="s">
        <v>42</v>
      </c>
      <c r="C35" s="175" t="s">
        <v>43</v>
      </c>
      <c r="D35" s="183"/>
      <c r="E35" s="30" t="s">
        <v>44</v>
      </c>
      <c r="F35" s="175" t="s">
        <v>45</v>
      </c>
      <c r="G35" s="178"/>
      <c r="H35" s="178"/>
      <c r="I35" s="178"/>
      <c r="J35" s="51" t="s">
        <v>79</v>
      </c>
      <c r="K35" s="53" t="s">
        <v>80</v>
      </c>
    </row>
    <row r="36" spans="1:11" ht="38.450000000000003" customHeight="1" x14ac:dyDescent="0.15">
      <c r="A36" s="35">
        <v>1</v>
      </c>
      <c r="B36" s="39">
        <f>'应聘报名表（个人填写）'!B36</f>
        <v>0</v>
      </c>
      <c r="C36" s="168">
        <f>'应聘报名表（个人填写）'!C36:D36</f>
        <v>0</v>
      </c>
      <c r="D36" s="179"/>
      <c r="E36" s="39">
        <f>'应聘报名表（个人填写）'!E36</f>
        <v>0</v>
      </c>
      <c r="F36" s="168">
        <f>'应聘报名表（个人填写）'!F36:I36</f>
        <v>0</v>
      </c>
      <c r="G36" s="176"/>
      <c r="H36" s="176"/>
      <c r="I36" s="176"/>
      <c r="J36" s="51" t="str">
        <f>IF(B36=0,"",IF(J37="",B36&amp;"  "&amp;C36&amp;"（"&amp;E36&amp;"）",B36&amp;"  "&amp;C36&amp;" "&amp;"（"&amp;E36&amp;"）"&amp;CHAR(10)))</f>
        <v/>
      </c>
      <c r="K36" s="140" t="str">
        <f>J36&amp;J37&amp;J38&amp;J39&amp;J40&amp;J41&amp;J42&amp;J43&amp;J44&amp;J45</f>
        <v/>
      </c>
    </row>
    <row r="37" spans="1:11" ht="38.450000000000003" customHeight="1" x14ac:dyDescent="0.15">
      <c r="A37" s="35">
        <v>2</v>
      </c>
      <c r="B37" s="39">
        <f>'应聘报名表（个人填写）'!B37</f>
        <v>0</v>
      </c>
      <c r="C37" s="168">
        <f>'应聘报名表（个人填写）'!C37:D37</f>
        <v>0</v>
      </c>
      <c r="D37" s="179"/>
      <c r="E37" s="39">
        <f>'应聘报名表（个人填写）'!E37</f>
        <v>0</v>
      </c>
      <c r="F37" s="168">
        <f>'应聘报名表（个人填写）'!F37:I37</f>
        <v>0</v>
      </c>
      <c r="G37" s="176"/>
      <c r="H37" s="176"/>
      <c r="I37" s="176"/>
      <c r="J37" s="51" t="str">
        <f t="shared" ref="J37" si="8">IF(B37=0,"",IF(J38="",B37&amp;"  "&amp;C37&amp;"（"&amp;E37&amp;"）",B37&amp;"  "&amp;C37&amp;" "&amp;"（"&amp;E37&amp;"）"&amp;CHAR(10)))</f>
        <v/>
      </c>
      <c r="K37" s="141"/>
    </row>
    <row r="38" spans="1:11" ht="38.450000000000003" customHeight="1" x14ac:dyDescent="0.15">
      <c r="A38" s="35">
        <v>3</v>
      </c>
      <c r="B38" s="39">
        <f>'应聘报名表（个人填写）'!B38</f>
        <v>0</v>
      </c>
      <c r="C38" s="168">
        <f>'应聘报名表（个人填写）'!C38:D38</f>
        <v>0</v>
      </c>
      <c r="D38" s="179"/>
      <c r="E38" s="39">
        <f>'应聘报名表（个人填写）'!E38</f>
        <v>0</v>
      </c>
      <c r="F38" s="168">
        <f>'应聘报名表（个人填写）'!F38:I38</f>
        <v>0</v>
      </c>
      <c r="G38" s="176"/>
      <c r="H38" s="176"/>
      <c r="I38" s="176"/>
      <c r="J38" s="51" t="str">
        <f t="shared" ref="J38" si="9">IF(B38=0,"",IF(J39="",B38&amp;"  "&amp;C38&amp;"（"&amp;E38&amp;"）",B38&amp;"  "&amp;C38&amp;" "&amp;"（"&amp;E38&amp;"）"&amp;CHAR(10)))</f>
        <v/>
      </c>
      <c r="K38" s="141"/>
    </row>
    <row r="39" spans="1:11" ht="38.450000000000003" customHeight="1" x14ac:dyDescent="0.15">
      <c r="A39" s="35">
        <v>4</v>
      </c>
      <c r="B39" s="39">
        <f>'应聘报名表（个人填写）'!B39</f>
        <v>0</v>
      </c>
      <c r="C39" s="168">
        <f>'应聘报名表（个人填写）'!C39:D39</f>
        <v>0</v>
      </c>
      <c r="D39" s="179"/>
      <c r="E39" s="39">
        <f>'应聘报名表（个人填写）'!E39</f>
        <v>0</v>
      </c>
      <c r="F39" s="168">
        <f>'应聘报名表（个人填写）'!F39:I39</f>
        <v>0</v>
      </c>
      <c r="G39" s="176"/>
      <c r="H39" s="176"/>
      <c r="I39" s="176"/>
      <c r="J39" s="51" t="str">
        <f t="shared" ref="J39:J45" si="10">IF(B39=0,"",IF(J40="",B39&amp;"  "&amp;C39&amp;"（"&amp;E39&amp;"）",B39&amp;"  "&amp;C39&amp;" "&amp;"（"&amp;E39&amp;"）"&amp;CHAR(10)))</f>
        <v/>
      </c>
      <c r="K39" s="141"/>
    </row>
    <row r="40" spans="1:11" ht="38.450000000000003" customHeight="1" x14ac:dyDescent="0.15">
      <c r="A40" s="35">
        <v>5</v>
      </c>
      <c r="B40" s="39">
        <f>'应聘报名表（个人填写）'!B40</f>
        <v>0</v>
      </c>
      <c r="C40" s="168">
        <f>'应聘报名表（个人填写）'!C40:D40</f>
        <v>0</v>
      </c>
      <c r="D40" s="179"/>
      <c r="E40" s="39">
        <f>'应聘报名表（个人填写）'!E40</f>
        <v>0</v>
      </c>
      <c r="F40" s="168">
        <f>'应聘报名表（个人填写）'!F40:I40</f>
        <v>0</v>
      </c>
      <c r="G40" s="176"/>
      <c r="H40" s="176"/>
      <c r="I40" s="176"/>
      <c r="J40" s="51" t="str">
        <f t="shared" si="10"/>
        <v/>
      </c>
      <c r="K40" s="141"/>
    </row>
    <row r="41" spans="1:11" ht="38.450000000000003" customHeight="1" x14ac:dyDescent="0.15">
      <c r="A41" s="35">
        <v>6</v>
      </c>
      <c r="B41" s="39">
        <f>'应聘报名表（个人填写）'!B41</f>
        <v>0</v>
      </c>
      <c r="C41" s="168">
        <f>'应聘报名表（个人填写）'!C41:D41</f>
        <v>0</v>
      </c>
      <c r="D41" s="179"/>
      <c r="E41" s="39">
        <f>'应聘报名表（个人填写）'!E41</f>
        <v>0</v>
      </c>
      <c r="F41" s="168">
        <f>'应聘报名表（个人填写）'!F41:I41</f>
        <v>0</v>
      </c>
      <c r="G41" s="176"/>
      <c r="H41" s="176"/>
      <c r="I41" s="176"/>
      <c r="J41" s="51" t="str">
        <f t="shared" si="10"/>
        <v/>
      </c>
      <c r="K41" s="141"/>
    </row>
    <row r="42" spans="1:11" ht="38.450000000000003" customHeight="1" x14ac:dyDescent="0.15">
      <c r="A42" s="35">
        <v>7</v>
      </c>
      <c r="B42" s="39">
        <f>'应聘报名表（个人填写）'!B42</f>
        <v>0</v>
      </c>
      <c r="C42" s="168">
        <f>'应聘报名表（个人填写）'!C42:D42</f>
        <v>0</v>
      </c>
      <c r="D42" s="179"/>
      <c r="E42" s="39">
        <f>'应聘报名表（个人填写）'!E42</f>
        <v>0</v>
      </c>
      <c r="F42" s="168">
        <f>'应聘报名表（个人填写）'!F42:I42</f>
        <v>0</v>
      </c>
      <c r="G42" s="176"/>
      <c r="H42" s="176"/>
      <c r="I42" s="176"/>
      <c r="J42" s="51" t="str">
        <f t="shared" si="10"/>
        <v/>
      </c>
      <c r="K42" s="141"/>
    </row>
    <row r="43" spans="1:11" ht="38.450000000000003" customHeight="1" x14ac:dyDescent="0.15">
      <c r="A43" s="35">
        <v>8</v>
      </c>
      <c r="B43" s="39">
        <f>'应聘报名表（个人填写）'!B43</f>
        <v>0</v>
      </c>
      <c r="C43" s="168">
        <f>'应聘报名表（个人填写）'!C43:D43</f>
        <v>0</v>
      </c>
      <c r="D43" s="179"/>
      <c r="E43" s="39">
        <f>'应聘报名表（个人填写）'!E43</f>
        <v>0</v>
      </c>
      <c r="F43" s="168">
        <f>'应聘报名表（个人填写）'!F43:I43</f>
        <v>0</v>
      </c>
      <c r="G43" s="176"/>
      <c r="H43" s="176"/>
      <c r="I43" s="176"/>
      <c r="J43" s="51" t="str">
        <f t="shared" si="10"/>
        <v/>
      </c>
      <c r="K43" s="141"/>
    </row>
    <row r="44" spans="1:11" ht="38.450000000000003" customHeight="1" x14ac:dyDescent="0.15">
      <c r="A44" s="35">
        <v>9</v>
      </c>
      <c r="B44" s="39">
        <f>'应聘报名表（个人填写）'!B44</f>
        <v>0</v>
      </c>
      <c r="C44" s="168">
        <f>'应聘报名表（个人填写）'!C44:D44</f>
        <v>0</v>
      </c>
      <c r="D44" s="179"/>
      <c r="E44" s="39">
        <f>'应聘报名表（个人填写）'!E44</f>
        <v>0</v>
      </c>
      <c r="F44" s="168">
        <f>'应聘报名表（个人填写）'!F44:I44</f>
        <v>0</v>
      </c>
      <c r="G44" s="176"/>
      <c r="H44" s="176"/>
      <c r="I44" s="176"/>
      <c r="J44" s="51" t="str">
        <f t="shared" si="10"/>
        <v/>
      </c>
      <c r="K44" s="141"/>
    </row>
    <row r="45" spans="1:11" ht="38.450000000000003" customHeight="1" x14ac:dyDescent="0.15">
      <c r="A45" s="40">
        <v>10</v>
      </c>
      <c r="B45" s="41">
        <f>'应聘报名表（个人填写）'!B45</f>
        <v>0</v>
      </c>
      <c r="C45" s="171">
        <f>'应聘报名表（个人填写）'!C45:D45</f>
        <v>0</v>
      </c>
      <c r="D45" s="180"/>
      <c r="E45" s="41">
        <f>'应聘报名表（个人填写）'!E45</f>
        <v>0</v>
      </c>
      <c r="F45" s="171">
        <f>'应聘报名表（个人填写）'!F45:I45</f>
        <v>0</v>
      </c>
      <c r="G45" s="177"/>
      <c r="H45" s="177"/>
      <c r="I45" s="177"/>
      <c r="J45" s="51" t="str">
        <f t="shared" si="10"/>
        <v/>
      </c>
      <c r="K45" s="142"/>
    </row>
    <row r="46" spans="1:11" ht="35.450000000000003" customHeight="1" x14ac:dyDescent="0.15">
      <c r="A46" s="149" t="s">
        <v>46</v>
      </c>
      <c r="B46" s="150"/>
      <c r="C46" s="150"/>
      <c r="D46" s="150"/>
      <c r="E46" s="150"/>
      <c r="F46" s="150"/>
      <c r="G46" s="150"/>
      <c r="H46" s="150"/>
      <c r="I46" s="151"/>
    </row>
    <row r="47" spans="1:11" ht="30" customHeight="1" x14ac:dyDescent="0.15">
      <c r="A47" s="152" t="s">
        <v>47</v>
      </c>
      <c r="B47" s="153"/>
      <c r="C47" s="153" t="s">
        <v>48</v>
      </c>
      <c r="D47" s="153"/>
      <c r="E47" s="175" t="s">
        <v>81</v>
      </c>
      <c r="F47" s="178"/>
      <c r="G47" s="178"/>
      <c r="H47" s="178"/>
      <c r="I47" s="178"/>
      <c r="J47" s="51" t="s">
        <v>82</v>
      </c>
      <c r="K47" s="53" t="s">
        <v>83</v>
      </c>
    </row>
    <row r="48" spans="1:11" ht="22.15" customHeight="1" x14ac:dyDescent="0.15">
      <c r="A48" s="152">
        <f>'应聘报名表（个人填写）'!A48:B48</f>
        <v>0</v>
      </c>
      <c r="B48" s="153"/>
      <c r="C48" s="166">
        <f>'应聘报名表（个人填写）'!C48:D48</f>
        <v>0</v>
      </c>
      <c r="D48" s="166"/>
      <c r="E48" s="168">
        <f>'应聘报名表（个人填写）'!E48:I48</f>
        <v>0</v>
      </c>
      <c r="F48" s="176"/>
      <c r="G48" s="176"/>
      <c r="H48" s="176"/>
      <c r="I48" s="176"/>
      <c r="J48" s="51" t="str">
        <f t="shared" ref="J48" si="11">IF(E48=0,"",IF(J49="",A48&amp;"  "&amp;E48,A48&amp;"  "&amp;E48&amp;CHAR(10)))</f>
        <v/>
      </c>
      <c r="K48" s="140" t="str">
        <f>J48&amp;J49&amp;J50&amp;J51&amp;J52</f>
        <v/>
      </c>
    </row>
    <row r="49" spans="1:11" ht="22.15" customHeight="1" x14ac:dyDescent="0.15">
      <c r="A49" s="152">
        <f>'应聘报名表（个人填写）'!A49:B49</f>
        <v>0</v>
      </c>
      <c r="B49" s="153"/>
      <c r="C49" s="166">
        <f>'应聘报名表（个人填写）'!C49:D49</f>
        <v>0</v>
      </c>
      <c r="D49" s="166"/>
      <c r="E49" s="168">
        <f>'应聘报名表（个人填写）'!E49:I49</f>
        <v>0</v>
      </c>
      <c r="F49" s="176"/>
      <c r="G49" s="176"/>
      <c r="H49" s="176"/>
      <c r="I49" s="176"/>
      <c r="J49" s="51" t="str">
        <f>IF(E49=0,"",IF(J50="",A49&amp;"  "&amp;E49,A49&amp;"  "&amp;E49&amp;CHAR(10)))</f>
        <v/>
      </c>
      <c r="K49" s="141"/>
    </row>
    <row r="50" spans="1:11" ht="22.15" customHeight="1" x14ac:dyDescent="0.15">
      <c r="A50" s="152">
        <f>'应聘报名表（个人填写）'!A50:B50</f>
        <v>0</v>
      </c>
      <c r="B50" s="153"/>
      <c r="C50" s="166">
        <f>'应聘报名表（个人填写）'!C50:D50</f>
        <v>0</v>
      </c>
      <c r="D50" s="166"/>
      <c r="E50" s="168">
        <f>'应聘报名表（个人填写）'!E50:I50</f>
        <v>0</v>
      </c>
      <c r="F50" s="176"/>
      <c r="G50" s="176"/>
      <c r="H50" s="176"/>
      <c r="I50" s="176"/>
      <c r="J50" s="51" t="str">
        <f>IF(E50=0,"",IF(J51="",A50&amp;"  "&amp;E50,A50&amp;"  "&amp;E50&amp;CHAR(10)))</f>
        <v/>
      </c>
      <c r="K50" s="141"/>
    </row>
    <row r="51" spans="1:11" ht="22.15" customHeight="1" x14ac:dyDescent="0.15">
      <c r="A51" s="152">
        <f>'应聘报名表（个人填写）'!A51:B51</f>
        <v>0</v>
      </c>
      <c r="B51" s="153"/>
      <c r="C51" s="166">
        <f>'应聘报名表（个人填写）'!C51:D51</f>
        <v>0</v>
      </c>
      <c r="D51" s="166"/>
      <c r="E51" s="168">
        <f>'应聘报名表（个人填写）'!E51:I51</f>
        <v>0</v>
      </c>
      <c r="F51" s="176"/>
      <c r="G51" s="176"/>
      <c r="H51" s="176"/>
      <c r="I51" s="176"/>
      <c r="J51" s="51" t="str">
        <f>IF(E51=0,"",IF(J52="",A51&amp;"  "&amp;E51,A51&amp;"  "&amp;E51&amp;CHAR(10)))</f>
        <v/>
      </c>
      <c r="K51" s="141"/>
    </row>
    <row r="52" spans="1:11" ht="22.15" customHeight="1" x14ac:dyDescent="0.15">
      <c r="A52" s="152">
        <f>'应聘报名表（个人填写）'!A52:B52</f>
        <v>0</v>
      </c>
      <c r="B52" s="153"/>
      <c r="C52" s="169">
        <f>'应聘报名表（个人填写）'!C52:D52</f>
        <v>0</v>
      </c>
      <c r="D52" s="169"/>
      <c r="E52" s="171">
        <f>'应聘报名表（个人填写）'!E52:I52</f>
        <v>0</v>
      </c>
      <c r="F52" s="177"/>
      <c r="G52" s="177"/>
      <c r="H52" s="177"/>
      <c r="I52" s="177"/>
      <c r="J52" s="51" t="str">
        <f>IF(E52=0,"",IF(J53="",A52&amp;"  "&amp;E52,A52&amp;"  "&amp;E52&amp;CHAR(10)))</f>
        <v/>
      </c>
      <c r="K52" s="142"/>
    </row>
    <row r="53" spans="1:11" ht="30" customHeight="1" x14ac:dyDescent="0.15">
      <c r="A53" s="172" t="s">
        <v>84</v>
      </c>
      <c r="B53" s="173"/>
      <c r="C53" s="173"/>
      <c r="D53" s="173"/>
      <c r="E53" s="173"/>
      <c r="F53" s="173"/>
      <c r="G53" s="173"/>
      <c r="H53" s="173"/>
      <c r="I53" s="174"/>
    </row>
    <row r="54" spans="1:11" ht="30" customHeight="1" x14ac:dyDescent="0.15">
      <c r="A54" s="19" t="s">
        <v>51</v>
      </c>
      <c r="B54" s="21" t="s">
        <v>3</v>
      </c>
      <c r="C54" s="21" t="s">
        <v>52</v>
      </c>
      <c r="D54" s="153" t="s">
        <v>10</v>
      </c>
      <c r="E54" s="153"/>
      <c r="F54" s="153" t="s">
        <v>53</v>
      </c>
      <c r="G54" s="153"/>
      <c r="H54" s="153"/>
      <c r="I54" s="175"/>
      <c r="J54" s="51" t="s">
        <v>85</v>
      </c>
      <c r="K54" s="51" t="s">
        <v>86</v>
      </c>
    </row>
    <row r="55" spans="1:11" ht="30" customHeight="1" x14ac:dyDescent="0.15">
      <c r="A55" s="42">
        <f>'应聘报名表（个人填写）'!A55</f>
        <v>0</v>
      </c>
      <c r="B55" s="20">
        <f>'应聘报名表（个人填写）'!B55</f>
        <v>0</v>
      </c>
      <c r="C55" s="43">
        <f>'应聘报名表（个人填写）'!C55</f>
        <v>0</v>
      </c>
      <c r="D55" s="166">
        <f>'应聘报名表（个人填写）'!D55:E55</f>
        <v>0</v>
      </c>
      <c r="E55" s="166"/>
      <c r="F55" s="167">
        <f>'应聘报名表（个人填写）'!F55:I55</f>
        <v>0</v>
      </c>
      <c r="G55" s="167"/>
      <c r="H55" s="167"/>
      <c r="I55" s="168"/>
      <c r="J55" s="51" t="str">
        <f>IF(A55=0,"",IF(J56="",A55&amp;" "&amp;B55&amp;"："&amp;F55,A55&amp;" "&amp;B55&amp;"："&amp;F55&amp;CHAR(10)))</f>
        <v/>
      </c>
      <c r="K55" s="165" t="str">
        <f>J55&amp;J56&amp;J57&amp;J58&amp;J59&amp;J60&amp;J61&amp;J62</f>
        <v/>
      </c>
    </row>
    <row r="56" spans="1:11" ht="30" customHeight="1" x14ac:dyDescent="0.15">
      <c r="A56" s="42">
        <f>'应聘报名表（个人填写）'!A56</f>
        <v>0</v>
      </c>
      <c r="B56" s="20">
        <f>'应聘报名表（个人填写）'!B56</f>
        <v>0</v>
      </c>
      <c r="C56" s="43">
        <f>'应聘报名表（个人填写）'!C56</f>
        <v>0</v>
      </c>
      <c r="D56" s="166">
        <f>'应聘报名表（个人填写）'!D56:E56</f>
        <v>0</v>
      </c>
      <c r="E56" s="166"/>
      <c r="F56" s="167">
        <f>'应聘报名表（个人填写）'!F56:I56</f>
        <v>0</v>
      </c>
      <c r="G56" s="167"/>
      <c r="H56" s="167"/>
      <c r="I56" s="168"/>
      <c r="J56" s="51" t="str">
        <f t="shared" ref="J56" si="12">IF(A56=0,"",IF(J57="",A56&amp;" "&amp;B56&amp;"："&amp;F56,A56&amp;" "&amp;B56&amp;"："&amp;F56&amp;CHAR(10)))</f>
        <v/>
      </c>
      <c r="K56" s="165"/>
    </row>
    <row r="57" spans="1:11" ht="30" customHeight="1" x14ac:dyDescent="0.15">
      <c r="A57" s="42">
        <f>'应聘报名表（个人填写）'!A57</f>
        <v>0</v>
      </c>
      <c r="B57" s="20">
        <f>'应聘报名表（个人填写）'!B57</f>
        <v>0</v>
      </c>
      <c r="C57" s="43">
        <f>'应聘报名表（个人填写）'!C57</f>
        <v>0</v>
      </c>
      <c r="D57" s="166">
        <f>'应聘报名表（个人填写）'!D57:E57</f>
        <v>0</v>
      </c>
      <c r="E57" s="166"/>
      <c r="F57" s="167">
        <f>'应聘报名表（个人填写）'!F57:I57</f>
        <v>0</v>
      </c>
      <c r="G57" s="167"/>
      <c r="H57" s="167"/>
      <c r="I57" s="168"/>
      <c r="J57" s="51" t="str">
        <f t="shared" ref="J57" si="13">IF(A57=0,"",IF(J58="",A57&amp;" "&amp;B57&amp;"："&amp;F57,A57&amp;" "&amp;B57&amp;"："&amp;F57&amp;CHAR(10)))</f>
        <v/>
      </c>
      <c r="K57" s="165"/>
    </row>
    <row r="58" spans="1:11" ht="30" customHeight="1" x14ac:dyDescent="0.15">
      <c r="A58" s="42">
        <f>'应聘报名表（个人填写）'!A58</f>
        <v>0</v>
      </c>
      <c r="B58" s="20">
        <f>'应聘报名表（个人填写）'!B58</f>
        <v>0</v>
      </c>
      <c r="C58" s="43">
        <f>'应聘报名表（个人填写）'!C58</f>
        <v>0</v>
      </c>
      <c r="D58" s="166">
        <f>'应聘报名表（个人填写）'!D58:E58</f>
        <v>0</v>
      </c>
      <c r="E58" s="166"/>
      <c r="F58" s="167">
        <f>'应聘报名表（个人填写）'!F58:I58</f>
        <v>0</v>
      </c>
      <c r="G58" s="167"/>
      <c r="H58" s="167"/>
      <c r="I58" s="168"/>
      <c r="J58" s="51" t="str">
        <f>IF(A58=0,"",IF(J59="",A58&amp;" "&amp;B58&amp;"："&amp;F58,A58&amp;" "&amp;B58&amp;"："&amp;F58&amp;CHAR(10)))</f>
        <v/>
      </c>
      <c r="K58" s="165"/>
    </row>
    <row r="59" spans="1:11" ht="30" customHeight="1" x14ac:dyDescent="0.15">
      <c r="A59" s="42">
        <f>'应聘报名表（个人填写）'!A59</f>
        <v>0</v>
      </c>
      <c r="B59" s="20">
        <f>'应聘报名表（个人填写）'!B59</f>
        <v>0</v>
      </c>
      <c r="C59" s="43">
        <f>'应聘报名表（个人填写）'!C59</f>
        <v>0</v>
      </c>
      <c r="D59" s="166">
        <f>'应聘报名表（个人填写）'!D59:E59</f>
        <v>0</v>
      </c>
      <c r="E59" s="166"/>
      <c r="F59" s="167">
        <f>'应聘报名表（个人填写）'!F59:I59</f>
        <v>0</v>
      </c>
      <c r="G59" s="167"/>
      <c r="H59" s="167"/>
      <c r="I59" s="168"/>
      <c r="J59" s="51" t="str">
        <f>IF(A59=0,"",IF(J60="",A59&amp;" "&amp;B59&amp;"："&amp;F59,A59&amp;" "&amp;B59&amp;"："&amp;F59&amp;CHAR(10)))</f>
        <v/>
      </c>
      <c r="K59" s="165"/>
    </row>
    <row r="60" spans="1:11" ht="30" customHeight="1" x14ac:dyDescent="0.15">
      <c r="A60" s="42">
        <f>'应聘报名表（个人填写）'!A60</f>
        <v>0</v>
      </c>
      <c r="B60" s="20">
        <f>'应聘报名表（个人填写）'!B60</f>
        <v>0</v>
      </c>
      <c r="C60" s="43">
        <f>'应聘报名表（个人填写）'!C60</f>
        <v>0</v>
      </c>
      <c r="D60" s="166">
        <f>'应聘报名表（个人填写）'!D60:E60</f>
        <v>0</v>
      </c>
      <c r="E60" s="166"/>
      <c r="F60" s="167">
        <f>'应聘报名表（个人填写）'!F60:I60</f>
        <v>0</v>
      </c>
      <c r="G60" s="167"/>
      <c r="H60" s="167"/>
      <c r="I60" s="168"/>
      <c r="J60" s="51" t="str">
        <f>IF(A60=0,"",IF(J61="",A60&amp;" "&amp;B60&amp;"："&amp;F60,A60&amp;" "&amp;B60&amp;"："&amp;F60&amp;CHAR(10)))</f>
        <v/>
      </c>
      <c r="K60" s="165"/>
    </row>
    <row r="61" spans="1:11" ht="30" customHeight="1" x14ac:dyDescent="0.15">
      <c r="A61" s="42">
        <f>'应聘报名表（个人填写）'!A61</f>
        <v>0</v>
      </c>
      <c r="B61" s="20">
        <f>'应聘报名表（个人填写）'!B61</f>
        <v>0</v>
      </c>
      <c r="C61" s="43">
        <f>'应聘报名表（个人填写）'!C61</f>
        <v>0</v>
      </c>
      <c r="D61" s="166">
        <f>'应聘报名表（个人填写）'!D61:E61</f>
        <v>0</v>
      </c>
      <c r="E61" s="166"/>
      <c r="F61" s="167">
        <f>'应聘报名表（个人填写）'!F61:I61</f>
        <v>0</v>
      </c>
      <c r="G61" s="167"/>
      <c r="H61" s="167"/>
      <c r="I61" s="168"/>
      <c r="J61" s="51" t="str">
        <f>IF(A61=0,"",IF(J62="",A61&amp;" "&amp;B61&amp;"："&amp;F61,A61&amp;" "&amp;B61&amp;"："&amp;F61&amp;CHAR(10)))</f>
        <v/>
      </c>
      <c r="K61" s="165"/>
    </row>
    <row r="62" spans="1:11" ht="30" customHeight="1" x14ac:dyDescent="0.15">
      <c r="A62" s="44">
        <f>'应聘报名表（个人填写）'!A62</f>
        <v>0</v>
      </c>
      <c r="B62" s="26">
        <f>'应聘报名表（个人填写）'!B62</f>
        <v>0</v>
      </c>
      <c r="C62" s="45">
        <f>'应聘报名表（个人填写）'!C62</f>
        <v>0</v>
      </c>
      <c r="D62" s="169">
        <f>'应聘报名表（个人填写）'!D62:E62</f>
        <v>0</v>
      </c>
      <c r="E62" s="169"/>
      <c r="F62" s="170">
        <f>'应聘报名表（个人填写）'!F62:I62</f>
        <v>0</v>
      </c>
      <c r="G62" s="170"/>
      <c r="H62" s="170"/>
      <c r="I62" s="171"/>
      <c r="J62" s="51" t="str">
        <f>IF(A62=0,"",IF(J63="",A62&amp;" "&amp;B62&amp;"："&amp;F62,A62&amp;" "&amp;B62&amp;"："&amp;F62&amp;CHAR(10)))</f>
        <v/>
      </c>
      <c r="K62" s="165"/>
    </row>
    <row r="63" spans="1:11" ht="30" customHeight="1" x14ac:dyDescent="0.15">
      <c r="A63" s="149" t="s">
        <v>54</v>
      </c>
      <c r="B63" s="150"/>
      <c r="C63" s="150"/>
      <c r="D63" s="150"/>
      <c r="E63" s="150"/>
      <c r="F63" s="150"/>
      <c r="G63" s="150"/>
      <c r="H63" s="150"/>
      <c r="I63" s="151"/>
    </row>
    <row r="64" spans="1:11" ht="30" customHeight="1" x14ac:dyDescent="0.15">
      <c r="A64" s="152" t="s">
        <v>55</v>
      </c>
      <c r="B64" s="153"/>
      <c r="C64" s="153"/>
      <c r="D64" s="153"/>
      <c r="E64" s="153"/>
      <c r="F64" s="153" t="s">
        <v>56</v>
      </c>
      <c r="G64" s="153"/>
      <c r="H64" s="153"/>
      <c r="I64" s="154"/>
    </row>
    <row r="65" spans="1:9" ht="99" customHeight="1" x14ac:dyDescent="0.15">
      <c r="A65" s="155">
        <f>'应聘报名表（个人填写）'!A65:E65</f>
        <v>0</v>
      </c>
      <c r="B65" s="156"/>
      <c r="C65" s="156"/>
      <c r="D65" s="156"/>
      <c r="E65" s="157"/>
      <c r="F65" s="158">
        <f>'应聘报名表（个人填写）'!F65:I65</f>
        <v>0</v>
      </c>
      <c r="G65" s="156"/>
      <c r="H65" s="156"/>
      <c r="I65" s="159"/>
    </row>
    <row r="66" spans="1:9" ht="115.9" customHeight="1" x14ac:dyDescent="0.15">
      <c r="A66" s="160" t="s">
        <v>87</v>
      </c>
      <c r="B66" s="160"/>
      <c r="C66" s="160"/>
      <c r="D66" s="160"/>
      <c r="E66" s="160"/>
      <c r="F66" s="160"/>
      <c r="G66" s="160"/>
      <c r="H66" s="160"/>
      <c r="I66" s="160"/>
    </row>
  </sheetData>
  <sheetProtection formatCells="0" formatColumns="0" formatRows="0" insertColumns="0" insertRow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F62:I6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M15:M17"/>
    <mergeCell ref="M19:M21"/>
    <mergeCell ref="H4:I8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</mergeCells>
  <phoneticPr fontId="29" type="noConversion"/>
  <pageMargins left="0.31388888888888899" right="0.31388888888888899" top="0.39305555555555599" bottom="0.39305555555555599" header="0.31388888888888899" footer="0.31388888888888899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view="pageBreakPreview" zoomScale="85" zoomScaleNormal="55" zoomScaleSheetLayoutView="85" workbookViewId="0">
      <selection activeCell="N3" sqref="N3"/>
    </sheetView>
  </sheetViews>
  <sheetFormatPr defaultColWidth="9" defaultRowHeight="13.5" x14ac:dyDescent="0.15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7" width="5.5" style="3" customWidth="1"/>
    <col min="8" max="8" width="10.25" style="3" customWidth="1"/>
    <col min="9" max="10" width="10.5" style="3" customWidth="1"/>
    <col min="11" max="11" width="22" style="5" customWidth="1"/>
    <col min="12" max="12" width="17.875" style="5" customWidth="1"/>
    <col min="13" max="13" width="27.125" style="4" customWidth="1"/>
    <col min="14" max="14" width="14.25" style="3" customWidth="1"/>
    <col min="15" max="15" width="64.625" style="3" customWidth="1"/>
    <col min="16" max="16" width="55" style="1" customWidth="1"/>
    <col min="17" max="17" width="18.875" style="1" customWidth="1"/>
    <col min="18" max="18" width="10.625" style="6" customWidth="1"/>
    <col min="19" max="19" width="10.25" style="6" customWidth="1"/>
    <col min="20" max="20" width="7.5" style="6" customWidth="1"/>
    <col min="21" max="21" width="12.25" style="3" customWidth="1"/>
    <col min="22" max="22" width="16.375" style="3" customWidth="1"/>
    <col min="23" max="23" width="14.375" style="3" customWidth="1"/>
    <col min="24" max="24" width="25.5" style="3" customWidth="1"/>
    <col min="25" max="25" width="60.5" style="3" customWidth="1"/>
    <col min="26" max="26" width="63.25" style="3" customWidth="1"/>
    <col min="27" max="27" width="38.125" style="6" customWidth="1"/>
    <col min="28" max="28" width="28.5" style="3" customWidth="1"/>
    <col min="29" max="29" width="37.125" style="5" customWidth="1"/>
    <col min="30" max="16384" width="9" style="3"/>
  </cols>
  <sheetData>
    <row r="1" spans="1:29" ht="21.6" customHeight="1" x14ac:dyDescent="0.15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s="1" customFormat="1" ht="49.9" customHeight="1" x14ac:dyDescent="0.15">
      <c r="A2" s="8" t="s">
        <v>34</v>
      </c>
      <c r="B2" s="8" t="s">
        <v>0</v>
      </c>
      <c r="C2" s="9" t="s">
        <v>1</v>
      </c>
      <c r="D2" s="8" t="s">
        <v>3</v>
      </c>
      <c r="E2" s="8" t="s">
        <v>89</v>
      </c>
      <c r="F2" s="8" t="s">
        <v>4</v>
      </c>
      <c r="G2" s="8" t="s">
        <v>94</v>
      </c>
      <c r="H2" s="8" t="s">
        <v>95</v>
      </c>
      <c r="I2" s="8" t="s">
        <v>10</v>
      </c>
      <c r="J2" s="8" t="s">
        <v>11</v>
      </c>
      <c r="K2" s="9" t="s">
        <v>9</v>
      </c>
      <c r="L2" s="9" t="s">
        <v>19</v>
      </c>
      <c r="M2" s="11" t="s">
        <v>20</v>
      </c>
      <c r="N2" s="8" t="s">
        <v>58</v>
      </c>
      <c r="O2" s="12" t="s">
        <v>26</v>
      </c>
      <c r="P2" s="12" t="s">
        <v>32</v>
      </c>
      <c r="Q2" s="13" t="s">
        <v>18</v>
      </c>
      <c r="R2" s="8" t="s">
        <v>12</v>
      </c>
      <c r="S2" s="8" t="s">
        <v>90</v>
      </c>
      <c r="T2" s="8" t="s">
        <v>16</v>
      </c>
      <c r="U2" s="8" t="s">
        <v>91</v>
      </c>
      <c r="V2" s="8" t="s">
        <v>92</v>
      </c>
      <c r="W2" s="8" t="s">
        <v>93</v>
      </c>
      <c r="X2" s="8" t="s">
        <v>64</v>
      </c>
      <c r="Y2" s="8" t="s">
        <v>77</v>
      </c>
      <c r="Z2" s="8" t="s">
        <v>80</v>
      </c>
      <c r="AA2" s="8" t="s">
        <v>83</v>
      </c>
      <c r="AB2" s="8" t="s">
        <v>69</v>
      </c>
      <c r="AC2" s="9" t="s">
        <v>86</v>
      </c>
    </row>
    <row r="3" spans="1:29" s="2" customFormat="1" ht="197.45" customHeight="1" x14ac:dyDescent="0.25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>
        <f>VLOOKUP($G$2,'信息转置专用（请勿删除）'!$C$5:$D$5,2,0)</f>
        <v>0</v>
      </c>
      <c r="H3" s="10" t="str">
        <f>VLOOKUP($H$2,'信息转置专用（请勿删除）'!$A$5:$B$5,2,0)</f>
        <v/>
      </c>
      <c r="I3" s="10" t="str">
        <f>VLOOKUP($I$2,'信息转置专用（请勿删除）'!$A$6:$D$6,2,0)</f>
        <v/>
      </c>
      <c r="J3" s="10" t="str">
        <f>VLOOKUP($J$2,'信息转置专用（请勿删除）'!$E$6:$G$6,2,0)</f>
        <v/>
      </c>
      <c r="K3" s="14" t="str">
        <f>VLOOKUP($K$2,'信息转置专用（请勿删除）'!$E$5:$G$5,2,0)</f>
        <v/>
      </c>
      <c r="L3" s="10" t="str">
        <f>VLOOKUP($L$2,'信息转置专用（请勿删除）'!$A$10:$D$10,2,0)</f>
        <v/>
      </c>
      <c r="M3" s="15" t="str">
        <f>VLOOKUP(M2,'信息转置专用（请勿删除）'!E10:F10,2,0)</f>
        <v/>
      </c>
      <c r="N3" s="10" t="e">
        <f>VLOOKUP($N$2,'信息转置专用（请勿删除）'!$J$2:$K$2,2,0)</f>
        <v>#N/A</v>
      </c>
      <c r="O3" s="16" t="str">
        <f>VLOOKUP($O$2,'信息转置专用（请勿删除）'!$A$15:$M$17,13,0)</f>
        <v/>
      </c>
      <c r="P3" s="16" t="str">
        <f>VLOOKUP($P$2,'信息转置专用（请勿删除）'!$A$19:$M$21,13,0)</f>
        <v/>
      </c>
      <c r="Q3" s="10" t="str">
        <f>VLOOKUP($Q$2,'信息转置专用（请勿删除）'!$G$9:$I$9,3,0)</f>
        <v/>
      </c>
      <c r="R3" s="10" t="str">
        <f>VLOOKUP($R$2,'信息转置专用（请勿删除）'!$A$7:$D$7,2,0)</f>
        <v/>
      </c>
      <c r="S3" s="10" t="str">
        <f>VLOOKUP("专业工作年限",'信息转置专用（请勿删除）'!$E$7:$G$7,2,0)</f>
        <v/>
      </c>
      <c r="T3" s="10" t="str">
        <f>VLOOKUP("现单位",'信息转置专用（请勿删除）'!$A$9:$D$9,2,0)</f>
        <v/>
      </c>
      <c r="U3" s="10" t="str">
        <f>VLOOKUP("现任岗位及职务",'信息转置专用（请勿删除）'!$E$9:$I$9,2,0)</f>
        <v/>
      </c>
      <c r="V3" s="10" t="str">
        <f>VLOOKUP("当前年收入（税前，万元）",'信息转置专用（请勿删除）'!$A$12:$E$12,4,0)</f>
        <v/>
      </c>
      <c r="W3" s="10" t="str">
        <f>VLOOKUP("期望年收入（税前，万元）",'信息转置专用（请勿删除）'!$F$12:$I$12,2,0)</f>
        <v/>
      </c>
      <c r="X3" s="16" t="str">
        <f>HLOOKUP($X$2,'信息转置专用（请勿删除）'!$J$7:$J$8,2,0)</f>
        <v/>
      </c>
      <c r="Y3" s="16" t="str">
        <f>HLOOKUP($Y$2,'信息转置专用（请勿删除）'!$K$23:$K$35,2,0)</f>
        <v/>
      </c>
      <c r="Z3" s="16" t="str">
        <f>HLOOKUP($Z$2,'信息转置专用（请勿删除）'!$K$35:$K$47,2,0)</f>
        <v/>
      </c>
      <c r="AA3" s="16" t="str">
        <f>HLOOKUP($AA$2,'信息转置专用（请勿删除）'!$K$47:$K$54,2,0)</f>
        <v/>
      </c>
      <c r="AB3" s="10"/>
      <c r="AC3" s="16" t="str">
        <f>HLOOKUP($AC$2,'信息转置专用（请勿删除）'!$K$54:$K$64,2,0)</f>
        <v/>
      </c>
    </row>
  </sheetData>
  <sheetProtection password="CC47" sheet="1" objects="1" scenarios="1"/>
  <phoneticPr fontId="29" type="noConversion"/>
  <pageMargins left="0.69930555555555596" right="0.69930555555555596" top="0.75" bottom="0.75" header="0.3" footer="0.3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view="pageBreakPreview" topLeftCell="N1" zoomScale="85" zoomScaleNormal="55" zoomScaleSheetLayoutView="85" workbookViewId="0">
      <selection activeCell="R2" sqref="R2"/>
    </sheetView>
  </sheetViews>
  <sheetFormatPr defaultColWidth="9" defaultRowHeight="13.5" x14ac:dyDescent="0.15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spans="1:27" ht="21.6" customHeight="1" x14ac:dyDescent="0.15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 x14ac:dyDescent="0.15">
      <c r="A2" s="8" t="s">
        <v>34</v>
      </c>
      <c r="B2" s="8" t="s">
        <v>0</v>
      </c>
      <c r="C2" s="9" t="s">
        <v>1</v>
      </c>
      <c r="D2" s="8" t="s">
        <v>3</v>
      </c>
      <c r="E2" s="8" t="s">
        <v>89</v>
      </c>
      <c r="F2" s="8" t="s">
        <v>4</v>
      </c>
      <c r="G2" s="8" t="s">
        <v>10</v>
      </c>
      <c r="H2" s="8" t="s">
        <v>11</v>
      </c>
      <c r="I2" s="9" t="s">
        <v>9</v>
      </c>
      <c r="J2" s="9" t="s">
        <v>19</v>
      </c>
      <c r="K2" s="11" t="s">
        <v>20</v>
      </c>
      <c r="L2" s="8" t="s">
        <v>58</v>
      </c>
      <c r="M2" s="12" t="s">
        <v>26</v>
      </c>
      <c r="N2" s="12" t="s">
        <v>32</v>
      </c>
      <c r="O2" s="13" t="s">
        <v>18</v>
      </c>
      <c r="P2" s="8" t="s">
        <v>12</v>
      </c>
      <c r="Q2" s="8" t="s">
        <v>90</v>
      </c>
      <c r="R2" s="8" t="s">
        <v>16</v>
      </c>
      <c r="S2" s="8" t="s">
        <v>91</v>
      </c>
      <c r="T2" s="8" t="s">
        <v>92</v>
      </c>
      <c r="U2" s="8" t="s">
        <v>93</v>
      </c>
      <c r="V2" s="8" t="s">
        <v>64</v>
      </c>
      <c r="W2" s="8" t="s">
        <v>77</v>
      </c>
      <c r="X2" s="8" t="s">
        <v>80</v>
      </c>
      <c r="Y2" s="8" t="s">
        <v>83</v>
      </c>
      <c r="Z2" s="8" t="s">
        <v>69</v>
      </c>
      <c r="AA2" s="9" t="s">
        <v>86</v>
      </c>
    </row>
    <row r="3" spans="1:27" s="2" customFormat="1" ht="197.45" customHeight="1" x14ac:dyDescent="0.25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honeticPr fontId="29" type="noConversion"/>
  <pageMargins left="0.69930555555555596" right="0.69930555555555596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应聘报名表（个人填写）</vt:lpstr>
      <vt:lpstr>信息转置专用（请勿删除）</vt:lpstr>
      <vt:lpstr>信息汇总（请勿填写）</vt:lpstr>
      <vt:lpstr>自动统计信息（请勿填写）</vt:lpstr>
      <vt:lpstr>'信息转置专用（请勿删除）'!Print_Area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杜礁[18680828770]</cp:lastModifiedBy>
  <cp:lastPrinted>2017-11-07T10:03:00Z</cp:lastPrinted>
  <dcterms:created xsi:type="dcterms:W3CDTF">2006-09-16T00:00:00Z</dcterms:created>
  <dcterms:modified xsi:type="dcterms:W3CDTF">2020-09-16T01:56:11Z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